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 activeTab="1"/>
  </bookViews>
  <sheets>
    <sheet name="VRA" sheetId="1" r:id="rId1"/>
    <sheet name="FBA" sheetId="2" r:id="rId2"/>
    <sheet name="FSA" sheetId="3" r:id="rId3"/>
  </sheets>
  <calcPr calcId="144525"/>
</workbook>
</file>

<file path=xl/calcChain.xml><?xml version="1.0" encoding="utf-8"?>
<calcChain xmlns="http://schemas.openxmlformats.org/spreadsheetml/2006/main">
  <c r="M23" i="3"/>
  <c r="M22"/>
  <c r="L21"/>
  <c r="K21"/>
  <c r="J21"/>
  <c r="I21"/>
  <c r="H21"/>
  <c r="G21"/>
  <c r="F21"/>
  <c r="E21"/>
  <c r="D21"/>
  <c r="C21"/>
  <c r="M20"/>
  <c r="M19"/>
  <c r="L18"/>
  <c r="K18"/>
  <c r="J18"/>
  <c r="I18"/>
  <c r="H18"/>
  <c r="G18"/>
  <c r="F18"/>
  <c r="E18"/>
  <c r="D18"/>
  <c r="C18"/>
  <c r="M18" s="1"/>
  <c r="M17"/>
  <c r="M16"/>
  <c r="L15"/>
  <c r="K15"/>
  <c r="J15"/>
  <c r="I15"/>
  <c r="H15"/>
  <c r="G15"/>
  <c r="F15"/>
  <c r="E15"/>
  <c r="D15"/>
  <c r="C15"/>
  <c r="M15" s="1"/>
  <c r="M14"/>
  <c r="M13"/>
  <c r="L12"/>
  <c r="L24" s="1"/>
  <c r="K12"/>
  <c r="K24" s="1"/>
  <c r="J12"/>
  <c r="J24" s="1"/>
  <c r="I12"/>
  <c r="I24" s="1"/>
  <c r="H12"/>
  <c r="H24" s="1"/>
  <c r="G12"/>
  <c r="G24" s="1"/>
  <c r="F12"/>
  <c r="F24" s="1"/>
  <c r="E12"/>
  <c r="E24" s="1"/>
  <c r="D12"/>
  <c r="C12"/>
  <c r="C24" s="1"/>
  <c r="M12" l="1"/>
  <c r="M21"/>
  <c r="D24"/>
  <c r="M24" s="1"/>
  <c r="G77" i="2" l="1"/>
  <c r="F77"/>
  <c r="G73"/>
  <c r="F73"/>
  <c r="G62"/>
  <c r="G56" s="1"/>
  <c r="F62"/>
  <c r="F56" s="1"/>
  <c r="G52"/>
  <c r="F52"/>
  <c r="G46"/>
  <c r="F46"/>
  <c r="G36"/>
  <c r="F36"/>
  <c r="G29"/>
  <c r="G28" s="1"/>
  <c r="F29"/>
  <c r="F28" s="1"/>
  <c r="G14"/>
  <c r="F14"/>
  <c r="G8"/>
  <c r="F8"/>
  <c r="F7" l="1"/>
  <c r="F45" s="1"/>
  <c r="F51"/>
  <c r="F71"/>
  <c r="G7"/>
  <c r="G45" s="1"/>
  <c r="G71"/>
  <c r="G51"/>
  <c r="G81" s="1"/>
  <c r="F81"/>
  <c r="I37" i="1" l="1"/>
  <c r="H37"/>
  <c r="I21"/>
  <c r="H21"/>
  <c r="I18"/>
  <c r="H18"/>
  <c r="I12"/>
  <c r="H12"/>
  <c r="H11" s="1"/>
  <c r="H36" s="1"/>
  <c r="H44" s="1"/>
  <c r="H46" s="1"/>
  <c r="I11"/>
  <c r="I36" s="1"/>
  <c r="I44" s="1"/>
  <c r="I46" s="1"/>
</calcChain>
</file>

<file path=xl/comments1.xml><?xml version="1.0" encoding="utf-8"?>
<comments xmlns="http://schemas.openxmlformats.org/spreadsheetml/2006/main">
  <authors>
    <author>Author</author>
  </authors>
  <commentList>
    <comment ref="H1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1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1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2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2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2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2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2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2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2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3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3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26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1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3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4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5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3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2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2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2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<sst xmlns="http://schemas.openxmlformats.org/spreadsheetml/2006/main" count="366" uniqueCount="267">
  <si>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</si>
  <si>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</si>
  <si>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</si>
  <si>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</si>
  <si>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</si>
  <si>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</si>
  <si>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</si>
  <si>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</si>
  <si>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</si>
  <si>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</si>
  <si>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</si>
  <si>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</si>
  <si>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</si>
  <si>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</si>
  <si>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</si>
  <si>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</si>
  <si>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</si>
  <si>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</si>
  <si>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</si>
  <si>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</si>
  <si>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</si>
  <si>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</si>
  <si>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</si>
  <si>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</si>
  <si>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</si>
  <si>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</si>
  <si>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</si>
  <si>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</si>
  <si>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</si>
  <si>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</si>
  <si>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</si>
  <si>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</si>
  <si>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</si>
  <si>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</si>
  <si>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</si>
  <si>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</si>
  <si>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</si>
  <si>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</si>
  <si>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</si>
  <si>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</si>
  <si>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</si>
  <si>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</si>
  <si>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</si>
  <si>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</si>
  <si>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</si>
  <si>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</si>
  <si>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</si>
  <si>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</si>
  <si>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</si>
  <si>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</si>
  <si>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</si>
  <si>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</si>
  <si>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</si>
  <si>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</si>
  <si>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</si>
  <si>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</si>
  <si>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</si>
  <si>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</si>
  <si>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</si>
  <si>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</si>
  <si>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</si>
  <si>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</si>
  <si>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</si>
  <si>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</si>
  <si>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</si>
  <si>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</si>
  <si>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</si>
  <si>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</si>
  <si>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</si>
  <si>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</si>
  <si>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</si>
  <si>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</si>
  <si>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</si>
  <si>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</si>
  <si>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</si>
  <si>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</si>
  <si>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</si>
  <si>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</si>
  <si>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</si>
  <si>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</si>
  <si>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</si>
  <si>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</si>
  <si>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</si>
  <si>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</si>
  <si>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</si>
  <si>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</si>
  <si>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</si>
  <si>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</si>
  <si>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</si>
  <si>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</si>
  <si>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</si>
  <si>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</si>
  <si>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</si>
  <si>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</si>
  <si>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</si>
  <si>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</si>
  <si>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</si>
  <si>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</si>
  <si>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</si>
  <si>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</si>
  <si>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</si>
  <si>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</si>
  <si>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</si>
  <si>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</si>
  <si>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</si>
  <si>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</si>
  <si>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</si>
  <si>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</si>
  <si>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</si>
  <si>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</si>
  <si>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</si>
  <si>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</si>
  <si>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</si>
  <si>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</si>
  <si>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</si>
  <si>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</si>
  <si>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</si>
  <si>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</si>
  <si>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</si>
  <si>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</si>
  <si>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</si>
  <si>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</si>
  <si>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</si>
  <si>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</si>
  <si>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</si>
  <si>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</si>
  <si>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</si>
  <si>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</si>
  <si>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</si>
  <si>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</si>
  <si>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</si>
  <si>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</si>
  <si>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</si>
  <si>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</si>
  <si>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</si>
  <si>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</si>
  <si>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</si>
  <si>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</si>
  <si>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</si>
  <si>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</si>
  <si>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</si>
  <si>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</si>
  <si>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</si>
  <si>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</si>
  <si>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</si>
  <si>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</si>
  <si>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</si>
  <si>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</si>
  <si>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</si>
  <si>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</si>
  <si>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</si>
  <si>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</si>
  <si>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</si>
  <si>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</si>
  <si>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</si>
  <si>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</si>
  <si>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</si>
  <si>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</si>
  <si>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</si>
  <si>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</si>
  <si>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</si>
  <si>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</si>
  <si>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</si>
  <si>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</si>
  <si>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</si>
  <si>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</si>
  <si>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</si>
  <si>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</si>
  <si>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</si>
  <si>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</si>
  <si>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</si>
  <si>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</si>
  <si>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</si>
  <si>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</si>
  <si>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</si>
  <si>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</si>
  <si>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</si>
  <si>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</si>
  <si>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</si>
  <si>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</si>
  <si>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</si>
  <si>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</si>
  <si>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</si>
  <si>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</si>
  <si>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</si>
  <si>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</si>
  <si>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</si>
  <si>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</si>
  <si>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</si>
  <si>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</si>
  <si>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</si>
  <si>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</si>
  <si>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</si>
  <si>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</si>
  <si>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</si>
  <si>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</si>
  <si>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</si>
  <si>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</si>
  <si>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</si>
  <si>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</si>
  <si>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</si>
  <si>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</si>
  <si>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</si>
  <si>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</si>
  <si>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</si>
  <si>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</si>
  <si>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</si>
  <si>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</si>
  <si>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</si>
  <si>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</si>
  <si>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 xml:space="preserve">                                     20-ojo VSAFAS „Finansavimo sumos“</t>
  </si>
  <si>
    <t xml:space="preserve">                                      4 priedas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</si>
  <si>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</si>
  <si>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</si>
  <si>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</si>
  <si>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</si>
  <si>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</si>
  <si>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</si>
  <si>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</si>
  <si>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</si>
  <si>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</si>
  <si>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</si>
  <si>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</si>
  <si>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</si>
  <si>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</si>
  <si>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</si>
  <si>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</si>
  <si>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</si>
  <si>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</si>
  <si>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</si>
  <si>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</si>
  <si>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</si>
  <si>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</si>
  <si>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</si>
  <si>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</si>
  <si>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</si>
  <si>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</si>
  <si>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</si>
  <si>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</si>
  <si>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</si>
  <si>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</si>
  <si>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</si>
  <si>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</si>
  <si>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</si>
  <si>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</si>
  <si>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</si>
  <si>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</si>
  <si>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</si>
  <si>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Raimunda  Mockuvienė</t>
  </si>
  <si>
    <t>Vaida  Barisienė</t>
  </si>
  <si>
    <t xml:space="preserve">Pateikimo valiuta ir tikslumas: eurais </t>
  </si>
  <si>
    <t>PAGAL  2020.06.30 D. DUOMENIS</t>
  </si>
  <si>
    <t xml:space="preserve">2020.07.24 Nr.     </t>
  </si>
  <si>
    <t>Gargždų lopšelis darželis  Naminukas</t>
  </si>
  <si>
    <t>2020 06 30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</si>
  <si>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</si>
  <si>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</si>
  <si>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P21</t>
  </si>
  <si>
    <t>P22</t>
  </si>
  <si>
    <t>P04</t>
  </si>
  <si>
    <t>P08</t>
  </si>
  <si>
    <t>P10</t>
  </si>
  <si>
    <t>P11</t>
  </si>
  <si>
    <t>P12</t>
  </si>
  <si>
    <t>P17</t>
  </si>
  <si>
    <t>P18</t>
  </si>
  <si>
    <t>P03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</si>
</sst>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5" fillId="0" borderId="0" xfId="0" applyFont="1"/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2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12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G38" sqref="G38"/>
    </sheetView>
  </sheetViews>
  <sheetFormatPr defaultRowHeight="1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 ht="15.75">
      <c r="A1" s="162" t="s">
        <v>0</v>
      </c>
      <c r="B1" s="163"/>
      <c r="C1" s="163"/>
      <c r="D1" s="163"/>
      <c r="E1" s="163"/>
      <c r="F1" s="163"/>
      <c r="G1" s="163"/>
      <c r="H1" s="163"/>
      <c r="I1" s="163"/>
    </row>
    <row r="2" spans="1:9">
      <c r="A2" s="164"/>
      <c r="B2" s="156"/>
      <c r="C2" s="156"/>
      <c r="D2" s="156"/>
      <c r="E2" s="156"/>
      <c r="F2" s="156"/>
      <c r="G2" s="156"/>
      <c r="H2" s="156"/>
      <c r="I2" s="156"/>
    </row>
    <row r="3" spans="1:9">
      <c r="A3" s="157" t="s">
        <v>1</v>
      </c>
      <c r="B3" s="158"/>
      <c r="C3" s="158"/>
      <c r="D3" s="158"/>
      <c r="E3" s="158"/>
      <c r="F3" s="158"/>
      <c r="G3" s="158"/>
      <c r="H3" s="158"/>
      <c r="I3" s="158"/>
    </row>
    <row r="4" spans="1:9">
      <c r="A4" s="155"/>
      <c r="B4" s="156"/>
      <c r="C4" s="156"/>
      <c r="D4" s="156"/>
      <c r="E4" s="156"/>
      <c r="F4" s="156"/>
      <c r="G4" s="156"/>
      <c r="H4" s="156"/>
      <c r="I4" s="156"/>
    </row>
    <row r="5" spans="1:9">
      <c r="A5" s="157" t="s">
        <v>251</v>
      </c>
      <c r="B5" s="158"/>
      <c r="C5" s="158"/>
      <c r="D5" s="158"/>
      <c r="E5" s="158"/>
      <c r="F5" s="158"/>
      <c r="G5" s="158"/>
      <c r="H5" s="158"/>
      <c r="I5" s="158"/>
    </row>
    <row r="6" spans="1:9">
      <c r="A6" s="121"/>
      <c r="B6" s="122"/>
      <c r="C6" s="122"/>
      <c r="D6" s="122"/>
      <c r="E6" s="122"/>
      <c r="F6" s="122"/>
      <c r="G6" s="122"/>
      <c r="H6" s="122"/>
      <c r="I6" s="122"/>
    </row>
    <row r="7" spans="1:9">
      <c r="A7" s="159" t="s">
        <v>252</v>
      </c>
      <c r="B7" s="156"/>
      <c r="C7" s="156"/>
      <c r="D7" s="156"/>
      <c r="E7" s="156"/>
      <c r="F7" s="156"/>
      <c r="G7" s="156"/>
      <c r="H7" s="156"/>
      <c r="I7" s="156"/>
    </row>
    <row r="8" spans="1:9">
      <c r="A8" s="155" t="s">
        <v>2</v>
      </c>
      <c r="B8" s="156"/>
      <c r="C8" s="156"/>
      <c r="D8" s="156"/>
      <c r="E8" s="156"/>
      <c r="F8" s="156"/>
      <c r="G8" s="156"/>
      <c r="H8" s="156"/>
      <c r="I8" s="156"/>
    </row>
    <row r="9" spans="1:9" s="122" customFormat="1">
      <c r="A9" s="160" t="s">
        <v>250</v>
      </c>
      <c r="B9" s="156"/>
      <c r="C9" s="156"/>
      <c r="D9" s="156"/>
      <c r="E9" s="156"/>
      <c r="F9" s="156"/>
      <c r="G9" s="156"/>
      <c r="H9" s="156"/>
      <c r="I9" s="156"/>
    </row>
    <row r="10" spans="1:9" s="6" customFormat="1" ht="48.75" customHeight="1">
      <c r="A10" s="165" t="s">
        <v>3</v>
      </c>
      <c r="B10" s="165"/>
      <c r="C10" s="165" t="s">
        <v>4</v>
      </c>
      <c r="D10" s="153"/>
      <c r="E10" s="153"/>
      <c r="F10" s="153"/>
      <c r="G10" s="123" t="s">
        <v>5</v>
      </c>
      <c r="H10" s="123" t="s">
        <v>6</v>
      </c>
      <c r="I10" s="123" t="s">
        <v>7</v>
      </c>
    </row>
    <row r="11" spans="1:9" ht="15.75" customHeight="1">
      <c r="A11" s="120" t="s">
        <v>8</v>
      </c>
      <c r="B11" s="7" t="s">
        <v>9</v>
      </c>
      <c r="C11" s="154" t="s">
        <v>9</v>
      </c>
      <c r="D11" s="161"/>
      <c r="E11" s="161"/>
      <c r="F11" s="161"/>
      <c r="G11" s="8"/>
      <c r="H11" s="9">
        <f>SUM(H12,H17,H18)</f>
        <v>381280.72000000003</v>
      </c>
      <c r="I11" s="9">
        <f>SUM(I12,I17,I18)</f>
        <v>424717.00000000006</v>
      </c>
    </row>
    <row r="12" spans="1:9" ht="15.75">
      <c r="A12" s="119" t="s">
        <v>10</v>
      </c>
      <c r="B12" s="10" t="s">
        <v>11</v>
      </c>
      <c r="C12" s="150" t="s">
        <v>11</v>
      </c>
      <c r="D12" s="150"/>
      <c r="E12" s="150"/>
      <c r="F12" s="150"/>
      <c r="G12" s="11"/>
      <c r="H12" s="12">
        <f>SUM(H13:H16)</f>
        <v>356003.77</v>
      </c>
      <c r="I12" s="12">
        <f>SUM(I13:I16)</f>
        <v>380989.36000000004</v>
      </c>
    </row>
    <row r="13" spans="1:9" ht="15.75">
      <c r="A13" s="119" t="s">
        <v>12</v>
      </c>
      <c r="B13" s="10" t="s">
        <v>13</v>
      </c>
      <c r="C13" s="150" t="s">
        <v>13</v>
      </c>
      <c r="D13" s="150"/>
      <c r="E13" s="150"/>
      <c r="F13" s="150"/>
      <c r="G13" s="11"/>
      <c r="H13" s="13">
        <v>119885.34</v>
      </c>
      <c r="I13" s="13">
        <v>87191.52</v>
      </c>
    </row>
    <row r="14" spans="1:9" ht="15.75" customHeight="1">
      <c r="A14" s="119" t="s">
        <v>14</v>
      </c>
      <c r="B14" s="14" t="s">
        <v>15</v>
      </c>
      <c r="C14" s="152" t="s">
        <v>15</v>
      </c>
      <c r="D14" s="152"/>
      <c r="E14" s="152"/>
      <c r="F14" s="152"/>
      <c r="G14" s="11"/>
      <c r="H14" s="13">
        <v>236009.5</v>
      </c>
      <c r="I14" s="13">
        <v>293612.58</v>
      </c>
    </row>
    <row r="15" spans="1:9" ht="15.75" customHeight="1">
      <c r="A15" s="119" t="s">
        <v>16</v>
      </c>
      <c r="B15" s="10" t="s">
        <v>17</v>
      </c>
      <c r="C15" s="152" t="s">
        <v>17</v>
      </c>
      <c r="D15" s="152"/>
      <c r="E15" s="152"/>
      <c r="F15" s="152"/>
      <c r="G15" s="11"/>
      <c r="H15" s="13">
        <v>6.9</v>
      </c>
      <c r="I15" s="13"/>
    </row>
    <row r="16" spans="1:9" ht="15.75">
      <c r="A16" s="119" t="s">
        <v>18</v>
      </c>
      <c r="B16" s="14" t="s">
        <v>19</v>
      </c>
      <c r="C16" s="152" t="s">
        <v>19</v>
      </c>
      <c r="D16" s="152"/>
      <c r="E16" s="152"/>
      <c r="F16" s="152"/>
      <c r="G16" s="11"/>
      <c r="H16" s="13">
        <v>102.03</v>
      </c>
      <c r="I16" s="13">
        <v>185.26</v>
      </c>
    </row>
    <row r="17" spans="1:9" ht="15.75" customHeight="1">
      <c r="A17" s="119" t="s">
        <v>20</v>
      </c>
      <c r="B17" s="10" t="s">
        <v>21</v>
      </c>
      <c r="C17" s="152" t="s">
        <v>21</v>
      </c>
      <c r="D17" s="152"/>
      <c r="E17" s="152"/>
      <c r="F17" s="152"/>
      <c r="G17" s="11"/>
      <c r="H17" s="12"/>
      <c r="I17" s="15"/>
    </row>
    <row r="18" spans="1:9" ht="15.75" customHeight="1">
      <c r="A18" s="119" t="s">
        <v>22</v>
      </c>
      <c r="B18" s="10" t="s">
        <v>23</v>
      </c>
      <c r="C18" s="152" t="s">
        <v>23</v>
      </c>
      <c r="D18" s="152"/>
      <c r="E18" s="152"/>
      <c r="F18" s="152"/>
      <c r="G18" s="11" t="s">
        <v>257</v>
      </c>
      <c r="H18" s="12">
        <f>SUM(H19)+SUM(H20)</f>
        <v>25276.95</v>
      </c>
      <c r="I18" s="12">
        <f>SUM(I19)+SUM(I20)</f>
        <v>43727.64</v>
      </c>
    </row>
    <row r="19" spans="1:9" ht="15.75" customHeight="1">
      <c r="A19" s="119" t="s">
        <v>24</v>
      </c>
      <c r="B19" s="14" t="s">
        <v>25</v>
      </c>
      <c r="C19" s="152" t="s">
        <v>25</v>
      </c>
      <c r="D19" s="152"/>
      <c r="E19" s="152"/>
      <c r="F19" s="152"/>
      <c r="G19" s="11"/>
      <c r="H19" s="13">
        <v>25276.95</v>
      </c>
      <c r="I19" s="13">
        <v>43727.64</v>
      </c>
    </row>
    <row r="20" spans="1:9" ht="15.75" customHeight="1">
      <c r="A20" s="119" t="s">
        <v>26</v>
      </c>
      <c r="B20" s="14" t="s">
        <v>27</v>
      </c>
      <c r="C20" s="152" t="s">
        <v>27</v>
      </c>
      <c r="D20" s="152"/>
      <c r="E20" s="152"/>
      <c r="F20" s="152"/>
      <c r="G20" s="11"/>
      <c r="H20" s="13"/>
      <c r="I20" s="13"/>
    </row>
    <row r="21" spans="1:9" ht="15.75" customHeight="1">
      <c r="A21" s="120" t="s">
        <v>28</v>
      </c>
      <c r="B21" s="7" t="s">
        <v>29</v>
      </c>
      <c r="C21" s="154" t="s">
        <v>29</v>
      </c>
      <c r="D21" s="154"/>
      <c r="E21" s="154"/>
      <c r="F21" s="154"/>
      <c r="G21" s="8" t="s">
        <v>258</v>
      </c>
      <c r="H21" s="9">
        <f>SUM(H22:H35)</f>
        <v>380114.12999999989</v>
      </c>
      <c r="I21" s="9">
        <f>SUM(I22:I35)</f>
        <v>417817.54999999993</v>
      </c>
    </row>
    <row r="22" spans="1:9" ht="15.75" customHeight="1">
      <c r="A22" s="119" t="s">
        <v>10</v>
      </c>
      <c r="B22" s="10" t="s">
        <v>30</v>
      </c>
      <c r="C22" s="152" t="s">
        <v>31</v>
      </c>
      <c r="D22" s="151"/>
      <c r="E22" s="151"/>
      <c r="F22" s="151"/>
      <c r="G22" s="11"/>
      <c r="H22" s="13">
        <v>334009.71999999991</v>
      </c>
      <c r="I22" s="13">
        <v>351547.73</v>
      </c>
    </row>
    <row r="23" spans="1:9" ht="15.75" customHeight="1">
      <c r="A23" s="119" t="s">
        <v>20</v>
      </c>
      <c r="B23" s="10" t="s">
        <v>32</v>
      </c>
      <c r="C23" s="152" t="s">
        <v>33</v>
      </c>
      <c r="D23" s="151"/>
      <c r="E23" s="151"/>
      <c r="F23" s="151"/>
      <c r="G23" s="11"/>
      <c r="H23" s="13">
        <v>5037.5200000000004</v>
      </c>
      <c r="I23" s="13">
        <v>5033.22</v>
      </c>
    </row>
    <row r="24" spans="1:9" ht="15.75" customHeight="1">
      <c r="A24" s="119" t="s">
        <v>22</v>
      </c>
      <c r="B24" s="10" t="s">
        <v>34</v>
      </c>
      <c r="C24" s="152" t="s">
        <v>35</v>
      </c>
      <c r="D24" s="151"/>
      <c r="E24" s="151"/>
      <c r="F24" s="151"/>
      <c r="G24" s="11"/>
      <c r="H24" s="13">
        <v>12968.099999999999</v>
      </c>
      <c r="I24" s="13">
        <v>18408.05</v>
      </c>
    </row>
    <row r="25" spans="1:9" ht="15.75" customHeight="1">
      <c r="A25" s="119" t="s">
        <v>36</v>
      </c>
      <c r="B25" s="10" t="s">
        <v>37</v>
      </c>
      <c r="C25" s="150" t="s">
        <v>38</v>
      </c>
      <c r="D25" s="151"/>
      <c r="E25" s="151"/>
      <c r="F25" s="151"/>
      <c r="G25" s="11"/>
      <c r="H25" s="13">
        <v>34.799999999999997</v>
      </c>
      <c r="I25" s="13">
        <v>80</v>
      </c>
    </row>
    <row r="26" spans="1:9" ht="15.75" customHeight="1">
      <c r="A26" s="119" t="s">
        <v>39</v>
      </c>
      <c r="B26" s="10" t="s">
        <v>40</v>
      </c>
      <c r="C26" s="150" t="s">
        <v>41</v>
      </c>
      <c r="D26" s="151"/>
      <c r="E26" s="151"/>
      <c r="F26" s="151"/>
      <c r="G26" s="11"/>
      <c r="H26" s="13"/>
      <c r="I26" s="13"/>
    </row>
    <row r="27" spans="1:9" ht="15.75" customHeight="1">
      <c r="A27" s="119" t="s">
        <v>42</v>
      </c>
      <c r="B27" s="10" t="s">
        <v>43</v>
      </c>
      <c r="C27" s="150" t="s">
        <v>44</v>
      </c>
      <c r="D27" s="151"/>
      <c r="E27" s="151"/>
      <c r="F27" s="151"/>
      <c r="G27" s="11"/>
      <c r="H27" s="13">
        <v>662.9</v>
      </c>
      <c r="I27" s="13">
        <v>1123.74</v>
      </c>
    </row>
    <row r="28" spans="1:9" ht="15.75" customHeight="1">
      <c r="A28" s="119" t="s">
        <v>45</v>
      </c>
      <c r="B28" s="10" t="s">
        <v>46</v>
      </c>
      <c r="C28" s="150" t="s">
        <v>47</v>
      </c>
      <c r="D28" s="151"/>
      <c r="E28" s="151"/>
      <c r="F28" s="151"/>
      <c r="G28" s="11"/>
      <c r="H28" s="13">
        <v>434.66</v>
      </c>
      <c r="I28" s="13">
        <v>1927.25</v>
      </c>
    </row>
    <row r="29" spans="1:9" ht="15.75" customHeight="1">
      <c r="A29" s="119" t="s">
        <v>48</v>
      </c>
      <c r="B29" s="10" t="s">
        <v>49</v>
      </c>
      <c r="C29" s="152" t="s">
        <v>49</v>
      </c>
      <c r="D29" s="151"/>
      <c r="E29" s="151"/>
      <c r="F29" s="151"/>
      <c r="G29" s="11"/>
      <c r="H29" s="13"/>
      <c r="I29" s="13"/>
    </row>
    <row r="30" spans="1:9" ht="15.75" customHeight="1">
      <c r="A30" s="119" t="s">
        <v>50</v>
      </c>
      <c r="B30" s="10" t="s">
        <v>51</v>
      </c>
      <c r="C30" s="150" t="s">
        <v>51</v>
      </c>
      <c r="D30" s="151"/>
      <c r="E30" s="151"/>
      <c r="F30" s="151"/>
      <c r="G30" s="11"/>
      <c r="H30" s="13">
        <v>22991.100000000002</v>
      </c>
      <c r="I30" s="13">
        <v>34659.129999999997</v>
      </c>
    </row>
    <row r="31" spans="1:9" ht="15.75">
      <c r="A31" s="119" t="s">
        <v>52</v>
      </c>
      <c r="B31" s="10" t="s">
        <v>53</v>
      </c>
      <c r="C31" s="152" t="s">
        <v>54</v>
      </c>
      <c r="D31" s="153"/>
      <c r="E31" s="153"/>
      <c r="F31" s="153"/>
      <c r="G31" s="11"/>
      <c r="H31" s="13"/>
      <c r="I31" s="13"/>
    </row>
    <row r="32" spans="1:9" ht="15.75" customHeight="1">
      <c r="A32" s="119" t="s">
        <v>55</v>
      </c>
      <c r="B32" s="10" t="s">
        <v>56</v>
      </c>
      <c r="C32" s="152" t="s">
        <v>57</v>
      </c>
      <c r="D32" s="151"/>
      <c r="E32" s="151"/>
      <c r="F32" s="151"/>
      <c r="G32" s="11"/>
      <c r="H32" s="13"/>
      <c r="I32" s="13"/>
    </row>
    <row r="33" spans="1:9" ht="15.75" customHeight="1">
      <c r="A33" s="119" t="s">
        <v>58</v>
      </c>
      <c r="B33" s="10" t="s">
        <v>59</v>
      </c>
      <c r="C33" s="152" t="s">
        <v>60</v>
      </c>
      <c r="D33" s="151"/>
      <c r="E33" s="151"/>
      <c r="F33" s="151"/>
      <c r="G33" s="11"/>
      <c r="H33" s="13"/>
      <c r="I33" s="13"/>
    </row>
    <row r="34" spans="1:9" ht="15.75" customHeight="1">
      <c r="A34" s="119" t="s">
        <v>61</v>
      </c>
      <c r="B34" s="10" t="s">
        <v>62</v>
      </c>
      <c r="C34" s="152" t="s">
        <v>63</v>
      </c>
      <c r="D34" s="151"/>
      <c r="E34" s="151"/>
      <c r="F34" s="151"/>
      <c r="G34" s="11"/>
      <c r="H34" s="13">
        <v>3975.33</v>
      </c>
      <c r="I34" s="13">
        <v>5038.43</v>
      </c>
    </row>
    <row r="35" spans="1:9" ht="15.75" customHeight="1">
      <c r="A35" s="119" t="s">
        <v>64</v>
      </c>
      <c r="B35" s="10" t="s">
        <v>65</v>
      </c>
      <c r="C35" s="137" t="s">
        <v>66</v>
      </c>
      <c r="D35" s="138"/>
      <c r="E35" s="138"/>
      <c r="F35" s="139"/>
      <c r="G35" s="11"/>
      <c r="H35" s="13"/>
      <c r="I35" s="13"/>
    </row>
    <row r="36" spans="1:9" ht="15.75" customHeight="1">
      <c r="A36" s="7" t="s">
        <v>67</v>
      </c>
      <c r="B36" s="16" t="s">
        <v>68</v>
      </c>
      <c r="C36" s="136" t="s">
        <v>68</v>
      </c>
      <c r="D36" s="134"/>
      <c r="E36" s="134"/>
      <c r="F36" s="135"/>
      <c r="G36" s="8"/>
      <c r="H36" s="9">
        <f>H11-H21</f>
        <v>1166.590000000142</v>
      </c>
      <c r="I36" s="9">
        <f>I11-I21</f>
        <v>6899.4500000001281</v>
      </c>
    </row>
    <row r="37" spans="1:9" ht="15.75">
      <c r="A37" s="7" t="s">
        <v>69</v>
      </c>
      <c r="B37" s="7" t="s">
        <v>70</v>
      </c>
      <c r="C37" s="133" t="s">
        <v>70</v>
      </c>
      <c r="D37" s="134"/>
      <c r="E37" s="134"/>
      <c r="F37" s="135"/>
      <c r="G37" s="17"/>
      <c r="H37" s="9">
        <f>IF(TYPE(H38)=1,H38,0)-IF(TYPE(H39)=1,H39,0)-IF(TYPE(H40)=1,H40,0)</f>
        <v>0</v>
      </c>
      <c r="I37" s="9">
        <f>IF(TYPE(I38)=1,I38,0)-IF(TYPE(I39)=1,I39,0)-IF(TYPE(I40)=1,I40,0)</f>
        <v>0</v>
      </c>
    </row>
    <row r="38" spans="1:9" ht="15.75">
      <c r="A38" s="14" t="s">
        <v>71</v>
      </c>
      <c r="B38" s="10" t="s">
        <v>72</v>
      </c>
      <c r="C38" s="137" t="s">
        <v>73</v>
      </c>
      <c r="D38" s="138"/>
      <c r="E38" s="138"/>
      <c r="F38" s="139"/>
      <c r="G38" s="18"/>
      <c r="H38" s="12"/>
      <c r="I38" s="13"/>
    </row>
    <row r="39" spans="1:9" ht="15.75">
      <c r="A39" s="14" t="s">
        <v>20</v>
      </c>
      <c r="B39" s="10" t="s">
        <v>74</v>
      </c>
      <c r="C39" s="137" t="s">
        <v>74</v>
      </c>
      <c r="D39" s="138"/>
      <c r="E39" s="138"/>
      <c r="F39" s="139"/>
      <c r="G39" s="18"/>
      <c r="H39" s="13"/>
      <c r="I39" s="13"/>
    </row>
    <row r="40" spans="1:9" ht="15.75">
      <c r="A40" s="14" t="s">
        <v>75</v>
      </c>
      <c r="B40" s="10" t="s">
        <v>76</v>
      </c>
      <c r="C40" s="137" t="s">
        <v>77</v>
      </c>
      <c r="D40" s="138"/>
      <c r="E40" s="138"/>
      <c r="F40" s="139"/>
      <c r="G40" s="18"/>
      <c r="H40" s="13"/>
      <c r="I40" s="13"/>
    </row>
    <row r="41" spans="1:9" ht="15.75">
      <c r="A41" s="7" t="s">
        <v>78</v>
      </c>
      <c r="B41" s="16" t="s">
        <v>79</v>
      </c>
      <c r="C41" s="136" t="s">
        <v>79</v>
      </c>
      <c r="D41" s="134"/>
      <c r="E41" s="134"/>
      <c r="F41" s="135"/>
      <c r="G41" s="17"/>
      <c r="H41" s="13"/>
      <c r="I41" s="13"/>
    </row>
    <row r="42" spans="1:9" ht="15.75" customHeight="1">
      <c r="A42" s="7" t="s">
        <v>80</v>
      </c>
      <c r="B42" s="16" t="s">
        <v>81</v>
      </c>
      <c r="C42" s="146" t="s">
        <v>81</v>
      </c>
      <c r="D42" s="147"/>
      <c r="E42" s="147"/>
      <c r="F42" s="148"/>
      <c r="G42" s="17"/>
      <c r="H42" s="13"/>
      <c r="I42" s="13"/>
    </row>
    <row r="43" spans="1:9" ht="15.75">
      <c r="A43" s="7" t="s">
        <v>82</v>
      </c>
      <c r="B43" s="16" t="s">
        <v>83</v>
      </c>
      <c r="C43" s="136" t="s">
        <v>83</v>
      </c>
      <c r="D43" s="134"/>
      <c r="E43" s="134"/>
      <c r="F43" s="135"/>
      <c r="G43" s="17"/>
      <c r="H43" s="13"/>
      <c r="I43" s="13"/>
    </row>
    <row r="44" spans="1:9" ht="15.75" customHeight="1">
      <c r="A44" s="7" t="s">
        <v>84</v>
      </c>
      <c r="B44" s="7" t="s">
        <v>85</v>
      </c>
      <c r="C44" s="149" t="s">
        <v>85</v>
      </c>
      <c r="D44" s="147"/>
      <c r="E44" s="147"/>
      <c r="F44" s="148"/>
      <c r="G44" s="17"/>
      <c r="H44" s="9">
        <f>SUM(H36,H37,H41,H42,H43)</f>
        <v>1166.590000000142</v>
      </c>
      <c r="I44" s="9">
        <f>SUM(I36,I37,I41,I42,I43)</f>
        <v>6899.4500000001281</v>
      </c>
    </row>
    <row r="45" spans="1:9" ht="15.75">
      <c r="A45" s="7" t="s">
        <v>10</v>
      </c>
      <c r="B45" s="7" t="s">
        <v>86</v>
      </c>
      <c r="C45" s="133" t="s">
        <v>86</v>
      </c>
      <c r="D45" s="134"/>
      <c r="E45" s="134"/>
      <c r="F45" s="135"/>
      <c r="G45" s="17"/>
      <c r="H45" s="13"/>
      <c r="I45" s="13"/>
    </row>
    <row r="46" spans="1:9" ht="30" customHeight="1">
      <c r="A46" s="7" t="s">
        <v>87</v>
      </c>
      <c r="B46" s="16" t="s">
        <v>88</v>
      </c>
      <c r="C46" s="136" t="s">
        <v>88</v>
      </c>
      <c r="D46" s="134"/>
      <c r="E46" s="134"/>
      <c r="F46" s="135"/>
      <c r="G46" s="17"/>
      <c r="H46" s="9">
        <f>SUM(H44,H45)</f>
        <v>1166.590000000142</v>
      </c>
      <c r="I46" s="9">
        <f>SUM(I44,I45)</f>
        <v>6899.4500000001281</v>
      </c>
    </row>
    <row r="47" spans="1:9" ht="15.75">
      <c r="A47" s="14" t="s">
        <v>10</v>
      </c>
      <c r="B47" s="10" t="s">
        <v>89</v>
      </c>
      <c r="C47" s="137" t="s">
        <v>89</v>
      </c>
      <c r="D47" s="138"/>
      <c r="E47" s="138"/>
      <c r="F47" s="139"/>
      <c r="G47" s="18"/>
      <c r="H47" s="12"/>
      <c r="I47" s="12"/>
    </row>
    <row r="48" spans="1:9" ht="30" customHeight="1">
      <c r="A48" s="14" t="s">
        <v>20</v>
      </c>
      <c r="B48" s="10" t="s">
        <v>90</v>
      </c>
      <c r="C48" s="137" t="s">
        <v>90</v>
      </c>
      <c r="D48" s="138"/>
      <c r="E48" s="138"/>
      <c r="F48" s="139"/>
      <c r="G48" s="18"/>
      <c r="H48" s="12"/>
      <c r="I48" s="12"/>
    </row>
    <row r="49" spans="1:9">
      <c r="A49" s="19"/>
      <c r="B49" s="19"/>
      <c r="C49" s="19"/>
      <c r="D49" s="19"/>
      <c r="G49" s="20"/>
      <c r="H49" s="20"/>
      <c r="I49" s="20"/>
    </row>
    <row r="50" spans="1:9" ht="15.75" customHeight="1">
      <c r="A50" s="140" t="s">
        <v>91</v>
      </c>
      <c r="B50" s="140"/>
      <c r="C50" s="140"/>
      <c r="D50" s="140"/>
      <c r="E50" s="140"/>
      <c r="F50" s="140"/>
      <c r="G50" s="21"/>
      <c r="H50" s="141" t="s">
        <v>248</v>
      </c>
      <c r="I50" s="141"/>
    </row>
    <row r="51" spans="1:9" s="122" customFormat="1" ht="14.25" customHeight="1">
      <c r="A51" s="142" t="s">
        <v>92</v>
      </c>
      <c r="B51" s="142"/>
      <c r="C51" s="142"/>
      <c r="D51" s="142"/>
      <c r="E51" s="142"/>
      <c r="F51" s="142"/>
      <c r="G51" s="22" t="s">
        <v>93</v>
      </c>
      <c r="H51" s="143" t="s">
        <v>94</v>
      </c>
      <c r="I51" s="143"/>
    </row>
    <row r="52" spans="1:9" s="122" customFormat="1">
      <c r="A52" s="23"/>
      <c r="B52" s="23"/>
      <c r="C52" s="23"/>
      <c r="D52" s="23"/>
      <c r="E52" s="23"/>
      <c r="F52" s="23"/>
      <c r="G52" s="23"/>
      <c r="H52" s="24"/>
      <c r="I52" s="24"/>
    </row>
    <row r="53" spans="1:9" s="122" customFormat="1" ht="15" customHeight="1">
      <c r="A53" s="144" t="s">
        <v>95</v>
      </c>
      <c r="B53" s="144"/>
      <c r="C53" s="144"/>
      <c r="D53" s="144"/>
      <c r="E53" s="144"/>
      <c r="F53" s="144"/>
      <c r="G53" s="124" t="s">
        <v>96</v>
      </c>
      <c r="H53" s="145" t="s">
        <v>249</v>
      </c>
      <c r="I53" s="145"/>
    </row>
    <row r="54" spans="1:9" s="122" customFormat="1" ht="15.75" customHeight="1">
      <c r="A54" s="131" t="s">
        <v>97</v>
      </c>
      <c r="B54" s="131"/>
      <c r="C54" s="131"/>
      <c r="D54" s="131"/>
      <c r="E54" s="131"/>
      <c r="F54" s="131"/>
      <c r="G54" s="25" t="s">
        <v>98</v>
      </c>
      <c r="H54" s="132" t="s">
        <v>94</v>
      </c>
      <c r="I54" s="132"/>
    </row>
    <row r="55" spans="1:9" ht="18.75" customHeight="1"/>
    <row r="56" spans="1:9" ht="10.5" customHeight="1"/>
    <row r="57" spans="1:9" ht="15" customHeight="1">
      <c r="A57" s="2"/>
      <c r="B57" s="2"/>
      <c r="C57" s="2"/>
      <c r="D57" s="2"/>
      <c r="E57" s="3"/>
      <c r="F57" s="2"/>
      <c r="G57" s="2"/>
      <c r="H57" s="26"/>
      <c r="I57" s="2"/>
    </row>
    <row r="58" spans="1:9" ht="12" customHeight="1"/>
    <row r="61" spans="1:9" ht="12.75" customHeight="1"/>
  </sheetData>
  <mergeCells count="56">
    <mergeCell ref="A1:I1"/>
    <mergeCell ref="A2:I2"/>
    <mergeCell ref="A3:I3"/>
    <mergeCell ref="A10:B10"/>
    <mergeCell ref="C10:F10"/>
    <mergeCell ref="C15:F15"/>
    <mergeCell ref="A4:I4"/>
    <mergeCell ref="A5:I5"/>
    <mergeCell ref="A7:I7"/>
    <mergeCell ref="A8:I8"/>
    <mergeCell ref="A9:I9"/>
    <mergeCell ref="C14:F14"/>
    <mergeCell ref="C11:F11"/>
    <mergeCell ref="C12:F12"/>
    <mergeCell ref="C13:F13"/>
    <mergeCell ref="C27:F27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39:F39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40:F40"/>
    <mergeCell ref="C41:F41"/>
    <mergeCell ref="C42:F42"/>
    <mergeCell ref="C43:F43"/>
    <mergeCell ref="C44:F44"/>
    <mergeCell ref="A54:F54"/>
    <mergeCell ref="H54:I54"/>
    <mergeCell ref="C45:F45"/>
    <mergeCell ref="C46:F46"/>
    <mergeCell ref="C47:F47"/>
    <mergeCell ref="C48:F48"/>
    <mergeCell ref="A50:F50"/>
    <mergeCell ref="H50:I50"/>
    <mergeCell ref="A51:F51"/>
    <mergeCell ref="H51:I51"/>
    <mergeCell ref="A53:F53"/>
    <mergeCell ref="H53:I53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9"/>
  <sheetViews>
    <sheetView tabSelected="1" topLeftCell="A67" workbookViewId="0">
      <selection activeCell="K85" sqref="K85"/>
    </sheetView>
  </sheetViews>
  <sheetFormatPr defaultRowHeight="12.75"/>
  <cols>
    <col min="1" max="1" width="10.5703125" style="4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6" width="11.85546875" style="4" customWidth="1"/>
    <col min="7" max="7" width="12.85546875" style="4" customWidth="1"/>
    <col min="8" max="8" width="5.28515625" style="4" customWidth="1"/>
    <col min="9" max="16384" width="9.140625" style="4"/>
  </cols>
  <sheetData>
    <row r="1" spans="1:7" ht="15" customHeight="1">
      <c r="A1" s="172" t="s">
        <v>0</v>
      </c>
      <c r="B1" s="167"/>
      <c r="C1" s="167"/>
      <c r="D1" s="167"/>
      <c r="E1" s="167"/>
      <c r="F1" s="173"/>
      <c r="G1" s="173"/>
    </row>
    <row r="2" spans="1:7" ht="12.75" customHeight="1">
      <c r="A2" s="174" t="s">
        <v>99</v>
      </c>
      <c r="B2" s="175"/>
      <c r="C2" s="175"/>
      <c r="D2" s="175"/>
      <c r="E2" s="175"/>
      <c r="F2" s="176"/>
      <c r="G2" s="176"/>
    </row>
    <row r="3" spans="1:7" ht="12.75" customHeight="1">
      <c r="A3" s="174" t="s">
        <v>251</v>
      </c>
      <c r="B3" s="175"/>
      <c r="C3" s="175"/>
      <c r="D3" s="175"/>
      <c r="E3" s="175"/>
      <c r="F3" s="176"/>
      <c r="G3" s="176"/>
    </row>
    <row r="4" spans="1:7" ht="12.75" customHeight="1">
      <c r="A4" s="177" t="s">
        <v>252</v>
      </c>
      <c r="B4" s="178"/>
      <c r="C4" s="178"/>
      <c r="D4" s="178"/>
      <c r="E4" s="178"/>
      <c r="F4" s="179"/>
      <c r="G4" s="179"/>
    </row>
    <row r="5" spans="1:7" ht="9.75" customHeight="1">
      <c r="A5" s="127"/>
      <c r="B5" s="125"/>
      <c r="C5" s="125"/>
      <c r="D5" s="180" t="s">
        <v>250</v>
      </c>
      <c r="E5" s="180"/>
      <c r="F5" s="180"/>
      <c r="G5" s="180"/>
    </row>
    <row r="6" spans="1:7" ht="12.75" customHeight="1">
      <c r="A6" s="27" t="s">
        <v>3</v>
      </c>
      <c r="B6" s="181" t="s">
        <v>4</v>
      </c>
      <c r="C6" s="182"/>
      <c r="D6" s="183"/>
      <c r="E6" s="28" t="s">
        <v>100</v>
      </c>
      <c r="F6" s="29" t="s">
        <v>101</v>
      </c>
      <c r="G6" s="29" t="s">
        <v>102</v>
      </c>
    </row>
    <row r="7" spans="1:7" s="2" customFormat="1" ht="12.75" customHeight="1">
      <c r="A7" s="29" t="s">
        <v>8</v>
      </c>
      <c r="B7" s="30" t="s">
        <v>103</v>
      </c>
      <c r="C7" s="31"/>
      <c r="D7" s="32"/>
      <c r="E7" s="33"/>
      <c r="F7" s="34">
        <f>SUM(F8,F14,F25,F26)</f>
        <v>289240.79999999993</v>
      </c>
      <c r="G7" s="34">
        <f>SUM(G8,G14,G25,G26)</f>
        <v>285836.14999999997</v>
      </c>
    </row>
    <row r="8" spans="1:7" s="2" customFormat="1" ht="12.75" customHeight="1">
      <c r="A8" s="35" t="s">
        <v>10</v>
      </c>
      <c r="B8" s="36" t="s">
        <v>104</v>
      </c>
      <c r="C8" s="37"/>
      <c r="D8" s="38"/>
      <c r="E8" s="33" t="s">
        <v>266</v>
      </c>
      <c r="F8" s="39">
        <f>SUM(F9:F13)</f>
        <v>0</v>
      </c>
      <c r="G8" s="39">
        <f>SUM(G9:G13)</f>
        <v>65.5600000000004</v>
      </c>
    </row>
    <row r="9" spans="1:7" s="2" customFormat="1" ht="12.75" customHeight="1">
      <c r="A9" s="33" t="s">
        <v>105</v>
      </c>
      <c r="B9" s="40"/>
      <c r="C9" s="41" t="s">
        <v>106</v>
      </c>
      <c r="D9" s="42"/>
      <c r="E9" s="43"/>
      <c r="F9" s="39"/>
      <c r="G9" s="39"/>
    </row>
    <row r="10" spans="1:7" s="2" customFormat="1" ht="12.75" customHeight="1">
      <c r="A10" s="33" t="s">
        <v>107</v>
      </c>
      <c r="B10" s="40"/>
      <c r="C10" s="41" t="s">
        <v>108</v>
      </c>
      <c r="D10" s="44"/>
      <c r="E10" s="45"/>
      <c r="F10" s="39"/>
      <c r="G10" s="39">
        <v>65.5600000000004</v>
      </c>
    </row>
    <row r="11" spans="1:7" s="2" customFormat="1" ht="12.75" customHeight="1">
      <c r="A11" s="33" t="s">
        <v>109</v>
      </c>
      <c r="B11" s="40"/>
      <c r="C11" s="41" t="s">
        <v>110</v>
      </c>
      <c r="D11" s="44"/>
      <c r="E11" s="45"/>
      <c r="F11" s="39"/>
      <c r="G11" s="39"/>
    </row>
    <row r="12" spans="1:7" s="2" customFormat="1" ht="12.75" customHeight="1">
      <c r="A12" s="33" t="s">
        <v>111</v>
      </c>
      <c r="B12" s="40"/>
      <c r="C12" s="41" t="s">
        <v>112</v>
      </c>
      <c r="D12" s="44"/>
      <c r="E12" s="35"/>
      <c r="F12" s="39"/>
      <c r="G12" s="39"/>
    </row>
    <row r="13" spans="1:7" s="2" customFormat="1" ht="12.75" customHeight="1">
      <c r="A13" s="46" t="s">
        <v>113</v>
      </c>
      <c r="B13" s="40"/>
      <c r="C13" s="47" t="s">
        <v>114</v>
      </c>
      <c r="D13" s="42"/>
      <c r="E13" s="35"/>
      <c r="F13" s="39"/>
      <c r="G13" s="39"/>
    </row>
    <row r="14" spans="1:7" s="2" customFormat="1" ht="12.75" customHeight="1">
      <c r="A14" s="48" t="s">
        <v>20</v>
      </c>
      <c r="B14" s="49" t="s">
        <v>115</v>
      </c>
      <c r="C14" s="50"/>
      <c r="D14" s="51"/>
      <c r="E14" s="35" t="s">
        <v>259</v>
      </c>
      <c r="F14" s="39">
        <f>SUM(F15:F24)</f>
        <v>289240.79999999993</v>
      </c>
      <c r="G14" s="39">
        <f>SUM(G15:G24)</f>
        <v>285770.58999999997</v>
      </c>
    </row>
    <row r="15" spans="1:7" s="2" customFormat="1" ht="12.75" customHeight="1">
      <c r="A15" s="33" t="s">
        <v>116</v>
      </c>
      <c r="B15" s="40"/>
      <c r="C15" s="41" t="s">
        <v>117</v>
      </c>
      <c r="D15" s="44"/>
      <c r="E15" s="45"/>
      <c r="F15" s="39"/>
      <c r="G15" s="39"/>
    </row>
    <row r="16" spans="1:7" s="2" customFormat="1" ht="12.75" customHeight="1">
      <c r="A16" s="33" t="s">
        <v>118</v>
      </c>
      <c r="B16" s="40"/>
      <c r="C16" s="41" t="s">
        <v>119</v>
      </c>
      <c r="D16" s="44"/>
      <c r="E16" s="45"/>
      <c r="F16" s="39">
        <v>275215.95999999996</v>
      </c>
      <c r="G16" s="39">
        <v>270159.11</v>
      </c>
    </row>
    <row r="17" spans="1:7" s="2" customFormat="1" ht="12.75" customHeight="1">
      <c r="A17" s="33" t="s">
        <v>120</v>
      </c>
      <c r="B17" s="40"/>
      <c r="C17" s="41" t="s">
        <v>121</v>
      </c>
      <c r="D17" s="44"/>
      <c r="E17" s="45"/>
      <c r="F17" s="39"/>
      <c r="G17" s="39"/>
    </row>
    <row r="18" spans="1:7" s="2" customFormat="1" ht="12.75" customHeight="1">
      <c r="A18" s="33" t="s">
        <v>122</v>
      </c>
      <c r="B18" s="40"/>
      <c r="C18" s="41" t="s">
        <v>123</v>
      </c>
      <c r="D18" s="44"/>
      <c r="E18" s="45"/>
      <c r="F18" s="39"/>
      <c r="G18" s="39"/>
    </row>
    <row r="19" spans="1:7" s="2" customFormat="1" ht="12.75" customHeight="1">
      <c r="A19" s="33" t="s">
        <v>124</v>
      </c>
      <c r="B19" s="40"/>
      <c r="C19" s="41" t="s">
        <v>125</v>
      </c>
      <c r="D19" s="44"/>
      <c r="E19" s="45"/>
      <c r="F19" s="39">
        <v>12980.16</v>
      </c>
      <c r="G19" s="39">
        <v>14468.88</v>
      </c>
    </row>
    <row r="20" spans="1:7" s="2" customFormat="1" ht="12.75" customHeight="1">
      <c r="A20" s="33" t="s">
        <v>126</v>
      </c>
      <c r="B20" s="40"/>
      <c r="C20" s="41" t="s">
        <v>127</v>
      </c>
      <c r="D20" s="44"/>
      <c r="E20" s="45"/>
      <c r="F20" s="39"/>
      <c r="G20" s="39"/>
    </row>
    <row r="21" spans="1:7" s="2" customFormat="1" ht="12.75" customHeight="1">
      <c r="A21" s="33" t="s">
        <v>128</v>
      </c>
      <c r="B21" s="40"/>
      <c r="C21" s="41" t="s">
        <v>129</v>
      </c>
      <c r="D21" s="44"/>
      <c r="E21" s="45"/>
      <c r="F21" s="39"/>
      <c r="G21" s="39"/>
    </row>
    <row r="22" spans="1:7" s="2" customFormat="1" ht="12.75" customHeight="1">
      <c r="A22" s="33" t="s">
        <v>130</v>
      </c>
      <c r="B22" s="40"/>
      <c r="C22" s="41" t="s">
        <v>131</v>
      </c>
      <c r="D22" s="44"/>
      <c r="E22" s="45"/>
      <c r="F22" s="39">
        <v>1044.68</v>
      </c>
      <c r="G22" s="39">
        <v>1142.6000000000001</v>
      </c>
    </row>
    <row r="23" spans="1:7" s="2" customFormat="1" ht="12.75" customHeight="1">
      <c r="A23" s="33" t="s">
        <v>132</v>
      </c>
      <c r="B23" s="52"/>
      <c r="C23" s="53" t="s">
        <v>133</v>
      </c>
      <c r="D23" s="128"/>
      <c r="E23" s="45"/>
      <c r="F23" s="39"/>
      <c r="G23" s="39"/>
    </row>
    <row r="24" spans="1:7" s="2" customFormat="1" ht="12.75" customHeight="1">
      <c r="A24" s="33" t="s">
        <v>134</v>
      </c>
      <c r="B24" s="40"/>
      <c r="C24" s="41" t="s">
        <v>135</v>
      </c>
      <c r="D24" s="44"/>
      <c r="E24" s="35"/>
      <c r="F24" s="39"/>
      <c r="G24" s="39"/>
    </row>
    <row r="25" spans="1:7" s="2" customFormat="1" ht="12.75" customHeight="1">
      <c r="A25" s="35" t="s">
        <v>22</v>
      </c>
      <c r="B25" s="54" t="s">
        <v>136</v>
      </c>
      <c r="C25" s="54"/>
      <c r="D25" s="55"/>
      <c r="E25" s="35"/>
      <c r="F25" s="39"/>
      <c r="G25" s="39"/>
    </row>
    <row r="26" spans="1:7" s="2" customFormat="1" ht="12.75" customHeight="1">
      <c r="A26" s="35" t="s">
        <v>36</v>
      </c>
      <c r="B26" s="54" t="s">
        <v>137</v>
      </c>
      <c r="C26" s="54"/>
      <c r="D26" s="55"/>
      <c r="E26" s="56"/>
      <c r="F26" s="39"/>
      <c r="G26" s="39"/>
    </row>
    <row r="27" spans="1:7" s="2" customFormat="1" ht="12.75" customHeight="1">
      <c r="A27" s="29" t="s">
        <v>28</v>
      </c>
      <c r="B27" s="30" t="s">
        <v>138</v>
      </c>
      <c r="C27" s="31"/>
      <c r="D27" s="32"/>
      <c r="E27" s="45"/>
      <c r="F27" s="39"/>
      <c r="G27" s="39"/>
    </row>
    <row r="28" spans="1:7" s="2" customFormat="1" ht="12.75" customHeight="1">
      <c r="A28" s="27" t="s">
        <v>67</v>
      </c>
      <c r="B28" s="57" t="s">
        <v>139</v>
      </c>
      <c r="C28" s="58"/>
      <c r="D28" s="59"/>
      <c r="E28" s="35"/>
      <c r="F28" s="34">
        <f>SUM(F29,F35,F36,F43,F44)</f>
        <v>121124.32</v>
      </c>
      <c r="G28" s="34">
        <f>SUM(G29,G35,G36,G43,G44)</f>
        <v>77847.319999999992</v>
      </c>
    </row>
    <row r="29" spans="1:7" s="2" customFormat="1" ht="12.75" customHeight="1">
      <c r="A29" s="60" t="s">
        <v>10</v>
      </c>
      <c r="B29" s="61" t="s">
        <v>140</v>
      </c>
      <c r="C29" s="62"/>
      <c r="D29" s="63"/>
      <c r="E29" s="35" t="s">
        <v>260</v>
      </c>
      <c r="F29" s="39">
        <f>SUM(F30:F34)</f>
        <v>739.74</v>
      </c>
      <c r="G29" s="39">
        <f>SUM(G30:G34)</f>
        <v>1341.37</v>
      </c>
    </row>
    <row r="30" spans="1:7" s="2" customFormat="1" ht="12.75" customHeight="1">
      <c r="A30" s="64" t="s">
        <v>105</v>
      </c>
      <c r="B30" s="52"/>
      <c r="C30" s="53" t="s">
        <v>141</v>
      </c>
      <c r="D30" s="128"/>
      <c r="E30" s="45"/>
      <c r="F30" s="39"/>
      <c r="G30" s="39"/>
    </row>
    <row r="31" spans="1:7" s="2" customFormat="1">
      <c r="A31" s="64" t="s">
        <v>107</v>
      </c>
      <c r="B31" s="52"/>
      <c r="C31" s="53" t="s">
        <v>142</v>
      </c>
      <c r="D31" s="128"/>
      <c r="E31" s="45"/>
      <c r="F31" s="39">
        <v>739.74</v>
      </c>
      <c r="G31" s="39">
        <v>1341.37</v>
      </c>
    </row>
    <row r="32" spans="1:7" s="2" customFormat="1">
      <c r="A32" s="64" t="s">
        <v>109</v>
      </c>
      <c r="B32" s="52"/>
      <c r="C32" s="53" t="s">
        <v>143</v>
      </c>
      <c r="D32" s="128"/>
      <c r="E32" s="45"/>
      <c r="F32" s="39"/>
      <c r="G32" s="39"/>
    </row>
    <row r="33" spans="1:7" s="2" customFormat="1" ht="12.75" customHeight="1">
      <c r="A33" s="64" t="s">
        <v>111</v>
      </c>
      <c r="B33" s="52"/>
      <c r="C33" s="53" t="s">
        <v>144</v>
      </c>
      <c r="D33" s="128"/>
      <c r="E33" s="45"/>
      <c r="F33" s="39"/>
      <c r="G33" s="39"/>
    </row>
    <row r="34" spans="1:7" s="2" customFormat="1" ht="12.75" customHeight="1">
      <c r="A34" s="64" t="s">
        <v>113</v>
      </c>
      <c r="B34" s="58"/>
      <c r="C34" s="184" t="s">
        <v>145</v>
      </c>
      <c r="D34" s="185"/>
      <c r="E34" s="45"/>
      <c r="F34" s="39"/>
      <c r="G34" s="39"/>
    </row>
    <row r="35" spans="1:7" s="2" customFormat="1" ht="12.75" customHeight="1">
      <c r="A35" s="60" t="s">
        <v>20</v>
      </c>
      <c r="B35" s="65" t="s">
        <v>146</v>
      </c>
      <c r="C35" s="66"/>
      <c r="D35" s="67"/>
      <c r="E35" s="35"/>
      <c r="F35" s="39"/>
      <c r="G35" s="39"/>
    </row>
    <row r="36" spans="1:7" s="2" customFormat="1" ht="12.75" customHeight="1">
      <c r="A36" s="60" t="s">
        <v>22</v>
      </c>
      <c r="B36" s="61" t="s">
        <v>147</v>
      </c>
      <c r="C36" s="62"/>
      <c r="D36" s="63"/>
      <c r="E36" s="35" t="s">
        <v>261</v>
      </c>
      <c r="F36" s="39">
        <f>SUM(F37:F42)</f>
        <v>118967.25</v>
      </c>
      <c r="G36" s="39">
        <f>SUM(G37:G42)</f>
        <v>66664.31</v>
      </c>
    </row>
    <row r="37" spans="1:7" s="2" customFormat="1" ht="12.75" customHeight="1">
      <c r="A37" s="64" t="s">
        <v>148</v>
      </c>
      <c r="B37" s="62"/>
      <c r="C37" s="68" t="s">
        <v>149</v>
      </c>
      <c r="D37" s="69"/>
      <c r="E37" s="35"/>
      <c r="F37" s="39"/>
      <c r="G37" s="39"/>
    </row>
    <row r="38" spans="1:7" s="2" customFormat="1" ht="12.75" customHeight="1">
      <c r="A38" s="70" t="s">
        <v>150</v>
      </c>
      <c r="B38" s="52"/>
      <c r="C38" s="53" t="s">
        <v>151</v>
      </c>
      <c r="D38" s="71"/>
      <c r="E38" s="72"/>
      <c r="F38" s="39"/>
      <c r="G38" s="39"/>
    </row>
    <row r="39" spans="1:7" s="2" customFormat="1" ht="12.75" customHeight="1">
      <c r="A39" s="64" t="s">
        <v>152</v>
      </c>
      <c r="B39" s="52"/>
      <c r="C39" s="53" t="s">
        <v>153</v>
      </c>
      <c r="D39" s="128"/>
      <c r="E39" s="73"/>
      <c r="F39" s="39"/>
      <c r="G39" s="39"/>
    </row>
    <row r="40" spans="1:7" s="2" customFormat="1" ht="12.75" customHeight="1">
      <c r="A40" s="64" t="s">
        <v>154</v>
      </c>
      <c r="B40" s="52"/>
      <c r="C40" s="184" t="s">
        <v>155</v>
      </c>
      <c r="D40" s="185"/>
      <c r="E40" s="73"/>
      <c r="F40" s="39">
        <v>6281.45</v>
      </c>
      <c r="G40" s="39">
        <v>7913.84</v>
      </c>
    </row>
    <row r="41" spans="1:7" s="2" customFormat="1" ht="12.75" customHeight="1">
      <c r="A41" s="64" t="s">
        <v>156</v>
      </c>
      <c r="B41" s="52"/>
      <c r="C41" s="53" t="s">
        <v>157</v>
      </c>
      <c r="D41" s="128"/>
      <c r="E41" s="73"/>
      <c r="F41" s="39">
        <v>112685.8</v>
      </c>
      <c r="G41" s="39">
        <v>58750.47</v>
      </c>
    </row>
    <row r="42" spans="1:7" s="2" customFormat="1" ht="12.75" customHeight="1">
      <c r="A42" s="64" t="s">
        <v>158</v>
      </c>
      <c r="B42" s="52"/>
      <c r="C42" s="53" t="s">
        <v>159</v>
      </c>
      <c r="D42" s="128"/>
      <c r="E42" s="35"/>
      <c r="F42" s="39"/>
      <c r="G42" s="39"/>
    </row>
    <row r="43" spans="1:7" s="2" customFormat="1" ht="12.75" customHeight="1">
      <c r="A43" s="60" t="s">
        <v>36</v>
      </c>
      <c r="B43" s="74" t="s">
        <v>160</v>
      </c>
      <c r="C43" s="74"/>
      <c r="D43" s="75"/>
      <c r="E43" s="73"/>
      <c r="F43" s="39"/>
      <c r="G43" s="39"/>
    </row>
    <row r="44" spans="1:7" s="2" customFormat="1" ht="12.75" customHeight="1">
      <c r="A44" s="60" t="s">
        <v>39</v>
      </c>
      <c r="B44" s="74" t="s">
        <v>161</v>
      </c>
      <c r="C44" s="74"/>
      <c r="D44" s="75"/>
      <c r="E44" s="35" t="s">
        <v>262</v>
      </c>
      <c r="F44" s="39">
        <v>1417.33</v>
      </c>
      <c r="G44" s="39">
        <v>9841.64</v>
      </c>
    </row>
    <row r="45" spans="1:7" s="2" customFormat="1" ht="12.75" customHeight="1">
      <c r="A45" s="35"/>
      <c r="B45" s="49" t="s">
        <v>162</v>
      </c>
      <c r="C45" s="50"/>
      <c r="D45" s="51"/>
      <c r="E45" s="35"/>
      <c r="F45" s="39">
        <f>SUM(F7,F27,F28)</f>
        <v>410365.11999999994</v>
      </c>
      <c r="G45" s="39">
        <f>SUM(G7,G27,G28)</f>
        <v>363683.47</v>
      </c>
    </row>
    <row r="46" spans="1:7" s="2" customFormat="1" ht="12.75" customHeight="1">
      <c r="A46" s="29" t="s">
        <v>69</v>
      </c>
      <c r="B46" s="30" t="s">
        <v>163</v>
      </c>
      <c r="C46" s="30"/>
      <c r="D46" s="76"/>
      <c r="E46" s="35" t="s">
        <v>263</v>
      </c>
      <c r="F46" s="34">
        <f>SUM(F47:F50)</f>
        <v>290538.79000000004</v>
      </c>
      <c r="G46" s="34">
        <f>SUM(G47:G50)</f>
        <v>295393.08</v>
      </c>
    </row>
    <row r="47" spans="1:7" s="2" customFormat="1" ht="12.75" customHeight="1">
      <c r="A47" s="35" t="s">
        <v>10</v>
      </c>
      <c r="B47" s="54" t="s">
        <v>13</v>
      </c>
      <c r="C47" s="54"/>
      <c r="D47" s="55"/>
      <c r="E47" s="35"/>
      <c r="F47" s="39"/>
      <c r="G47" s="39"/>
    </row>
    <row r="48" spans="1:7" s="2" customFormat="1" ht="12.75" customHeight="1">
      <c r="A48" s="48" t="s">
        <v>20</v>
      </c>
      <c r="B48" s="49" t="s">
        <v>164</v>
      </c>
      <c r="C48" s="50"/>
      <c r="D48" s="51"/>
      <c r="E48" s="48"/>
      <c r="F48" s="39">
        <v>280174.08000000002</v>
      </c>
      <c r="G48" s="39">
        <v>284860.78000000003</v>
      </c>
    </row>
    <row r="49" spans="1:7" s="2" customFormat="1" ht="12.75" customHeight="1">
      <c r="A49" s="35" t="s">
        <v>22</v>
      </c>
      <c r="B49" s="186" t="s">
        <v>165</v>
      </c>
      <c r="C49" s="187"/>
      <c r="D49" s="188"/>
      <c r="E49" s="35"/>
      <c r="F49" s="39"/>
      <c r="G49" s="39"/>
    </row>
    <row r="50" spans="1:7" s="2" customFormat="1" ht="12.75" customHeight="1">
      <c r="A50" s="35" t="s">
        <v>166</v>
      </c>
      <c r="B50" s="54" t="s">
        <v>167</v>
      </c>
      <c r="C50" s="40"/>
      <c r="D50" s="129"/>
      <c r="E50" s="35"/>
      <c r="F50" s="39">
        <v>10364.710000000001</v>
      </c>
      <c r="G50" s="39">
        <v>10532.300000000001</v>
      </c>
    </row>
    <row r="51" spans="1:7" s="2" customFormat="1" ht="12.75" customHeight="1">
      <c r="A51" s="29" t="s">
        <v>78</v>
      </c>
      <c r="B51" s="30" t="s">
        <v>168</v>
      </c>
      <c r="C51" s="31"/>
      <c r="D51" s="32"/>
      <c r="E51" s="35"/>
      <c r="F51" s="34">
        <f>SUM(F52,F56)</f>
        <v>109196.89</v>
      </c>
      <c r="G51" s="34">
        <f>SUM(G52,G56)</f>
        <v>58827.54</v>
      </c>
    </row>
    <row r="52" spans="1:7" s="2" customFormat="1">
      <c r="A52" s="35" t="s">
        <v>10</v>
      </c>
      <c r="B52" s="36" t="s">
        <v>169</v>
      </c>
      <c r="C52" s="77"/>
      <c r="D52" s="78"/>
      <c r="E52" s="35"/>
      <c r="F52" s="39">
        <f>SUM(F53:F55)</f>
        <v>0</v>
      </c>
      <c r="G52" s="39">
        <f>SUM(G53:G55)</f>
        <v>0</v>
      </c>
    </row>
    <row r="53" spans="1:7" s="2" customFormat="1" ht="12.75" customHeight="1">
      <c r="A53" s="33" t="s">
        <v>105</v>
      </c>
      <c r="B53" s="79"/>
      <c r="C53" s="41" t="s">
        <v>170</v>
      </c>
      <c r="D53" s="80"/>
      <c r="E53" s="73"/>
      <c r="F53" s="39"/>
      <c r="G53" s="39"/>
    </row>
    <row r="54" spans="1:7" s="2" customFormat="1" ht="12.75" customHeight="1">
      <c r="A54" s="33" t="s">
        <v>107</v>
      </c>
      <c r="B54" s="40"/>
      <c r="C54" s="41" t="s">
        <v>171</v>
      </c>
      <c r="D54" s="44"/>
      <c r="E54" s="35"/>
      <c r="F54" s="39"/>
      <c r="G54" s="39"/>
    </row>
    <row r="55" spans="1:7" s="2" customFormat="1" ht="12.75" customHeight="1">
      <c r="A55" s="33" t="s">
        <v>172</v>
      </c>
      <c r="B55" s="40"/>
      <c r="C55" s="41" t="s">
        <v>173</v>
      </c>
      <c r="D55" s="44"/>
      <c r="E55" s="56"/>
      <c r="F55" s="39"/>
      <c r="G55" s="39"/>
    </row>
    <row r="56" spans="1:7" s="84" customFormat="1" ht="12.75" customHeight="1">
      <c r="A56" s="60" t="s">
        <v>20</v>
      </c>
      <c r="B56" s="81" t="s">
        <v>174</v>
      </c>
      <c r="C56" s="82"/>
      <c r="D56" s="83"/>
      <c r="E56" s="60" t="s">
        <v>264</v>
      </c>
      <c r="F56" s="39">
        <f>SUM(F57:F62,F65:F70)</f>
        <v>109196.89</v>
      </c>
      <c r="G56" s="39">
        <f>SUM(G57:G62,G65:G70)</f>
        <v>58827.54</v>
      </c>
    </row>
    <row r="57" spans="1:7" s="2" customFormat="1" ht="12.75" customHeight="1">
      <c r="A57" s="33" t="s">
        <v>116</v>
      </c>
      <c r="B57" s="40"/>
      <c r="C57" s="41" t="s">
        <v>175</v>
      </c>
      <c r="D57" s="42"/>
      <c r="E57" s="35"/>
      <c r="F57" s="39"/>
      <c r="G57" s="39"/>
    </row>
    <row r="58" spans="1:7" s="2" customFormat="1">
      <c r="A58" s="33" t="s">
        <v>118</v>
      </c>
      <c r="B58" s="79"/>
      <c r="C58" s="41" t="s">
        <v>176</v>
      </c>
      <c r="D58" s="80"/>
      <c r="E58" s="73"/>
      <c r="F58" s="39"/>
      <c r="G58" s="39"/>
    </row>
    <row r="59" spans="1:7" s="2" customFormat="1">
      <c r="A59" s="33" t="s">
        <v>120</v>
      </c>
      <c r="B59" s="79"/>
      <c r="C59" s="41" t="s">
        <v>177</v>
      </c>
      <c r="D59" s="80"/>
      <c r="E59" s="73"/>
      <c r="F59" s="39"/>
      <c r="G59" s="39"/>
    </row>
    <row r="60" spans="1:7" s="2" customFormat="1">
      <c r="A60" s="85" t="s">
        <v>122</v>
      </c>
      <c r="B60" s="62"/>
      <c r="C60" s="86" t="s">
        <v>178</v>
      </c>
      <c r="D60" s="69"/>
      <c r="E60" s="73"/>
      <c r="F60" s="39"/>
      <c r="G60" s="39"/>
    </row>
    <row r="61" spans="1:7" s="2" customFormat="1" ht="12.75" customHeight="1">
      <c r="A61" s="35" t="s">
        <v>124</v>
      </c>
      <c r="B61" s="47"/>
      <c r="C61" s="47" t="s">
        <v>179</v>
      </c>
      <c r="D61" s="42"/>
      <c r="E61" s="87"/>
      <c r="F61" s="39"/>
      <c r="G61" s="39"/>
    </row>
    <row r="62" spans="1:7" s="2" customFormat="1" ht="12.75" customHeight="1">
      <c r="A62" s="88" t="s">
        <v>126</v>
      </c>
      <c r="B62" s="82"/>
      <c r="C62" s="89" t="s">
        <v>180</v>
      </c>
      <c r="D62" s="124"/>
      <c r="E62" s="35"/>
      <c r="F62" s="39">
        <f>SUM(F63,F64)</f>
        <v>0</v>
      </c>
      <c r="G62" s="39">
        <f>SUM(G63,G64)</f>
        <v>0</v>
      </c>
    </row>
    <row r="63" spans="1:7" s="2" customFormat="1" ht="12.75" customHeight="1">
      <c r="A63" s="64" t="s">
        <v>181</v>
      </c>
      <c r="B63" s="52"/>
      <c r="C63" s="71"/>
      <c r="D63" s="128" t="s">
        <v>182</v>
      </c>
      <c r="E63" s="73"/>
      <c r="F63" s="39"/>
      <c r="G63" s="39"/>
    </row>
    <row r="64" spans="1:7" s="2" customFormat="1" ht="12.75" customHeight="1">
      <c r="A64" s="64" t="s">
        <v>183</v>
      </c>
      <c r="B64" s="52"/>
      <c r="C64" s="71"/>
      <c r="D64" s="128" t="s">
        <v>184</v>
      </c>
      <c r="E64" s="45"/>
      <c r="F64" s="39"/>
      <c r="G64" s="39"/>
    </row>
    <row r="65" spans="1:7" s="2" customFormat="1" ht="12.75" customHeight="1">
      <c r="A65" s="64" t="s">
        <v>128</v>
      </c>
      <c r="B65" s="66"/>
      <c r="C65" s="90" t="s">
        <v>185</v>
      </c>
      <c r="D65" s="91"/>
      <c r="E65" s="45"/>
      <c r="F65" s="39"/>
      <c r="G65" s="39"/>
    </row>
    <row r="66" spans="1:7" s="2" customFormat="1" ht="12.75" customHeight="1">
      <c r="A66" s="64" t="s">
        <v>130</v>
      </c>
      <c r="B66" s="92"/>
      <c r="C66" s="53" t="s">
        <v>186</v>
      </c>
      <c r="D66" s="93"/>
      <c r="E66" s="73"/>
      <c r="F66" s="39"/>
      <c r="G66" s="39"/>
    </row>
    <row r="67" spans="1:7" s="2" customFormat="1" ht="12.75" customHeight="1">
      <c r="A67" s="64" t="s">
        <v>132</v>
      </c>
      <c r="B67" s="40"/>
      <c r="C67" s="41" t="s">
        <v>187</v>
      </c>
      <c r="D67" s="44"/>
      <c r="E67" s="73" t="s">
        <v>264</v>
      </c>
      <c r="F67" s="39">
        <v>2395.38</v>
      </c>
      <c r="G67" s="39">
        <v>492.71</v>
      </c>
    </row>
    <row r="68" spans="1:7" s="2" customFormat="1" ht="12.75" customHeight="1">
      <c r="A68" s="64" t="s">
        <v>134</v>
      </c>
      <c r="B68" s="40"/>
      <c r="C68" s="41" t="s">
        <v>188</v>
      </c>
      <c r="D68" s="44"/>
      <c r="E68" s="73" t="s">
        <v>264</v>
      </c>
      <c r="F68" s="39">
        <v>48466.68</v>
      </c>
      <c r="G68" s="39"/>
    </row>
    <row r="69" spans="1:7" s="2" customFormat="1" ht="12.75" customHeight="1">
      <c r="A69" s="33" t="s">
        <v>189</v>
      </c>
      <c r="B69" s="52"/>
      <c r="C69" s="53" t="s">
        <v>190</v>
      </c>
      <c r="D69" s="128"/>
      <c r="E69" s="73" t="s">
        <v>264</v>
      </c>
      <c r="F69" s="39">
        <v>58334.83</v>
      </c>
      <c r="G69" s="39">
        <v>58334.83</v>
      </c>
    </row>
    <row r="70" spans="1:7" s="2" customFormat="1" ht="12.75" customHeight="1">
      <c r="A70" s="33" t="s">
        <v>191</v>
      </c>
      <c r="B70" s="40"/>
      <c r="C70" s="41" t="s">
        <v>192</v>
      </c>
      <c r="D70" s="44"/>
      <c r="E70" s="56"/>
      <c r="F70" s="39"/>
      <c r="G70" s="39"/>
    </row>
    <row r="71" spans="1:7" s="2" customFormat="1" ht="12.75" customHeight="1">
      <c r="A71" s="29" t="s">
        <v>80</v>
      </c>
      <c r="B71" s="94" t="s">
        <v>193</v>
      </c>
      <c r="C71" s="95"/>
      <c r="D71" s="96"/>
      <c r="E71" s="56" t="s">
        <v>265</v>
      </c>
      <c r="F71" s="34">
        <f>SUM(F72,F73,F76,F77)</f>
        <v>10629.440000000024</v>
      </c>
      <c r="G71" s="34">
        <f>SUM(G72,G73,G76,G77)</f>
        <v>9462.8500000002132</v>
      </c>
    </row>
    <row r="72" spans="1:7" s="2" customFormat="1" ht="12.75" customHeight="1">
      <c r="A72" s="35" t="s">
        <v>10</v>
      </c>
      <c r="B72" s="54" t="s">
        <v>194</v>
      </c>
      <c r="C72" s="40"/>
      <c r="D72" s="129"/>
      <c r="E72" s="56"/>
      <c r="F72" s="39"/>
      <c r="G72" s="39"/>
    </row>
    <row r="73" spans="1:7" s="2" customFormat="1" ht="12.75" customHeight="1">
      <c r="A73" s="35" t="s">
        <v>20</v>
      </c>
      <c r="B73" s="36" t="s">
        <v>195</v>
      </c>
      <c r="C73" s="77"/>
      <c r="D73" s="78"/>
      <c r="E73" s="35"/>
      <c r="F73" s="39">
        <f>SUM(F74,F75)</f>
        <v>0</v>
      </c>
      <c r="G73" s="39">
        <f>SUM(G74,G75)</f>
        <v>0</v>
      </c>
    </row>
    <row r="74" spans="1:7" s="2" customFormat="1" ht="12.75" customHeight="1">
      <c r="A74" s="33" t="s">
        <v>116</v>
      </c>
      <c r="B74" s="40"/>
      <c r="C74" s="41" t="s">
        <v>196</v>
      </c>
      <c r="D74" s="44"/>
      <c r="E74" s="35"/>
      <c r="F74" s="39"/>
      <c r="G74" s="39"/>
    </row>
    <row r="75" spans="1:7" s="2" customFormat="1" ht="12.75" customHeight="1">
      <c r="A75" s="33" t="s">
        <v>118</v>
      </c>
      <c r="B75" s="40"/>
      <c r="C75" s="41" t="s">
        <v>197</v>
      </c>
      <c r="D75" s="44"/>
      <c r="E75" s="35"/>
      <c r="F75" s="39"/>
      <c r="G75" s="39"/>
    </row>
    <row r="76" spans="1:7" s="2" customFormat="1" ht="12.75" customHeight="1">
      <c r="A76" s="60" t="s">
        <v>22</v>
      </c>
      <c r="B76" s="71" t="s">
        <v>198</v>
      </c>
      <c r="C76" s="71"/>
      <c r="D76" s="97"/>
      <c r="E76" s="35"/>
      <c r="F76" s="39"/>
      <c r="G76" s="39"/>
    </row>
    <row r="77" spans="1:7" s="2" customFormat="1" ht="12.75" customHeight="1">
      <c r="A77" s="48" t="s">
        <v>36</v>
      </c>
      <c r="B77" s="49" t="s">
        <v>199</v>
      </c>
      <c r="C77" s="50"/>
      <c r="D77" s="51"/>
      <c r="E77" s="35"/>
      <c r="F77" s="39">
        <f>SUM(F78,F79)</f>
        <v>10629.440000000024</v>
      </c>
      <c r="G77" s="39">
        <f>SUM(G78,G79)</f>
        <v>9462.8500000002132</v>
      </c>
    </row>
    <row r="78" spans="1:7" s="2" customFormat="1" ht="12.75" customHeight="1">
      <c r="A78" s="33" t="s">
        <v>200</v>
      </c>
      <c r="B78" s="31"/>
      <c r="C78" s="41" t="s">
        <v>201</v>
      </c>
      <c r="D78" s="98"/>
      <c r="E78" s="45"/>
      <c r="F78" s="39">
        <v>1166.5900000000256</v>
      </c>
      <c r="G78" s="39">
        <v>5989.7300000002142</v>
      </c>
    </row>
    <row r="79" spans="1:7" s="2" customFormat="1" ht="12.75" customHeight="1">
      <c r="A79" s="33" t="s">
        <v>202</v>
      </c>
      <c r="B79" s="31"/>
      <c r="C79" s="41" t="s">
        <v>203</v>
      </c>
      <c r="D79" s="98"/>
      <c r="E79" s="45"/>
      <c r="F79" s="39">
        <v>9462.8499999999985</v>
      </c>
      <c r="G79" s="39">
        <v>3473.12</v>
      </c>
    </row>
    <row r="80" spans="1:7" s="2" customFormat="1" ht="14.25" customHeight="1">
      <c r="A80" s="29" t="s">
        <v>82</v>
      </c>
      <c r="B80" s="94" t="s">
        <v>204</v>
      </c>
      <c r="C80" s="96"/>
      <c r="D80" s="96"/>
      <c r="E80" s="45"/>
      <c r="F80" s="34"/>
      <c r="G80" s="34"/>
    </row>
    <row r="81" spans="1:8" s="2" customFormat="1">
      <c r="A81" s="29"/>
      <c r="B81" s="189" t="s">
        <v>205</v>
      </c>
      <c r="C81" s="190"/>
      <c r="D81" s="185"/>
      <c r="E81" s="35"/>
      <c r="F81" s="99">
        <f>SUM(F46,F51,F71,F80)</f>
        <v>410365.12000000005</v>
      </c>
      <c r="G81" s="99">
        <f>SUM(G46,G51,G71,G80)</f>
        <v>363683.4700000002</v>
      </c>
    </row>
    <row r="82" spans="1:8" s="2" customFormat="1" ht="5.25" customHeight="1">
      <c r="A82" s="100"/>
      <c r="B82" s="101"/>
      <c r="C82" s="101"/>
      <c r="D82" s="101"/>
      <c r="E82" s="101"/>
      <c r="F82" s="3"/>
      <c r="G82" s="3"/>
    </row>
    <row r="83" spans="1:8" s="2" customFormat="1" ht="12.75" customHeight="1">
      <c r="A83" s="166" t="s">
        <v>206</v>
      </c>
      <c r="B83" s="166"/>
      <c r="C83" s="166"/>
      <c r="D83" s="166"/>
      <c r="E83" s="126"/>
      <c r="F83" s="167" t="s">
        <v>248</v>
      </c>
      <c r="G83" s="167"/>
    </row>
    <row r="84" spans="1:8" s="2" customFormat="1" ht="11.25" customHeight="1">
      <c r="A84" s="191" t="s">
        <v>207</v>
      </c>
      <c r="B84" s="191"/>
      <c r="C84" s="191"/>
      <c r="D84" s="191"/>
      <c r="E84" s="3" t="s">
        <v>93</v>
      </c>
      <c r="F84" s="192" t="s">
        <v>94</v>
      </c>
      <c r="G84" s="192"/>
    </row>
    <row r="85" spans="1:8" s="2" customFormat="1" ht="12.75" customHeight="1">
      <c r="A85" s="168" t="s">
        <v>208</v>
      </c>
      <c r="B85" s="168"/>
      <c r="C85" s="168"/>
      <c r="D85" s="168"/>
      <c r="E85" s="102"/>
      <c r="F85" s="169" t="s">
        <v>249</v>
      </c>
      <c r="G85" s="169"/>
    </row>
    <row r="86" spans="1:8" s="2" customFormat="1" ht="12.75" customHeight="1">
      <c r="A86" s="170" t="s">
        <v>209</v>
      </c>
      <c r="B86" s="170"/>
      <c r="C86" s="170"/>
      <c r="D86" s="170"/>
      <c r="E86" s="84" t="s">
        <v>93</v>
      </c>
      <c r="F86" s="171" t="s">
        <v>94</v>
      </c>
      <c r="G86" s="171"/>
    </row>
    <row r="87" spans="1:8" s="2" customFormat="1" ht="15">
      <c r="A87" s="103"/>
      <c r="B87" s="103"/>
      <c r="C87" s="103"/>
      <c r="D87" s="103"/>
      <c r="E87" s="104"/>
      <c r="F87" s="125"/>
      <c r="G87" s="125"/>
    </row>
    <row r="88" spans="1:8" s="2" customFormat="1" ht="15">
      <c r="A88" s="103"/>
      <c r="B88" s="103"/>
      <c r="C88" s="103"/>
      <c r="D88" s="103"/>
      <c r="E88" s="104"/>
      <c r="F88" s="125"/>
      <c r="G88" s="125"/>
    </row>
    <row r="89" spans="1:8" s="2" customFormat="1" ht="12.75" customHeight="1">
      <c r="E89" s="3"/>
      <c r="H89" s="26"/>
    </row>
  </sheetData>
  <mergeCells count="18">
    <mergeCell ref="B6:D6"/>
    <mergeCell ref="C34:D34"/>
    <mergeCell ref="C40:D40"/>
    <mergeCell ref="B49:D49"/>
    <mergeCell ref="B81:D81"/>
    <mergeCell ref="A1:G1"/>
    <mergeCell ref="A2:G2"/>
    <mergeCell ref="A3:G3"/>
    <mergeCell ref="A4:G4"/>
    <mergeCell ref="D5:G5"/>
    <mergeCell ref="A83:D83"/>
    <mergeCell ref="F83:G83"/>
    <mergeCell ref="A85:D85"/>
    <mergeCell ref="F85:G85"/>
    <mergeCell ref="A86:D86"/>
    <mergeCell ref="F86:G86"/>
    <mergeCell ref="A84:D84"/>
    <mergeCell ref="F84:G84"/>
  </mergeCells>
  <printOptions horizontalCentered="1"/>
  <pageMargins left="0.70866141732283472" right="0.11811023622047245" top="0.35433070866141736" bottom="0.15748031496062992" header="0" footer="0"/>
  <pageSetup paperSize="9"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topLeftCell="D1" workbookViewId="0">
      <selection activeCell="K34" sqref="K34"/>
    </sheetView>
  </sheetViews>
  <sheetFormatPr defaultRowHeight="15"/>
  <cols>
    <col min="1" max="1" width="6" style="105" customWidth="1"/>
    <col min="2" max="2" width="32.85546875" style="5" customWidth="1"/>
    <col min="3" max="5" width="15.7109375" style="5" customWidth="1"/>
    <col min="6" max="8" width="15" style="5" customWidth="1"/>
    <col min="9" max="10" width="15.7109375" style="5" customWidth="1"/>
    <col min="11" max="12" width="12" style="5" customWidth="1"/>
    <col min="13" max="13" width="15.7109375" style="5" customWidth="1"/>
    <col min="14" max="16384" width="9.140625" style="5"/>
  </cols>
  <sheetData>
    <row r="1" spans="1:13">
      <c r="B1" s="5" t="s">
        <v>253</v>
      </c>
      <c r="I1" s="5" t="s">
        <v>210</v>
      </c>
    </row>
    <row r="2" spans="1:13" ht="15" customHeight="1">
      <c r="B2" s="5" t="s">
        <v>254</v>
      </c>
      <c r="I2" s="5" t="s">
        <v>211</v>
      </c>
    </row>
    <row r="3" spans="1:13" ht="9.75" customHeight="1"/>
    <row r="4" spans="1:13">
      <c r="A4" s="193" t="s">
        <v>255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13.5" customHeight="1">
      <c r="A5" s="193" t="s">
        <v>256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ht="8.25" customHeight="1"/>
    <row r="7" spans="1:13" ht="15" customHeight="1">
      <c r="A7" s="193" t="s">
        <v>212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1:13" ht="15.75" customHeight="1"/>
    <row r="9" spans="1:13" ht="15" customHeight="1">
      <c r="A9" s="195" t="s">
        <v>3</v>
      </c>
      <c r="B9" s="195" t="s">
        <v>213</v>
      </c>
      <c r="C9" s="195" t="s">
        <v>214</v>
      </c>
      <c r="D9" s="195" t="s">
        <v>215</v>
      </c>
      <c r="E9" s="195"/>
      <c r="F9" s="195"/>
      <c r="G9" s="195"/>
      <c r="H9" s="195"/>
      <c r="I9" s="195"/>
      <c r="J9" s="196"/>
      <c r="K9" s="196"/>
      <c r="L9" s="195"/>
      <c r="M9" s="195" t="s">
        <v>216</v>
      </c>
    </row>
    <row r="10" spans="1:13" ht="99.75" customHeight="1">
      <c r="A10" s="195"/>
      <c r="B10" s="195"/>
      <c r="C10" s="195"/>
      <c r="D10" s="130" t="s">
        <v>217</v>
      </c>
      <c r="E10" s="130" t="s">
        <v>218</v>
      </c>
      <c r="F10" s="130" t="s">
        <v>219</v>
      </c>
      <c r="G10" s="130" t="s">
        <v>220</v>
      </c>
      <c r="H10" s="130" t="s">
        <v>221</v>
      </c>
      <c r="I10" s="106" t="s">
        <v>222</v>
      </c>
      <c r="J10" s="130" t="s">
        <v>223</v>
      </c>
      <c r="K10" s="107" t="s">
        <v>224</v>
      </c>
      <c r="L10" s="108" t="s">
        <v>225</v>
      </c>
      <c r="M10" s="195"/>
    </row>
    <row r="11" spans="1:13" ht="17.25" customHeight="1">
      <c r="A11" s="109">
        <v>1</v>
      </c>
      <c r="B11" s="109">
        <v>2</v>
      </c>
      <c r="C11" s="109">
        <v>3</v>
      </c>
      <c r="D11" s="109">
        <v>4</v>
      </c>
      <c r="E11" s="109">
        <v>5</v>
      </c>
      <c r="F11" s="109">
        <v>6</v>
      </c>
      <c r="G11" s="109">
        <v>7</v>
      </c>
      <c r="H11" s="109">
        <v>8</v>
      </c>
      <c r="I11" s="109">
        <v>9</v>
      </c>
      <c r="J11" s="109">
        <v>10</v>
      </c>
      <c r="K11" s="110" t="s">
        <v>226</v>
      </c>
      <c r="L11" s="109">
        <v>12</v>
      </c>
      <c r="M11" s="109">
        <v>13</v>
      </c>
    </row>
    <row r="12" spans="1:13" ht="77.25" customHeight="1">
      <c r="A12" s="130" t="s">
        <v>227</v>
      </c>
      <c r="B12" s="111" t="s">
        <v>228</v>
      </c>
      <c r="C12" s="112">
        <f t="shared" ref="C12:L12" si="0">SUM(C13:C14)</f>
        <v>0</v>
      </c>
      <c r="D12" s="112">
        <f t="shared" si="0"/>
        <v>79202.44</v>
      </c>
      <c r="E12" s="112">
        <f t="shared" si="0"/>
        <v>0</v>
      </c>
      <c r="F12" s="112">
        <f t="shared" si="0"/>
        <v>0</v>
      </c>
      <c r="G12" s="112">
        <f t="shared" si="0"/>
        <v>0</v>
      </c>
      <c r="H12" s="112">
        <f t="shared" si="0"/>
        <v>0</v>
      </c>
      <c r="I12" s="112">
        <f t="shared" si="0"/>
        <v>-79202.439999999988</v>
      </c>
      <c r="J12" s="112">
        <f t="shared" si="0"/>
        <v>0</v>
      </c>
      <c r="K12" s="112">
        <f t="shared" si="0"/>
        <v>0</v>
      </c>
      <c r="L12" s="112">
        <f t="shared" si="0"/>
        <v>0</v>
      </c>
      <c r="M12" s="112">
        <f t="shared" ref="M12:M24" si="1">SUM(C12:L12)</f>
        <v>1.4551915228366852E-11</v>
      </c>
    </row>
    <row r="13" spans="1:13" ht="15" customHeight="1">
      <c r="A13" s="113" t="s">
        <v>229</v>
      </c>
      <c r="B13" s="114" t="s">
        <v>230</v>
      </c>
      <c r="C13" s="115"/>
      <c r="D13" s="115">
        <v>216.6</v>
      </c>
      <c r="E13" s="115">
        <v>569.08000000000004</v>
      </c>
      <c r="F13" s="115"/>
      <c r="G13" s="115"/>
      <c r="H13" s="115"/>
      <c r="I13" s="115">
        <v>-785.68</v>
      </c>
      <c r="J13" s="115"/>
      <c r="K13" s="115"/>
      <c r="L13" s="115"/>
      <c r="M13" s="112">
        <f t="shared" si="1"/>
        <v>0</v>
      </c>
    </row>
    <row r="14" spans="1:13" ht="15" customHeight="1">
      <c r="A14" s="113" t="s">
        <v>231</v>
      </c>
      <c r="B14" s="114" t="s">
        <v>232</v>
      </c>
      <c r="C14" s="115"/>
      <c r="D14" s="115">
        <v>78985.84</v>
      </c>
      <c r="E14" s="115">
        <v>-569.08000000000004</v>
      </c>
      <c r="F14" s="115"/>
      <c r="G14" s="115"/>
      <c r="H14" s="115"/>
      <c r="I14" s="115">
        <v>-78416.759999999995</v>
      </c>
      <c r="J14" s="115"/>
      <c r="K14" s="115"/>
      <c r="L14" s="115"/>
      <c r="M14" s="112">
        <f t="shared" si="1"/>
        <v>0</v>
      </c>
    </row>
    <row r="15" spans="1:13" ht="78" customHeight="1">
      <c r="A15" s="130" t="s">
        <v>233</v>
      </c>
      <c r="B15" s="111" t="s">
        <v>234</v>
      </c>
      <c r="C15" s="112">
        <f t="shared" ref="C15:L15" si="2">SUM(C16:C17)</f>
        <v>284860.78000000003</v>
      </c>
      <c r="D15" s="112">
        <f t="shared" si="2"/>
        <v>221804.81</v>
      </c>
      <c r="E15" s="112">
        <f t="shared" si="2"/>
        <v>0</v>
      </c>
      <c r="F15" s="112">
        <f t="shared" si="2"/>
        <v>0</v>
      </c>
      <c r="G15" s="112">
        <f t="shared" si="2"/>
        <v>0</v>
      </c>
      <c r="H15" s="112">
        <f t="shared" si="2"/>
        <v>0</v>
      </c>
      <c r="I15" s="112">
        <f t="shared" si="2"/>
        <v>-226491.51</v>
      </c>
      <c r="J15" s="112">
        <f t="shared" si="2"/>
        <v>0</v>
      </c>
      <c r="K15" s="112">
        <f t="shared" si="2"/>
        <v>0</v>
      </c>
      <c r="L15" s="112">
        <f t="shared" si="2"/>
        <v>0</v>
      </c>
      <c r="M15" s="112">
        <f t="shared" si="1"/>
        <v>280174.08000000002</v>
      </c>
    </row>
    <row r="16" spans="1:13" ht="15" customHeight="1">
      <c r="A16" s="113" t="s">
        <v>235</v>
      </c>
      <c r="B16" s="114" t="s">
        <v>230</v>
      </c>
      <c r="C16" s="115">
        <v>284860.78000000003</v>
      </c>
      <c r="D16" s="115">
        <v>2200</v>
      </c>
      <c r="E16" s="115">
        <v>1750.05</v>
      </c>
      <c r="F16" s="115"/>
      <c r="G16" s="115"/>
      <c r="H16" s="115"/>
      <c r="I16" s="115">
        <v>-8836.75</v>
      </c>
      <c r="J16" s="115"/>
      <c r="K16" s="115"/>
      <c r="L16" s="115"/>
      <c r="M16" s="112">
        <f t="shared" si="1"/>
        <v>279974.08</v>
      </c>
    </row>
    <row r="17" spans="1:13" ht="15" customHeight="1">
      <c r="A17" s="113" t="s">
        <v>236</v>
      </c>
      <c r="B17" s="114" t="s">
        <v>232</v>
      </c>
      <c r="C17" s="115"/>
      <c r="D17" s="115">
        <v>219604.81</v>
      </c>
      <c r="E17" s="115">
        <v>-1750.05</v>
      </c>
      <c r="F17" s="115"/>
      <c r="G17" s="115"/>
      <c r="H17" s="115"/>
      <c r="I17" s="115">
        <v>-217654.76</v>
      </c>
      <c r="J17" s="115"/>
      <c r="K17" s="115"/>
      <c r="L17" s="115"/>
      <c r="M17" s="112">
        <f t="shared" si="1"/>
        <v>200</v>
      </c>
    </row>
    <row r="18" spans="1:13" ht="114">
      <c r="A18" s="130" t="s">
        <v>237</v>
      </c>
      <c r="B18" s="111" t="s">
        <v>238</v>
      </c>
      <c r="C18" s="112">
        <f t="shared" ref="C18:L18" si="3">SUM(C19:C20)</f>
        <v>0</v>
      </c>
      <c r="D18" s="112">
        <f t="shared" si="3"/>
        <v>0</v>
      </c>
      <c r="E18" s="112">
        <f t="shared" si="3"/>
        <v>0</v>
      </c>
      <c r="F18" s="112">
        <f t="shared" si="3"/>
        <v>6.9</v>
      </c>
      <c r="G18" s="112">
        <f t="shared" si="3"/>
        <v>0</v>
      </c>
      <c r="H18" s="112">
        <f t="shared" si="3"/>
        <v>0</v>
      </c>
      <c r="I18" s="112">
        <f t="shared" si="3"/>
        <v>-6.9</v>
      </c>
      <c r="J18" s="112">
        <f>SUM(J19:J20)</f>
        <v>0</v>
      </c>
      <c r="K18" s="112">
        <f t="shared" si="3"/>
        <v>0</v>
      </c>
      <c r="L18" s="112">
        <f t="shared" si="3"/>
        <v>0</v>
      </c>
      <c r="M18" s="112">
        <f t="shared" si="1"/>
        <v>0</v>
      </c>
    </row>
    <row r="19" spans="1:13" ht="15" customHeight="1">
      <c r="A19" s="113" t="s">
        <v>239</v>
      </c>
      <c r="B19" s="114" t="s">
        <v>230</v>
      </c>
      <c r="C19" s="115"/>
      <c r="D19" s="115"/>
      <c r="E19" s="115"/>
      <c r="F19" s="115">
        <v>6.9</v>
      </c>
      <c r="G19" s="115"/>
      <c r="H19" s="115"/>
      <c r="I19" s="115">
        <v>-6.9</v>
      </c>
      <c r="J19" s="115"/>
      <c r="K19" s="115"/>
      <c r="L19" s="115"/>
      <c r="M19" s="112">
        <f t="shared" si="1"/>
        <v>0</v>
      </c>
    </row>
    <row r="20" spans="1:13" ht="15" customHeight="1">
      <c r="A20" s="113" t="s">
        <v>240</v>
      </c>
      <c r="B20" s="114" t="s">
        <v>232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2">
        <f t="shared" si="1"/>
        <v>0</v>
      </c>
    </row>
    <row r="21" spans="1:13" ht="12.75" customHeight="1">
      <c r="A21" s="130" t="s">
        <v>241</v>
      </c>
      <c r="B21" s="111" t="s">
        <v>242</v>
      </c>
      <c r="C21" s="112">
        <f t="shared" ref="C21:L21" si="4">SUM(C22:C23)</f>
        <v>10532.300000000001</v>
      </c>
      <c r="D21" s="112">
        <f t="shared" si="4"/>
        <v>0</v>
      </c>
      <c r="E21" s="112">
        <f>SUM(E22:E23)</f>
        <v>0</v>
      </c>
      <c r="F21" s="112">
        <f t="shared" si="4"/>
        <v>0</v>
      </c>
      <c r="G21" s="112">
        <f t="shared" si="4"/>
        <v>0</v>
      </c>
      <c r="H21" s="112">
        <f t="shared" si="4"/>
        <v>0</v>
      </c>
      <c r="I21" s="112">
        <f t="shared" si="4"/>
        <v>-167.59</v>
      </c>
      <c r="J21" s="112">
        <f>SUM(J22:J23)</f>
        <v>0</v>
      </c>
      <c r="K21" s="112">
        <f t="shared" si="4"/>
        <v>0</v>
      </c>
      <c r="L21" s="112">
        <f t="shared" si="4"/>
        <v>0</v>
      </c>
      <c r="M21" s="112">
        <f t="shared" si="1"/>
        <v>10364.710000000001</v>
      </c>
    </row>
    <row r="22" spans="1:13">
      <c r="A22" s="113" t="s">
        <v>243</v>
      </c>
      <c r="B22" s="114" t="s">
        <v>230</v>
      </c>
      <c r="C22" s="115">
        <v>975.37</v>
      </c>
      <c r="D22" s="115"/>
      <c r="E22" s="115">
        <v>8458.94</v>
      </c>
      <c r="F22" s="115"/>
      <c r="G22" s="115"/>
      <c r="H22" s="115"/>
      <c r="I22" s="115">
        <v>-167.59</v>
      </c>
      <c r="J22" s="115"/>
      <c r="K22" s="115"/>
      <c r="L22" s="115"/>
      <c r="M22" s="112">
        <f t="shared" si="1"/>
        <v>9266.7200000000012</v>
      </c>
    </row>
    <row r="23" spans="1:13">
      <c r="A23" s="113" t="s">
        <v>244</v>
      </c>
      <c r="B23" s="114" t="s">
        <v>232</v>
      </c>
      <c r="C23" s="115">
        <v>9556.93</v>
      </c>
      <c r="D23" s="115"/>
      <c r="E23" s="115">
        <v>-8458.94</v>
      </c>
      <c r="F23" s="115"/>
      <c r="G23" s="115"/>
      <c r="H23" s="115"/>
      <c r="I23" s="115"/>
      <c r="J23" s="115"/>
      <c r="K23" s="115"/>
      <c r="L23" s="115"/>
      <c r="M23" s="112">
        <f t="shared" si="1"/>
        <v>1097.9899999999998</v>
      </c>
    </row>
    <row r="24" spans="1:13">
      <c r="A24" s="130" t="s">
        <v>245</v>
      </c>
      <c r="B24" s="111" t="s">
        <v>246</v>
      </c>
      <c r="C24" s="116">
        <f t="shared" ref="C24:L24" si="5">SUM(C12,C15,C18,C21)</f>
        <v>295393.08</v>
      </c>
      <c r="D24" s="116">
        <f t="shared" si="5"/>
        <v>301007.25</v>
      </c>
      <c r="E24" s="116">
        <f t="shared" si="5"/>
        <v>0</v>
      </c>
      <c r="F24" s="116">
        <f t="shared" si="5"/>
        <v>6.9</v>
      </c>
      <c r="G24" s="116">
        <f t="shared" si="5"/>
        <v>0</v>
      </c>
      <c r="H24" s="116">
        <f t="shared" si="5"/>
        <v>0</v>
      </c>
      <c r="I24" s="116">
        <f t="shared" si="5"/>
        <v>-305868.44000000006</v>
      </c>
      <c r="J24" s="116">
        <f t="shared" si="5"/>
        <v>0</v>
      </c>
      <c r="K24" s="116">
        <f t="shared" si="5"/>
        <v>0</v>
      </c>
      <c r="L24" s="116">
        <f t="shared" si="5"/>
        <v>0</v>
      </c>
      <c r="M24" s="116">
        <f t="shared" si="1"/>
        <v>290538.79000000004</v>
      </c>
    </row>
    <row r="25" spans="1:13">
      <c r="A25" s="117" t="s">
        <v>247</v>
      </c>
    </row>
    <row r="26" spans="1:13" customFormat="1">
      <c r="A26" s="118"/>
      <c r="B26" s="118"/>
      <c r="C26" s="118"/>
      <c r="D26" s="118"/>
      <c r="E26" s="118"/>
    </row>
    <row r="27" spans="1:13" customFormat="1">
      <c r="A27" s="118"/>
      <c r="B27" s="118"/>
      <c r="C27" s="118"/>
      <c r="D27" s="118"/>
      <c r="E27" s="118"/>
    </row>
    <row r="28" spans="1:13" customFormat="1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</row>
  </sheetData>
  <mergeCells count="8">
    <mergeCell ref="A4:M4"/>
    <mergeCell ref="A5:M5"/>
    <mergeCell ref="A7:M7"/>
    <mergeCell ref="A9:A10"/>
    <mergeCell ref="B9:B10"/>
    <mergeCell ref="C9:C10"/>
    <mergeCell ref="D9:L9"/>
    <mergeCell ref="M9:M10"/>
  </mergeCells>
  <printOptions horizontalCentered="1"/>
  <pageMargins left="3.937007874015748E-2" right="3.937007874015748E-2" top="1.1417322834645669" bottom="0.35433070866141736" header="0" footer="0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2020-11-11T17:17:52Z</dcterms:modified>
</cp:coreProperties>
</file>