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8800" windowHeight="11610" activeTab="2"/>
  </bookViews>
  <sheets>
    <sheet name="Finansavimo sumos" sheetId="1" r:id="rId1"/>
    <sheet name="Finaninės būklės" sheetId="2" r:id="rId2"/>
    <sheet name="Veiklos rezultatų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3" l="1"/>
  <c r="N24" i="1" l="1"/>
  <c r="N23" i="1"/>
  <c r="M22" i="1"/>
  <c r="L22" i="1"/>
  <c r="K22" i="1"/>
  <c r="J22" i="1"/>
  <c r="I22" i="1"/>
  <c r="H22" i="1"/>
  <c r="G22" i="1"/>
  <c r="F22" i="1"/>
  <c r="E22" i="1"/>
  <c r="D22" i="1"/>
  <c r="N21" i="1"/>
  <c r="N20" i="1"/>
  <c r="M19" i="1"/>
  <c r="L19" i="1"/>
  <c r="K19" i="1"/>
  <c r="J19" i="1"/>
  <c r="I19" i="1"/>
  <c r="H19" i="1"/>
  <c r="G19" i="1"/>
  <c r="F19" i="1"/>
  <c r="E19" i="1"/>
  <c r="D19" i="1"/>
  <c r="N18" i="1"/>
  <c r="N17" i="1"/>
  <c r="M16" i="1"/>
  <c r="L16" i="1"/>
  <c r="K16" i="1"/>
  <c r="J16" i="1"/>
  <c r="I16" i="1"/>
  <c r="H16" i="1"/>
  <c r="H25" i="1" s="1"/>
  <c r="G16" i="1"/>
  <c r="F16" i="1"/>
  <c r="E16" i="1"/>
  <c r="D16" i="1"/>
  <c r="N15" i="1"/>
  <c r="N14" i="1"/>
  <c r="M13" i="1"/>
  <c r="L13" i="1"/>
  <c r="L25" i="1" s="1"/>
  <c r="K13" i="1"/>
  <c r="K25" i="1" s="1"/>
  <c r="J13" i="1"/>
  <c r="J25" i="1" s="1"/>
  <c r="I13" i="1"/>
  <c r="I25" i="1" s="1"/>
  <c r="H13" i="1"/>
  <c r="G13" i="1"/>
  <c r="F13" i="1"/>
  <c r="F25" i="1" s="1"/>
  <c r="E13" i="1"/>
  <c r="E25" i="1" s="1"/>
  <c r="D13" i="1"/>
  <c r="J47" i="3"/>
  <c r="I47" i="3"/>
  <c r="J31" i="3"/>
  <c r="I31" i="3"/>
  <c r="J28" i="3"/>
  <c r="I28" i="3"/>
  <c r="J22" i="3"/>
  <c r="J21" i="3" s="1"/>
  <c r="J46" i="3" s="1"/>
  <c r="J54" i="3" s="1"/>
  <c r="J56" i="3" s="1"/>
  <c r="I21" i="3"/>
  <c r="H90" i="2"/>
  <c r="G90" i="2"/>
  <c r="G84" i="2" s="1"/>
  <c r="H86" i="2"/>
  <c r="H84" i="2" s="1"/>
  <c r="G86" i="2"/>
  <c r="H75" i="2"/>
  <c r="G75" i="2"/>
  <c r="H69" i="2"/>
  <c r="G69" i="2"/>
  <c r="H65" i="2"/>
  <c r="H64" i="2" s="1"/>
  <c r="G65" i="2"/>
  <c r="G64" i="2" s="1"/>
  <c r="H59" i="2"/>
  <c r="G59" i="2"/>
  <c r="H49" i="2"/>
  <c r="G49" i="2"/>
  <c r="H42" i="2"/>
  <c r="H41" i="2" s="1"/>
  <c r="G42" i="2"/>
  <c r="G41" i="2" s="1"/>
  <c r="H27" i="2"/>
  <c r="G27" i="2"/>
  <c r="H21" i="2"/>
  <c r="H20" i="2" s="1"/>
  <c r="H58" i="2" s="1"/>
  <c r="G21" i="2"/>
  <c r="G20" i="2"/>
  <c r="M25" i="1" l="1"/>
  <c r="G25" i="1"/>
  <c r="N19" i="1"/>
  <c r="I46" i="3"/>
  <c r="I54" i="3" s="1"/>
  <c r="I56" i="3" s="1"/>
  <c r="G58" i="2"/>
  <c r="N16" i="1"/>
  <c r="N13" i="1"/>
  <c r="N22" i="1"/>
  <c r="D25" i="1"/>
  <c r="H94" i="2"/>
  <c r="G94" i="2"/>
  <c r="N25" i="1" l="1"/>
</calcChain>
</file>

<file path=xl/comments1.xml><?xml version="1.0" encoding="utf-8"?>
<comments xmlns="http://schemas.openxmlformats.org/spreadsheetml/2006/main">
  <authors>
    <author>Zita</author>
  </authors>
  <commentList>
    <comment ref="D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I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J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L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M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D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H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I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J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L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M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D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G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I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J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L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M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D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G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H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I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J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L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M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D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F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G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H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I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J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K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L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M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D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F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G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H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I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J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K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L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M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D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F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G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H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I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J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L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M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D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F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G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H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I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J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K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L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M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</commentList>
</comments>
</file>

<file path=xl/comments2.xml><?xml version="1.0" encoding="utf-8"?>
<comments xmlns="http://schemas.openxmlformats.org/spreadsheetml/2006/main">
  <authors>
    <author>ketvirtas</author>
  </authors>
  <commentList>
    <comment ref="G39" authorId="0" shapeId="0">
      <text>
        <r>
          <rPr>
            <sz val="9"/>
            <color indexed="8"/>
            <rFont val="Tahoma"/>
            <charset val="186"/>
          </rPr>
          <t>#02_1_G39#</t>
        </r>
      </text>
    </comment>
    <comment ref="G68" authorId="0" shapeId="0">
      <text>
        <r>
          <rPr>
            <sz val="9"/>
            <color indexed="8"/>
            <rFont val="Tahoma"/>
            <charset val="186"/>
          </rPr>
          <t>#02_1_G68#</t>
        </r>
      </text>
    </comment>
    <comment ref="G74" authorId="0" shapeId="0">
      <text>
        <r>
          <rPr>
            <sz val="9"/>
            <color indexed="8"/>
            <rFont val="Tahoma"/>
            <charset val="186"/>
          </rPr>
          <t>#02_1_G74#</t>
        </r>
      </text>
    </comment>
    <comment ref="G76" authorId="0" shapeId="0">
      <text>
        <r>
          <rPr>
            <sz val="9"/>
            <color indexed="8"/>
            <rFont val="Tahoma"/>
            <charset val="186"/>
          </rPr>
          <t>#02_1_G76#</t>
        </r>
      </text>
    </comment>
    <comment ref="G77" authorId="0" shapeId="0">
      <text>
        <r>
          <rPr>
            <sz val="9"/>
            <color indexed="8"/>
            <rFont val="Tahoma"/>
            <charset val="186"/>
          </rPr>
          <t>#02_1_G77#</t>
        </r>
      </text>
    </comment>
    <comment ref="G78" authorId="0" shapeId="0">
      <text>
        <r>
          <rPr>
            <sz val="9"/>
            <color indexed="8"/>
            <rFont val="Tahoma"/>
            <charset val="186"/>
          </rPr>
          <t>#02_1_G78#</t>
        </r>
      </text>
    </comment>
    <comment ref="G81" authorId="0" shapeId="0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3.xml><?xml version="1.0" encoding="utf-8"?>
<comments xmlns="http://schemas.openxmlformats.org/spreadsheetml/2006/main">
  <authors>
    <author>ketvirtas</author>
  </authors>
  <commentList>
    <comment ref="I23" authorId="0" shapeId="0">
      <text>
        <r>
          <rPr>
            <sz val="9"/>
            <color indexed="8"/>
            <rFont val="Tahoma"/>
          </rPr>
          <t xml:space="preserve">#03_2_I23#
</t>
        </r>
      </text>
    </comment>
    <comment ref="I25" authorId="0" shapeId="0">
      <text>
        <r>
          <rPr>
            <sz val="9"/>
            <color indexed="8"/>
            <rFont val="Tahoma"/>
          </rPr>
          <t>#03_2_I25#</t>
        </r>
      </text>
    </comment>
    <comment ref="I26" authorId="0" shapeId="0">
      <text>
        <r>
          <rPr>
            <sz val="9"/>
            <color indexed="8"/>
            <rFont val="Tahoma"/>
          </rPr>
          <t>#03_2_I26#</t>
        </r>
      </text>
    </comment>
    <comment ref="I32" authorId="0" shapeId="0">
      <text>
        <r>
          <rPr>
            <sz val="9"/>
            <color indexed="8"/>
            <rFont val="Tahoma"/>
          </rPr>
          <t>#03_2_I32#</t>
        </r>
      </text>
    </comment>
    <comment ref="I33" authorId="0" shapeId="0">
      <text>
        <r>
          <rPr>
            <sz val="9"/>
            <color indexed="8"/>
            <rFont val="Tahoma"/>
          </rPr>
          <t>#03_2_I33#</t>
        </r>
      </text>
    </comment>
    <comment ref="I34" authorId="0" shapeId="0">
      <text>
        <r>
          <rPr>
            <sz val="9"/>
            <color indexed="8"/>
            <rFont val="Tahoma"/>
          </rPr>
          <t>#03_2_I34#</t>
        </r>
      </text>
    </comment>
    <comment ref="I35" authorId="0" shapeId="0">
      <text>
        <r>
          <rPr>
            <sz val="9"/>
            <color indexed="8"/>
            <rFont val="Tahoma"/>
          </rPr>
          <t>#03_2_I35#</t>
        </r>
      </text>
    </comment>
    <comment ref="I36" authorId="0" shapeId="0">
      <text>
        <r>
          <rPr>
            <sz val="9"/>
            <color indexed="8"/>
            <rFont val="Tahoma"/>
          </rPr>
          <t>#03_2_I36#</t>
        </r>
      </text>
    </comment>
    <comment ref="I37" authorId="0" shapeId="0">
      <text>
        <r>
          <rPr>
            <sz val="9"/>
            <color indexed="8"/>
            <rFont val="Tahoma"/>
          </rPr>
          <t>#03_2_I37#</t>
        </r>
      </text>
    </comment>
    <comment ref="I38" authorId="0" shapeId="0">
      <text>
        <r>
          <rPr>
            <sz val="9"/>
            <color indexed="8"/>
            <rFont val="Tahoma"/>
          </rPr>
          <t>#03_2_I38#</t>
        </r>
      </text>
    </comment>
    <comment ref="I39" authorId="0" shapeId="0">
      <text>
        <r>
          <rPr>
            <sz val="9"/>
            <color indexed="8"/>
            <rFont val="Tahoma"/>
          </rPr>
          <t>#03_2_I39#</t>
        </r>
      </text>
    </comment>
    <comment ref="I40" authorId="0" shapeId="0">
      <text>
        <r>
          <rPr>
            <sz val="9"/>
            <color indexed="8"/>
            <rFont val="Tahoma"/>
          </rPr>
          <t>#03_2_I40#</t>
        </r>
      </text>
    </comment>
    <comment ref="I41" authorId="0" shapeId="0">
      <text>
        <r>
          <rPr>
            <sz val="9"/>
            <color indexed="8"/>
            <rFont val="Tahoma"/>
          </rPr>
          <t>#03_2_I41#</t>
        </r>
      </text>
    </comment>
    <comment ref="I42" authorId="0" shapeId="0">
      <text>
        <r>
          <rPr>
            <sz val="9"/>
            <color indexed="8"/>
            <rFont val="Tahoma"/>
          </rPr>
          <t>#03_2_I42#</t>
        </r>
      </text>
    </comment>
    <comment ref="I43" authorId="0" shapeId="0">
      <text>
        <r>
          <rPr>
            <sz val="9"/>
            <color indexed="8"/>
            <rFont val="Tahoma"/>
          </rPr>
          <t>#03_2_I43#</t>
        </r>
      </text>
    </comment>
    <comment ref="I44" authorId="0" shapeId="0">
      <text>
        <r>
          <rPr>
            <sz val="9"/>
            <color indexed="8"/>
            <rFont val="Tahoma"/>
          </rPr>
          <t>#03_2_I44#</t>
        </r>
      </text>
    </comment>
    <comment ref="I45" authorId="0" shapeId="0">
      <text>
        <r>
          <rPr>
            <sz val="9"/>
            <color indexed="8"/>
            <rFont val="Tahoma"/>
          </rPr>
          <t>#03_2_I45#</t>
        </r>
      </text>
    </comment>
    <comment ref="I53" authorId="0" shapeId="0">
      <text>
        <r>
          <rPr>
            <sz val="9"/>
            <color indexed="8"/>
            <rFont val="Tahoma"/>
          </rPr>
          <t>#03_2_I53#</t>
        </r>
      </text>
    </comment>
    <comment ref="I55" authorId="0" shapeId="0">
      <text>
        <r>
          <rPr>
            <sz val="9"/>
            <color indexed="8"/>
            <rFont val="Tahoma"/>
          </rPr>
          <t>#03_2_I55#</t>
        </r>
      </text>
    </comment>
  </commentList>
</comments>
</file>

<file path=xl/sharedStrings.xml><?xml version="1.0" encoding="utf-8"?>
<sst xmlns="http://schemas.openxmlformats.org/spreadsheetml/2006/main" count="485" uniqueCount="279">
  <si>
    <t/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</si>
  <si>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</si>
  <si>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</si>
  <si>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</si>
  <si>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</si>
  <si>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</si>
  <si>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</si>
  <si>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</si>
  <si>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</si>
  <si>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</si>
  <si>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</si>
  <si>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</si>
  <si>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</si>
  <si>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</si>
  <si>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</si>
  <si>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</si>
  <si>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</si>
  <si>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</si>
  <si>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</si>
  <si>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</si>
  <si>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</si>
  <si>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</si>
  <si>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</si>
  <si>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</si>
  <si>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</si>
  <si>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0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</si>
  <si>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</si>
  <si>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</si>
  <si>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</si>
  <si>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</si>
  <si>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</si>
  <si>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</si>
  <si>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</si>
  <si>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</si>
  <si>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</si>
  <si>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</si>
  <si>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</si>
  <si>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</si>
  <si>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</si>
  <si>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</si>
  <si>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</si>
  <si>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</si>
  <si>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pergrupavimas, praėjusio ataskaitinio laikotarpio klaidų taisymas ir valiutos kurso įtaka pinigų likučiams, susijusiems su finansavimo sumomis</t>
  </si>
  <si>
    <t>Gargždų lopšelis-darželis „Naminukas“</t>
  </si>
  <si>
    <t>Direktorė</t>
  </si>
  <si>
    <t>(parašas)</t>
  </si>
  <si>
    <t>Centralizuotos biudžetinių įstaigų buhalterinės apskaitos skyriaus vedėja</t>
  </si>
  <si>
    <t>Auksė Žitkuvienė</t>
  </si>
  <si>
    <t>Raimunda Mockuvienė</t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</si>
  <si>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</si>
  <si>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</si>
  <si>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</si>
  <si>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Gargždų lopšelis-darželis Naminukas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</si>
  <si>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</si>
  <si>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(viešojo sektoriaus subjekto, parengusio finansinės būklės ataskaitą (konsoliduotąją finansinės būklės ataskaitą), kodas, adresas)</t>
  </si>
  <si>
    <t>FINANSINĖS BŪKLĖS ATASKAITA</t>
  </si>
  <si>
    <t>PAGAL  2022-03-31 D. DUOMENIS</t>
  </si>
  <si>
    <t>(data)</t>
  </si>
  <si>
    <t>Pateikimo valiuta ir tikslumas: eurais arba tūkstančiais eurų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</si>
  <si>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</si>
  <si>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</si>
  <si>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</si>
  <si>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</si>
  <si>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</si>
  <si>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</si>
  <si>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</si>
  <si>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</si>
  <si>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</si>
  <si>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</si>
  <si>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</si>
  <si>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</si>
  <si>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</si>
  <si>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</si>
  <si>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</si>
  <si>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</si>
  <si>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</si>
  <si>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</si>
  <si>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</si>
  <si>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</si>
  <si>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</si>
  <si>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</si>
  <si>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</si>
  <si>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</si>
  <si>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</si>
  <si>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</si>
  <si>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</si>
  <si>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</si>
  <si>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</si>
  <si>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</si>
  <si>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</si>
  <si>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</si>
  <si>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</si>
  <si>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</si>
  <si>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</si>
  <si>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</si>
  <si>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</si>
  <si>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</si>
  <si>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II.10</t>
  </si>
  <si>
    <t>Nebaigta statyba ir išankstiniai mokėjimai</t>
  </si>
  <si>
    <t>III.</t>
  </si>
  <si>
    <t>Ilgalaikis finansinis turtas</t>
  </si>
  <si>
    <t>IV.</t>
  </si>
  <si>
    <t>Mineraliniai ištekliai ir 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</si>
  <si>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</si>
  <si>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</si>
  <si>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</si>
  <si>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</si>
  <si>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</si>
  <si>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</si>
  <si>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</si>
  <si>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</si>
  <si>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</si>
  <si>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</si>
  <si>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</si>
  <si>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</si>
  <si>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</si>
  <si>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</si>
  <si>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</si>
  <si>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</si>
  <si>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</si>
  <si>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</si>
  <si>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</si>
  <si>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</si>
  <si>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</si>
  <si>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</si>
  <si>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</si>
  <si>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</si>
  <si>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</si>
  <si>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</si>
  <si>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</si>
  <si>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</si>
  <si>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</si>
  <si>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</si>
  <si>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</si>
  <si>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</si>
  <si>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</si>
  <si>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</si>
  <si>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</si>
  <si>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</si>
  <si>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</si>
  <si>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</si>
  <si>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</si>
  <si>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</si>
  <si>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</si>
  <si>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</si>
  <si>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</si>
  <si>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</si>
  <si>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</si>
  <si>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</si>
  <si>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</si>
  <si>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</si>
  <si>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</si>
  <si>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</si>
  <si>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</si>
  <si>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</si>
  <si>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</si>
  <si>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</si>
  <si>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</si>
  <si>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</si>
  <si>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</si>
  <si>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</si>
  <si>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</si>
  <si>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</si>
  <si>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</si>
  <si>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</si>
  <si>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</si>
  <si>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</si>
  <si>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</si>
  <si>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</si>
  <si>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</si>
  <si>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</si>
  <si>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</si>
  <si>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</si>
  <si>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</si>
  <si>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</si>
  <si>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</si>
  <si>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</si>
  <si>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</si>
  <si>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</si>
  <si>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(viešojo sektoriaus subjekto vadovas arba jo įgaliotas administracijos vadovas)</t>
  </si>
  <si>
    <t>(vardas ir pavardė)</t>
  </si>
  <si>
    <t>191789695, Kranto g. 3,  Gargždai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</si>
  <si>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</si>
  <si>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</si>
  <si>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</si>
  <si>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</si>
  <si>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</si>
  <si>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</si>
  <si>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</si>
  <si>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</si>
  <si>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</si>
  <si>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</si>
  <si>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</si>
  <si>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</si>
  <si>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</si>
  <si>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</si>
  <si>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</si>
  <si>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</si>
  <si>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</si>
  <si>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</si>
  <si>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</si>
  <si>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</si>
  <si>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</si>
  <si>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</si>
  <si>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</si>
  <si>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</si>
  <si>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</si>
  <si>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</si>
  <si>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</si>
  <si>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</si>
  <si>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</si>
  <si>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</si>
  <si>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</si>
  <si>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</si>
  <si>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</si>
  <si>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</si>
  <si>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</si>
  <si>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</si>
  <si>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</si>
  <si>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</si>
  <si>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</si>
  <si>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</si>
  <si>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</si>
  <si>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</si>
  <si>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</si>
  <si>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</si>
  <si>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</si>
  <si>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</si>
  <si>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</si>
  <si>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</si>
  <si>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</si>
  <si>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</si>
  <si>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</si>
  <si>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</si>
  <si>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</si>
  <si>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</si>
  <si>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</si>
  <si>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</si>
  <si>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</si>
  <si>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</si>
  <si>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</si>
  <si>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</si>
  <si>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</si>
  <si>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</si>
  <si>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</si>
  <si>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</si>
  <si>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</si>
  <si>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</si>
  <si>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</si>
  <si>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</si>
  <si>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</si>
  <si>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</si>
  <si>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</si>
  <si>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</si>
  <si>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</si>
  <si>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</si>
  <si>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</si>
  <si>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</si>
  <si>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</si>
  <si>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</si>
  <si>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</si>
  <si>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</si>
  <si>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</si>
  <si>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</si>
  <si>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</si>
  <si>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>191789695, Kranto g. 3, Gargždai</t>
  </si>
  <si>
    <t>P21</t>
  </si>
  <si>
    <t>P22</t>
  </si>
  <si>
    <t>P03</t>
  </si>
  <si>
    <t>P04</t>
  </si>
  <si>
    <t>P08</t>
  </si>
  <si>
    <t>P10</t>
  </si>
  <si>
    <t>P11</t>
  </si>
  <si>
    <t>P12</t>
  </si>
  <si>
    <t>P17</t>
  </si>
  <si>
    <t>P18</t>
  </si>
  <si>
    <t>P09</t>
  </si>
  <si>
    <t>P15</t>
  </si>
  <si>
    <t>2022-05-23  Nr.____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</si>
</sst>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"/>
      <name val="Tahoma"/>
      <family val="2"/>
      <charset val="186"/>
    </font>
    <font>
      <sz val="10"/>
      <color rgb="FF000000"/>
      <name val="Times New Roman"/>
    </font>
    <font>
      <sz val="9"/>
      <name val="Arial"/>
    </font>
    <font>
      <sz val="9"/>
      <name val="Times New Roman"/>
      <family val="1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</font>
    <font>
      <sz val="12"/>
      <name val="Arial"/>
    </font>
    <font>
      <sz val="9"/>
      <color indexed="8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/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vertical="center" wrapText="1"/>
    </xf>
    <xf numFmtId="0" fontId="9" fillId="4" borderId="0" xfId="0" applyFont="1" applyFill="1"/>
    <xf numFmtId="0" fontId="4" fillId="4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12" fillId="0" borderId="0" xfId="0" applyFont="1"/>
    <xf numFmtId="0" fontId="8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8" fillId="3" borderId="6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16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16" fontId="4" fillId="3" borderId="6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6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2" fontId="4" fillId="3" borderId="6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0" fillId="3" borderId="7" xfId="0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1" fillId="0" borderId="8" xfId="0" applyFont="1" applyBorder="1" applyAlignment="1">
      <alignment vertical="top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2" fontId="8" fillId="3" borderId="0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 wrapText="1"/>
    </xf>
    <xf numFmtId="2" fontId="4" fillId="3" borderId="0" xfId="0" applyNumberFormat="1" applyFont="1" applyFill="1" applyBorder="1" applyAlignment="1">
      <alignment horizontal="right" vertical="center"/>
    </xf>
    <xf numFmtId="2" fontId="4" fillId="3" borderId="0" xfId="0" applyNumberFormat="1" applyFont="1" applyFill="1" applyBorder="1" applyAlignment="1">
      <alignment horizontal="left" vertical="center"/>
    </xf>
    <xf numFmtId="2" fontId="8" fillId="3" borderId="0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0" fontId="6" fillId="0" borderId="22" xfId="0" applyFont="1" applyBorder="1" applyAlignment="1">
      <alignment vertical="center" wrapText="1"/>
    </xf>
    <xf numFmtId="0" fontId="6" fillId="0" borderId="22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2" fontId="6" fillId="3" borderId="23" xfId="0" applyNumberFormat="1" applyFont="1" applyFill="1" applyBorder="1" applyAlignment="1">
      <alignment horizontal="right" vertical="center"/>
    </xf>
    <xf numFmtId="2" fontId="6" fillId="3" borderId="0" xfId="0" applyNumberFormat="1" applyFont="1" applyFill="1" applyAlignment="1">
      <alignment horizontal="left" vertical="center"/>
    </xf>
    <xf numFmtId="0" fontId="6" fillId="0" borderId="22" xfId="0" applyFont="1" applyBorder="1" applyAlignment="1">
      <alignment vertical="center"/>
    </xf>
    <xf numFmtId="2" fontId="6" fillId="0" borderId="22" xfId="0" applyNumberFormat="1" applyFont="1" applyBorder="1" applyAlignment="1">
      <alignment horizontal="right" vertical="center" wrapText="1"/>
    </xf>
    <xf numFmtId="2" fontId="6" fillId="0" borderId="0" xfId="0" applyNumberFormat="1" applyFont="1" applyAlignment="1">
      <alignment horizontal="left" vertical="center"/>
    </xf>
    <xf numFmtId="2" fontId="5" fillId="0" borderId="0" xfId="0" applyNumberFormat="1" applyFont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26" fillId="0" borderId="22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4" fontId="5" fillId="2" borderId="22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4" fontId="6" fillId="0" borderId="2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0" fillId="3" borderId="17" xfId="0" applyFill="1" applyBorder="1" applyAlignment="1">
      <alignment horizontal="center"/>
    </xf>
    <xf numFmtId="0" fontId="0" fillId="3" borderId="17" xfId="0" applyFill="1" applyBorder="1" applyAlignment="1">
      <alignment horizontal="left" vertical="top"/>
    </xf>
    <xf numFmtId="0" fontId="4" fillId="3" borderId="17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/>
    </xf>
    <xf numFmtId="0" fontId="11" fillId="0" borderId="1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/>
    </xf>
    <xf numFmtId="0" fontId="4" fillId="3" borderId="0" xfId="0" applyFont="1" applyFill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6" fillId="0" borderId="7" xfId="0" applyFont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vertical="center" wrapText="1"/>
    </xf>
    <xf numFmtId="0" fontId="21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9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18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32"/>
  <sheetViews>
    <sheetView topLeftCell="A5" zoomScaleNormal="100" workbookViewId="0">
      <selection activeCell="E15" sqref="E15"/>
    </sheetView>
  </sheetViews>
  <sheetFormatPr defaultRowHeight="15"/>
  <cols>
    <col min="1" max="1" width="2.85546875" style="1" customWidth="1"/>
    <col min="2" max="2" width="6" style="2" customWidth="1"/>
    <col min="3" max="3" width="32.85546875" style="1" customWidth="1"/>
    <col min="4" max="11" width="15.7109375" style="1" customWidth="1"/>
    <col min="12" max="12" width="13.140625" style="1" customWidth="1"/>
    <col min="13" max="14" width="15.7109375" style="1" customWidth="1"/>
    <col min="15" max="15" width="20.28515625" style="1" customWidth="1"/>
    <col min="16" max="16" width="13.28515625" style="1" customWidth="1"/>
    <col min="17" max="17" width="22" style="1" customWidth="1"/>
    <col min="18" max="19" width="19.85546875" style="1" customWidth="1"/>
    <col min="20" max="20" width="43.140625" style="1" customWidth="1"/>
    <col min="21" max="21" width="20.140625" style="1" customWidth="1"/>
    <col min="22" max="22" width="46.7109375" style="1" customWidth="1"/>
    <col min="23" max="23" width="22" style="1" customWidth="1"/>
    <col min="24" max="24" width="49.7109375" style="1" customWidth="1"/>
    <col min="25" max="25" width="33.85546875" style="1" customWidth="1"/>
    <col min="26" max="16384" width="9.140625" style="1"/>
  </cols>
  <sheetData>
    <row r="1" spans="1:25" ht="33" hidden="1" customHeight="1">
      <c r="B1" s="160" t="s">
        <v>0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25" ht="15" customHeight="1">
      <c r="A2" s="165" t="s">
        <v>43</v>
      </c>
      <c r="B2" s="165"/>
      <c r="C2" s="165"/>
      <c r="J2" s="1" t="s">
        <v>1</v>
      </c>
    </row>
    <row r="3" spans="1:25" ht="15" customHeight="1">
      <c r="J3" s="1" t="s">
        <v>2</v>
      </c>
    </row>
    <row r="5" spans="1:25" ht="15" customHeight="1">
      <c r="B5" s="169" t="s">
        <v>3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1:25" ht="14.25" customHeight="1">
      <c r="B6" s="169" t="s">
        <v>4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</row>
    <row r="8" spans="1:25" ht="15" customHeight="1">
      <c r="B8" s="169" t="s">
        <v>5</v>
      </c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</row>
    <row r="9" spans="1:25" ht="5.25" customHeight="1"/>
    <row r="10" spans="1:25" ht="15" customHeight="1">
      <c r="B10" s="170" t="s">
        <v>6</v>
      </c>
      <c r="C10" s="170" t="s">
        <v>7</v>
      </c>
      <c r="D10" s="170" t="s">
        <v>8</v>
      </c>
      <c r="E10" s="172" t="s">
        <v>9</v>
      </c>
      <c r="F10" s="173"/>
      <c r="G10" s="173"/>
      <c r="H10" s="173"/>
      <c r="I10" s="173"/>
      <c r="J10" s="173"/>
      <c r="K10" s="173"/>
      <c r="L10" s="173"/>
      <c r="M10" s="174"/>
      <c r="N10" s="170" t="s">
        <v>10</v>
      </c>
      <c r="P10" s="168"/>
      <c r="Q10" s="168"/>
      <c r="R10" s="168"/>
      <c r="S10" s="168"/>
      <c r="T10" s="168"/>
      <c r="U10" s="168"/>
      <c r="V10" s="168"/>
      <c r="W10" s="168"/>
      <c r="X10" s="168"/>
      <c r="Y10" s="168"/>
    </row>
    <row r="11" spans="1:25" ht="123" customHeight="1">
      <c r="B11" s="171"/>
      <c r="C11" s="171"/>
      <c r="D11" s="171"/>
      <c r="E11" s="150" t="s">
        <v>11</v>
      </c>
      <c r="F11" s="150" t="s">
        <v>12</v>
      </c>
      <c r="G11" s="150" t="s">
        <v>13</v>
      </c>
      <c r="H11" s="150" t="s">
        <v>14</v>
      </c>
      <c r="I11" s="150" t="s">
        <v>15</v>
      </c>
      <c r="J11" s="3" t="s">
        <v>16</v>
      </c>
      <c r="K11" s="150" t="s">
        <v>17</v>
      </c>
      <c r="L11" s="150" t="s">
        <v>18</v>
      </c>
      <c r="M11" s="151" t="s">
        <v>19</v>
      </c>
      <c r="N11" s="171"/>
      <c r="P11" s="168"/>
      <c r="Q11" s="148"/>
      <c r="R11" s="148"/>
      <c r="S11" s="148"/>
      <c r="T11" s="148"/>
      <c r="U11" s="148"/>
      <c r="V11" s="148"/>
      <c r="W11" s="148"/>
      <c r="X11" s="148"/>
      <c r="Y11" s="148"/>
    </row>
    <row r="12" spans="1:25" ht="15" customHeight="1">
      <c r="B12" s="152">
        <v>1</v>
      </c>
      <c r="C12" s="152">
        <v>2</v>
      </c>
      <c r="D12" s="152">
        <v>3</v>
      </c>
      <c r="E12" s="152">
        <v>4</v>
      </c>
      <c r="F12" s="152">
        <v>5</v>
      </c>
      <c r="G12" s="152">
        <v>6</v>
      </c>
      <c r="H12" s="152">
        <v>7</v>
      </c>
      <c r="I12" s="152">
        <v>8</v>
      </c>
      <c r="J12" s="152">
        <v>9</v>
      </c>
      <c r="K12" s="152">
        <v>10</v>
      </c>
      <c r="L12" s="5" t="s">
        <v>20</v>
      </c>
      <c r="M12" s="152">
        <v>12</v>
      </c>
      <c r="N12" s="152">
        <v>13</v>
      </c>
      <c r="P12" s="108"/>
      <c r="Q12" s="108"/>
      <c r="R12" s="108"/>
      <c r="S12" s="108"/>
      <c r="T12" s="108"/>
      <c r="U12" s="108"/>
      <c r="V12" s="108"/>
      <c r="W12" s="108"/>
      <c r="X12" s="109"/>
      <c r="Y12" s="108"/>
    </row>
    <row r="13" spans="1:25" ht="71.25" customHeight="1">
      <c r="B13" s="153" t="s">
        <v>21</v>
      </c>
      <c r="C13" s="154" t="s">
        <v>22</v>
      </c>
      <c r="D13" s="155">
        <f t="shared" ref="D13:M13" si="0">SUM(D14:D15)</f>
        <v>98985.77</v>
      </c>
      <c r="E13" s="155">
        <f t="shared" si="0"/>
        <v>143477.15</v>
      </c>
      <c r="F13" s="155">
        <f t="shared" si="0"/>
        <v>0</v>
      </c>
      <c r="G13" s="155">
        <f t="shared" si="0"/>
        <v>240.91</v>
      </c>
      <c r="H13" s="155">
        <f t="shared" si="0"/>
        <v>0</v>
      </c>
      <c r="I13" s="155">
        <f t="shared" si="0"/>
        <v>0</v>
      </c>
      <c r="J13" s="155">
        <f t="shared" si="0"/>
        <v>-129737.76</v>
      </c>
      <c r="K13" s="155">
        <f t="shared" si="0"/>
        <v>0</v>
      </c>
      <c r="L13" s="155">
        <f t="shared" si="0"/>
        <v>0</v>
      </c>
      <c r="M13" s="155">
        <f t="shared" si="0"/>
        <v>0</v>
      </c>
      <c r="N13" s="155">
        <f t="shared" ref="N13:N25" si="1">SUM(D13:M13)</f>
        <v>112966.06999999999</v>
      </c>
      <c r="O13" s="6"/>
      <c r="P13" s="110"/>
      <c r="Q13" s="110"/>
      <c r="R13" s="110"/>
      <c r="S13" s="110"/>
      <c r="T13" s="110"/>
      <c r="U13" s="110"/>
      <c r="V13" s="110"/>
      <c r="W13" s="110"/>
      <c r="X13" s="110"/>
      <c r="Y13" s="110"/>
    </row>
    <row r="14" spans="1:25" ht="15" customHeight="1">
      <c r="B14" s="156" t="s">
        <v>23</v>
      </c>
      <c r="C14" s="157" t="s">
        <v>24</v>
      </c>
      <c r="D14" s="158">
        <v>97924.22</v>
      </c>
      <c r="E14" s="158">
        <v>0</v>
      </c>
      <c r="F14" s="158">
        <v>14136</v>
      </c>
      <c r="G14" s="158">
        <v>240.91</v>
      </c>
      <c r="H14" s="158">
        <v>0</v>
      </c>
      <c r="I14" s="158">
        <v>0</v>
      </c>
      <c r="J14" s="158">
        <v>-14860.65</v>
      </c>
      <c r="K14" s="158">
        <v>0</v>
      </c>
      <c r="L14" s="158">
        <v>0</v>
      </c>
      <c r="M14" s="158">
        <v>0</v>
      </c>
      <c r="N14" s="158">
        <f t="shared" si="1"/>
        <v>97440.48000000001</v>
      </c>
      <c r="O14" s="7"/>
      <c r="P14" s="111"/>
      <c r="Q14" s="111"/>
      <c r="R14" s="112"/>
      <c r="S14" s="112"/>
      <c r="T14" s="111"/>
      <c r="U14" s="112"/>
      <c r="V14" s="111"/>
      <c r="W14" s="112"/>
      <c r="X14" s="111"/>
      <c r="Y14" s="111"/>
    </row>
    <row r="15" spans="1:25" ht="15" customHeight="1">
      <c r="B15" s="156" t="s">
        <v>26</v>
      </c>
      <c r="C15" s="157" t="s">
        <v>27</v>
      </c>
      <c r="D15" s="158">
        <v>1061.55</v>
      </c>
      <c r="E15" s="158">
        <v>143477.15</v>
      </c>
      <c r="F15" s="158">
        <v>-14136</v>
      </c>
      <c r="G15" s="158">
        <v>0</v>
      </c>
      <c r="H15" s="158">
        <v>0</v>
      </c>
      <c r="I15" s="158">
        <v>0</v>
      </c>
      <c r="J15" s="158">
        <v>-114877.11</v>
      </c>
      <c r="K15" s="158">
        <v>0</v>
      </c>
      <c r="L15" s="158">
        <v>0</v>
      </c>
      <c r="M15" s="158">
        <v>0</v>
      </c>
      <c r="N15" s="158">
        <f t="shared" si="1"/>
        <v>15525.589999999982</v>
      </c>
      <c r="O15" s="6"/>
      <c r="P15" s="111"/>
      <c r="Q15" s="111"/>
      <c r="R15" s="111"/>
      <c r="S15" s="112"/>
      <c r="T15" s="111"/>
      <c r="U15" s="112"/>
      <c r="V15" s="111"/>
      <c r="W15" s="111"/>
      <c r="X15" s="111"/>
      <c r="Y15" s="111"/>
    </row>
    <row r="16" spans="1:25" ht="74.25" customHeight="1">
      <c r="B16" s="153" t="s">
        <v>28</v>
      </c>
      <c r="C16" s="154" t="s">
        <v>29</v>
      </c>
      <c r="D16" s="155">
        <f t="shared" ref="D16:M16" si="2">SUM(D17:D18)</f>
        <v>474474.18</v>
      </c>
      <c r="E16" s="155">
        <f t="shared" si="2"/>
        <v>239892.09</v>
      </c>
      <c r="F16" s="155">
        <f t="shared" si="2"/>
        <v>0</v>
      </c>
      <c r="G16" s="155">
        <f t="shared" si="2"/>
        <v>138.96</v>
      </c>
      <c r="H16" s="155">
        <f t="shared" si="2"/>
        <v>0</v>
      </c>
      <c r="I16" s="155">
        <f t="shared" si="2"/>
        <v>0</v>
      </c>
      <c r="J16" s="155">
        <f t="shared" si="2"/>
        <v>-245053.24</v>
      </c>
      <c r="K16" s="155">
        <f t="shared" si="2"/>
        <v>0</v>
      </c>
      <c r="L16" s="155">
        <f t="shared" si="2"/>
        <v>0</v>
      </c>
      <c r="M16" s="155">
        <f t="shared" si="2"/>
        <v>0</v>
      </c>
      <c r="N16" s="155">
        <f t="shared" si="1"/>
        <v>469451.99</v>
      </c>
      <c r="O16" s="6"/>
      <c r="P16" s="110"/>
      <c r="Q16" s="110"/>
      <c r="R16" s="110"/>
      <c r="S16" s="110"/>
      <c r="T16" s="110"/>
      <c r="U16" s="110"/>
      <c r="V16" s="110"/>
      <c r="W16" s="110"/>
      <c r="X16" s="110"/>
      <c r="Y16" s="113"/>
    </row>
    <row r="17" spans="1:26" ht="15" customHeight="1">
      <c r="B17" s="156" t="s">
        <v>30</v>
      </c>
      <c r="C17" s="157" t="s">
        <v>24</v>
      </c>
      <c r="D17" s="158">
        <v>474474.18</v>
      </c>
      <c r="E17" s="158">
        <v>2100</v>
      </c>
      <c r="F17" s="158">
        <v>0</v>
      </c>
      <c r="G17" s="158">
        <v>138.96</v>
      </c>
      <c r="H17" s="158">
        <v>0</v>
      </c>
      <c r="I17" s="158">
        <v>0</v>
      </c>
      <c r="J17" s="158">
        <v>-7261.15</v>
      </c>
      <c r="K17" s="158">
        <v>0</v>
      </c>
      <c r="L17" s="158">
        <v>0</v>
      </c>
      <c r="M17" s="158">
        <v>0</v>
      </c>
      <c r="N17" s="158">
        <f t="shared" si="1"/>
        <v>469451.99</v>
      </c>
      <c r="O17" s="6"/>
      <c r="P17" s="111"/>
      <c r="Q17" s="111"/>
      <c r="R17" s="112"/>
      <c r="S17" s="112"/>
      <c r="T17" s="111"/>
      <c r="U17" s="112"/>
      <c r="V17" s="111"/>
      <c r="W17" s="112"/>
      <c r="X17" s="111"/>
      <c r="Y17" s="111"/>
    </row>
    <row r="18" spans="1:26" ht="15" customHeight="1">
      <c r="B18" s="156" t="s">
        <v>31</v>
      </c>
      <c r="C18" s="157" t="s">
        <v>27</v>
      </c>
      <c r="D18" s="158">
        <v>0</v>
      </c>
      <c r="E18" s="158">
        <v>237792.09</v>
      </c>
      <c r="F18" s="158">
        <v>0</v>
      </c>
      <c r="G18" s="158">
        <v>0</v>
      </c>
      <c r="H18" s="158">
        <v>0</v>
      </c>
      <c r="I18" s="158">
        <v>0</v>
      </c>
      <c r="J18" s="158">
        <v>-237792.09</v>
      </c>
      <c r="K18" s="158">
        <v>0</v>
      </c>
      <c r="L18" s="158">
        <v>0</v>
      </c>
      <c r="M18" s="158">
        <v>0</v>
      </c>
      <c r="N18" s="158">
        <f t="shared" si="1"/>
        <v>0</v>
      </c>
      <c r="O18" s="6"/>
      <c r="P18" s="111"/>
      <c r="Q18" s="111"/>
      <c r="R18" s="111"/>
      <c r="S18" s="111"/>
      <c r="T18" s="111"/>
      <c r="U18" s="111"/>
      <c r="V18" s="111"/>
      <c r="W18" s="111"/>
      <c r="X18" s="111"/>
      <c r="Y18" s="111"/>
    </row>
    <row r="19" spans="1:26" ht="114.75" customHeight="1">
      <c r="B19" s="153" t="s">
        <v>32</v>
      </c>
      <c r="C19" s="154" t="s">
        <v>33</v>
      </c>
      <c r="D19" s="155">
        <f t="shared" ref="D19:M19" si="3">SUM(D20:D21)</f>
        <v>0</v>
      </c>
      <c r="E19" s="155">
        <f t="shared" si="3"/>
        <v>0</v>
      </c>
      <c r="F19" s="155">
        <f t="shared" si="3"/>
        <v>0</v>
      </c>
      <c r="G19" s="155">
        <f t="shared" si="3"/>
        <v>0</v>
      </c>
      <c r="H19" s="155">
        <f t="shared" si="3"/>
        <v>0</v>
      </c>
      <c r="I19" s="155">
        <f t="shared" si="3"/>
        <v>0</v>
      </c>
      <c r="J19" s="155">
        <f t="shared" si="3"/>
        <v>0</v>
      </c>
      <c r="K19" s="155">
        <f t="shared" si="3"/>
        <v>0</v>
      </c>
      <c r="L19" s="155">
        <f t="shared" si="3"/>
        <v>0</v>
      </c>
      <c r="M19" s="155">
        <f t="shared" si="3"/>
        <v>0</v>
      </c>
      <c r="N19" s="155">
        <f t="shared" si="1"/>
        <v>0</v>
      </c>
      <c r="O19" s="6"/>
      <c r="P19" s="110"/>
      <c r="Q19" s="110"/>
      <c r="R19" s="110"/>
      <c r="S19" s="110"/>
      <c r="T19" s="110"/>
      <c r="U19" s="110"/>
      <c r="V19" s="110"/>
      <c r="W19" s="110"/>
      <c r="X19" s="110"/>
      <c r="Y19" s="113"/>
    </row>
    <row r="20" spans="1:26" ht="15" customHeight="1">
      <c r="B20" s="156" t="s">
        <v>34</v>
      </c>
      <c r="C20" s="157" t="s">
        <v>24</v>
      </c>
      <c r="D20" s="158">
        <v>0</v>
      </c>
      <c r="E20" s="158">
        <v>0</v>
      </c>
      <c r="F20" s="158">
        <v>0</v>
      </c>
      <c r="G20" s="158">
        <v>0</v>
      </c>
      <c r="H20" s="158">
        <v>0</v>
      </c>
      <c r="I20" s="158">
        <v>0</v>
      </c>
      <c r="J20" s="158">
        <v>0</v>
      </c>
      <c r="K20" s="158">
        <v>0</v>
      </c>
      <c r="L20" s="158">
        <v>0</v>
      </c>
      <c r="M20" s="158">
        <v>0</v>
      </c>
      <c r="N20" s="158">
        <f t="shared" si="1"/>
        <v>0</v>
      </c>
      <c r="O20" s="6"/>
      <c r="P20" s="111"/>
      <c r="Q20" s="111"/>
      <c r="R20" s="112"/>
      <c r="S20" s="112"/>
      <c r="T20" s="111"/>
      <c r="U20" s="112"/>
      <c r="V20" s="111"/>
      <c r="W20" s="112"/>
      <c r="X20" s="111"/>
      <c r="Y20" s="111"/>
    </row>
    <row r="21" spans="1:26" ht="15" customHeight="1">
      <c r="B21" s="156" t="s">
        <v>35</v>
      </c>
      <c r="C21" s="157" t="s">
        <v>27</v>
      </c>
      <c r="D21" s="158">
        <v>0</v>
      </c>
      <c r="E21" s="158">
        <v>0</v>
      </c>
      <c r="F21" s="158">
        <v>0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f t="shared" si="1"/>
        <v>0</v>
      </c>
      <c r="O21" s="6"/>
      <c r="P21" s="111"/>
      <c r="Q21" s="111"/>
      <c r="R21" s="111"/>
      <c r="S21" s="111"/>
      <c r="T21" s="111"/>
      <c r="U21" s="111"/>
      <c r="V21" s="111"/>
      <c r="W21" s="111"/>
      <c r="X21" s="111"/>
      <c r="Y21" s="111"/>
    </row>
    <row r="22" spans="1:26" ht="27.75" customHeight="1">
      <c r="B22" s="153" t="s">
        <v>36</v>
      </c>
      <c r="C22" s="154" t="s">
        <v>37</v>
      </c>
      <c r="D22" s="155">
        <f t="shared" ref="D22:M22" si="4">SUM(D23:D24)</f>
        <v>17640.07</v>
      </c>
      <c r="E22" s="155">
        <f t="shared" si="4"/>
        <v>0</v>
      </c>
      <c r="F22" s="155">
        <f t="shared" si="4"/>
        <v>0</v>
      </c>
      <c r="G22" s="155">
        <f t="shared" si="4"/>
        <v>0</v>
      </c>
      <c r="H22" s="155">
        <f t="shared" si="4"/>
        <v>0</v>
      </c>
      <c r="I22" s="155">
        <f t="shared" si="4"/>
        <v>0</v>
      </c>
      <c r="J22" s="155">
        <f t="shared" si="4"/>
        <v>-65.22</v>
      </c>
      <c r="K22" s="155">
        <f t="shared" si="4"/>
        <v>0</v>
      </c>
      <c r="L22" s="155">
        <f t="shared" si="4"/>
        <v>0</v>
      </c>
      <c r="M22" s="155">
        <f t="shared" si="4"/>
        <v>0</v>
      </c>
      <c r="N22" s="155">
        <f t="shared" si="1"/>
        <v>17574.849999999999</v>
      </c>
      <c r="O22" s="6"/>
      <c r="P22" s="110"/>
      <c r="Q22" s="110"/>
      <c r="R22" s="110"/>
      <c r="S22" s="110"/>
      <c r="T22" s="110"/>
      <c r="U22" s="110"/>
      <c r="V22" s="110"/>
      <c r="W22" s="110"/>
      <c r="X22" s="110"/>
      <c r="Y22" s="113"/>
    </row>
    <row r="23" spans="1:26" ht="15" customHeight="1">
      <c r="B23" s="156" t="s">
        <v>38</v>
      </c>
      <c r="C23" s="157" t="s">
        <v>24</v>
      </c>
      <c r="D23" s="158">
        <v>9200.81</v>
      </c>
      <c r="E23" s="158">
        <v>0</v>
      </c>
      <c r="F23" s="158">
        <v>0</v>
      </c>
      <c r="G23" s="158">
        <v>0</v>
      </c>
      <c r="H23" s="158">
        <v>0</v>
      </c>
      <c r="I23" s="158">
        <v>0</v>
      </c>
      <c r="J23" s="158">
        <v>-65.22</v>
      </c>
      <c r="K23" s="158">
        <v>0</v>
      </c>
      <c r="L23" s="158">
        <v>0</v>
      </c>
      <c r="M23" s="158">
        <v>0</v>
      </c>
      <c r="N23" s="158">
        <f t="shared" si="1"/>
        <v>9135.59</v>
      </c>
      <c r="O23" s="6"/>
      <c r="P23" s="111"/>
      <c r="Q23" s="111"/>
      <c r="R23" s="112"/>
      <c r="S23" s="112"/>
      <c r="T23" s="111"/>
      <c r="U23" s="112"/>
      <c r="V23" s="111"/>
      <c r="W23" s="112"/>
      <c r="X23" s="111"/>
      <c r="Y23" s="111"/>
    </row>
    <row r="24" spans="1:26" ht="15" customHeight="1">
      <c r="B24" s="156" t="s">
        <v>39</v>
      </c>
      <c r="C24" s="157" t="s">
        <v>27</v>
      </c>
      <c r="D24" s="158">
        <v>8439.26</v>
      </c>
      <c r="E24" s="158">
        <v>0</v>
      </c>
      <c r="F24" s="158">
        <v>0</v>
      </c>
      <c r="G24" s="158">
        <v>0</v>
      </c>
      <c r="H24" s="158">
        <v>0</v>
      </c>
      <c r="I24" s="158">
        <v>0</v>
      </c>
      <c r="J24" s="158">
        <v>0</v>
      </c>
      <c r="K24" s="158">
        <v>0</v>
      </c>
      <c r="L24" s="158">
        <v>0</v>
      </c>
      <c r="M24" s="158">
        <v>0</v>
      </c>
      <c r="N24" s="158">
        <f t="shared" si="1"/>
        <v>8439.26</v>
      </c>
      <c r="O24" s="6"/>
      <c r="P24" s="111"/>
      <c r="Q24" s="111"/>
      <c r="R24" s="111"/>
      <c r="S24" s="111"/>
      <c r="T24" s="111"/>
      <c r="U24" s="111"/>
      <c r="V24" s="111"/>
      <c r="W24" s="111"/>
      <c r="X24" s="111"/>
      <c r="Y24" s="111"/>
    </row>
    <row r="25" spans="1:26" ht="28.5" customHeight="1">
      <c r="B25" s="153" t="s">
        <v>40</v>
      </c>
      <c r="C25" s="154" t="s">
        <v>41</v>
      </c>
      <c r="D25" s="155">
        <f t="shared" ref="D25:M25" si="5">SUM(D13,D16,D19,D22)</f>
        <v>591100.0199999999</v>
      </c>
      <c r="E25" s="155">
        <f t="shared" si="5"/>
        <v>383369.24</v>
      </c>
      <c r="F25" s="155">
        <f t="shared" si="5"/>
        <v>0</v>
      </c>
      <c r="G25" s="155">
        <f t="shared" si="5"/>
        <v>379.87</v>
      </c>
      <c r="H25" s="155">
        <f t="shared" si="5"/>
        <v>0</v>
      </c>
      <c r="I25" s="155">
        <f t="shared" si="5"/>
        <v>0</v>
      </c>
      <c r="J25" s="155">
        <f t="shared" si="5"/>
        <v>-374856.22</v>
      </c>
      <c r="K25" s="155">
        <f t="shared" si="5"/>
        <v>0</v>
      </c>
      <c r="L25" s="155">
        <f t="shared" si="5"/>
        <v>0</v>
      </c>
      <c r="M25" s="155">
        <f t="shared" si="5"/>
        <v>0</v>
      </c>
      <c r="N25" s="155">
        <f t="shared" si="1"/>
        <v>599992.90999999992</v>
      </c>
      <c r="O25" s="6"/>
      <c r="P25" s="110"/>
      <c r="Q25" s="110"/>
      <c r="R25" s="110"/>
      <c r="S25" s="110"/>
      <c r="T25" s="110"/>
      <c r="U25" s="110"/>
      <c r="V25" s="110"/>
      <c r="W25" s="110"/>
      <c r="X25" s="110"/>
      <c r="Y25" s="114"/>
    </row>
    <row r="26" spans="1:26" ht="15" customHeight="1">
      <c r="B26" s="8" t="s">
        <v>42</v>
      </c>
      <c r="P26" s="159"/>
      <c r="Q26" s="159"/>
      <c r="R26" s="159"/>
      <c r="S26" s="159"/>
      <c r="T26" s="159"/>
      <c r="U26" s="159"/>
      <c r="V26" s="159"/>
      <c r="W26" s="159"/>
      <c r="X26" s="159"/>
      <c r="Y26" s="159"/>
    </row>
    <row r="27" spans="1:26" customFormat="1" ht="15" customHeight="1">
      <c r="A27" s="9"/>
      <c r="B27" s="162" t="s">
        <v>44</v>
      </c>
      <c r="C27" s="161"/>
      <c r="D27" s="10"/>
      <c r="E27" s="1"/>
      <c r="F27" s="1"/>
      <c r="G27" s="166" t="s">
        <v>48</v>
      </c>
      <c r="H27" s="166"/>
    </row>
    <row r="28" spans="1:26" customFormat="1" ht="15" customHeight="1">
      <c r="A28" s="9"/>
      <c r="B28" s="10"/>
      <c r="C28" s="10"/>
      <c r="D28" s="10"/>
      <c r="E28" s="10"/>
      <c r="F28" s="10"/>
      <c r="Z28" s="9"/>
    </row>
    <row r="29" spans="1:26" s="149" customFormat="1" ht="12.75" customHeight="1">
      <c r="A29" s="9"/>
      <c r="B29" s="167" t="s">
        <v>46</v>
      </c>
      <c r="C29" s="167"/>
      <c r="D29" s="167"/>
      <c r="E29" s="167"/>
      <c r="G29" s="163" t="s">
        <v>47</v>
      </c>
      <c r="H29" s="163"/>
    </row>
    <row r="30" spans="1:26" s="149" customFormat="1" ht="12.75" customHeight="1">
      <c r="A30" s="9"/>
    </row>
    <row r="31" spans="1:26" s="149" customFormat="1" ht="12.75" customHeight="1">
      <c r="A31" s="9"/>
    </row>
    <row r="32" spans="1:26" s="13" customFormat="1" ht="12.75" customHeight="1">
      <c r="A32" s="12"/>
    </row>
  </sheetData>
  <mergeCells count="13">
    <mergeCell ref="A2:C2"/>
    <mergeCell ref="G27:H27"/>
    <mergeCell ref="B29:E29"/>
    <mergeCell ref="P10:P11"/>
    <mergeCell ref="Q10:Y10"/>
    <mergeCell ref="B5:N5"/>
    <mergeCell ref="B6:N6"/>
    <mergeCell ref="B8:N8"/>
    <mergeCell ref="B10:B11"/>
    <mergeCell ref="C10:C11"/>
    <mergeCell ref="D10:D11"/>
    <mergeCell ref="E10:M10"/>
    <mergeCell ref="N10:N11"/>
  </mergeCells>
  <pageMargins left="0.70866141732283472" right="0" top="0.74803149606299213" bottom="0.74803149606299213" header="0" footer="0"/>
  <pageSetup paperSize="9" scale="63" fitToWidth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19"/>
  <sheetViews>
    <sheetView topLeftCell="A2" zoomScale="120" zoomScaleNormal="120" workbookViewId="0">
      <selection activeCell="H15" sqref="H15"/>
    </sheetView>
  </sheetViews>
  <sheetFormatPr defaultRowHeight="12.75"/>
  <cols>
    <col min="1" max="1" width="5.5703125" style="15" customWidth="1"/>
    <col min="2" max="2" width="10.5703125" style="15" customWidth="1"/>
    <col min="3" max="3" width="3.140625" style="11" customWidth="1"/>
    <col min="4" max="4" width="2.7109375" style="11" customWidth="1"/>
    <col min="5" max="5" width="59" style="11" customWidth="1"/>
    <col min="6" max="6" width="7.7109375" style="11" customWidth="1"/>
    <col min="7" max="8" width="12.85546875" style="15" customWidth="1"/>
    <col min="9" max="9" width="5.28515625" style="15" customWidth="1"/>
    <col min="10" max="10" width="55.140625" style="15" customWidth="1"/>
    <col min="11" max="16384" width="9.140625" style="15"/>
  </cols>
  <sheetData>
    <row r="1" spans="1:8" ht="30" hidden="1" customHeight="1">
      <c r="B1" s="198" t="s">
        <v>0</v>
      </c>
      <c r="C1" s="198"/>
      <c r="D1" s="198"/>
      <c r="E1" s="198"/>
      <c r="F1" s="198"/>
      <c r="G1" s="198"/>
      <c r="H1" s="198"/>
    </row>
    <row r="2" spans="1:8">
      <c r="A2" s="16"/>
      <c r="F2" s="199" t="s">
        <v>49</v>
      </c>
      <c r="G2" s="199"/>
      <c r="H2" s="199"/>
    </row>
    <row r="3" spans="1:8">
      <c r="A3" s="16"/>
      <c r="F3" s="200" t="s">
        <v>50</v>
      </c>
      <c r="G3" s="200"/>
      <c r="H3" s="200"/>
    </row>
    <row r="4" spans="1:8">
      <c r="A4" s="16"/>
    </row>
    <row r="5" spans="1:8">
      <c r="A5" s="16"/>
      <c r="B5" s="191" t="s">
        <v>51</v>
      </c>
      <c r="C5" s="191"/>
      <c r="D5" s="191"/>
      <c r="E5" s="191"/>
      <c r="F5" s="191"/>
      <c r="G5" s="191"/>
      <c r="H5" s="191"/>
    </row>
    <row r="6" spans="1:8">
      <c r="A6" s="16"/>
      <c r="B6" s="191"/>
      <c r="C6" s="191"/>
      <c r="D6" s="191"/>
      <c r="E6" s="191"/>
      <c r="F6" s="191"/>
      <c r="G6" s="191"/>
      <c r="H6" s="191"/>
    </row>
    <row r="7" spans="1:8">
      <c r="A7" s="16"/>
      <c r="B7" s="188" t="s">
        <v>52</v>
      </c>
      <c r="C7" s="188"/>
      <c r="D7" s="188"/>
      <c r="E7" s="188"/>
      <c r="F7" s="188"/>
      <c r="G7" s="188"/>
      <c r="H7" s="188"/>
    </row>
    <row r="8" spans="1:8">
      <c r="A8" s="16"/>
      <c r="B8" s="182" t="s">
        <v>53</v>
      </c>
      <c r="C8" s="182"/>
      <c r="D8" s="182"/>
      <c r="E8" s="182"/>
      <c r="F8" s="182"/>
      <c r="G8" s="182"/>
      <c r="H8" s="182"/>
    </row>
    <row r="9" spans="1:8" ht="12.75" customHeight="1">
      <c r="A9" s="16"/>
      <c r="B9" s="188" t="s">
        <v>181</v>
      </c>
      <c r="C9" s="188"/>
      <c r="D9" s="188"/>
      <c r="E9" s="188"/>
      <c r="F9" s="188"/>
      <c r="G9" s="188"/>
      <c r="H9" s="188"/>
    </row>
    <row r="10" spans="1:8">
      <c r="A10" s="16"/>
      <c r="B10" s="189" t="s">
        <v>54</v>
      </c>
      <c r="C10" s="189"/>
      <c r="D10" s="189"/>
      <c r="E10" s="189"/>
      <c r="F10" s="189"/>
      <c r="G10" s="189"/>
      <c r="H10" s="189"/>
    </row>
    <row r="11" spans="1:8">
      <c r="A11" s="16"/>
      <c r="B11" s="189"/>
      <c r="C11" s="189"/>
      <c r="D11" s="189"/>
      <c r="E11" s="189"/>
      <c r="F11" s="189"/>
      <c r="G11" s="189"/>
      <c r="H11" s="189"/>
    </row>
    <row r="12" spans="1:8">
      <c r="A12" s="16"/>
      <c r="B12" s="190"/>
      <c r="C12" s="190"/>
      <c r="D12" s="190"/>
      <c r="E12" s="190"/>
      <c r="F12" s="190"/>
    </row>
    <row r="13" spans="1:8">
      <c r="A13" s="16"/>
      <c r="B13" s="191" t="s">
        <v>55</v>
      </c>
      <c r="C13" s="191"/>
      <c r="D13" s="191"/>
      <c r="E13" s="191"/>
      <c r="F13" s="191"/>
      <c r="G13" s="191"/>
      <c r="H13" s="191"/>
    </row>
    <row r="14" spans="1:8">
      <c r="A14" s="16"/>
      <c r="B14" s="191" t="s">
        <v>56</v>
      </c>
      <c r="C14" s="191"/>
      <c r="D14" s="191"/>
      <c r="E14" s="191"/>
      <c r="F14" s="191"/>
      <c r="G14" s="191"/>
      <c r="H14" s="191"/>
    </row>
    <row r="15" spans="1:8">
      <c r="A15" s="16"/>
      <c r="B15" s="17"/>
      <c r="C15" s="18"/>
      <c r="D15" s="18"/>
      <c r="E15" s="18"/>
      <c r="F15" s="18"/>
      <c r="G15" s="19"/>
      <c r="H15" s="19"/>
    </row>
    <row r="16" spans="1:8">
      <c r="A16" s="16"/>
      <c r="B16" s="192" t="s">
        <v>278</v>
      </c>
      <c r="C16" s="192"/>
      <c r="D16" s="192"/>
      <c r="E16" s="192"/>
      <c r="F16" s="192"/>
      <c r="G16" s="192"/>
      <c r="H16" s="192"/>
    </row>
    <row r="17" spans="1:12">
      <c r="A17" s="16"/>
      <c r="B17" s="193" t="s">
        <v>57</v>
      </c>
      <c r="C17" s="193"/>
      <c r="D17" s="193"/>
      <c r="E17" s="193"/>
      <c r="F17" s="193"/>
      <c r="G17" s="193"/>
      <c r="H17" s="193"/>
    </row>
    <row r="18" spans="1:12" ht="12.75" customHeight="1">
      <c r="A18" s="16"/>
      <c r="B18" s="17"/>
      <c r="C18" s="14"/>
      <c r="D18" s="14"/>
      <c r="E18" s="194" t="s">
        <v>58</v>
      </c>
      <c r="F18" s="194"/>
      <c r="G18" s="194"/>
      <c r="H18" s="194"/>
    </row>
    <row r="19" spans="1:12" ht="67.5" customHeight="1">
      <c r="A19" s="16"/>
      <c r="B19" s="20" t="s">
        <v>6</v>
      </c>
      <c r="C19" s="195" t="s">
        <v>59</v>
      </c>
      <c r="D19" s="196"/>
      <c r="E19" s="197"/>
      <c r="F19" s="21" t="s">
        <v>60</v>
      </c>
      <c r="G19" s="22" t="s">
        <v>61</v>
      </c>
      <c r="H19" s="22" t="s">
        <v>62</v>
      </c>
      <c r="J19" s="115"/>
      <c r="K19" s="116"/>
      <c r="L19" s="116"/>
    </row>
    <row r="20" spans="1:12" s="11" customFormat="1" ht="12.75" customHeight="1">
      <c r="A20" s="16"/>
      <c r="B20" s="22" t="s">
        <v>63</v>
      </c>
      <c r="C20" s="23" t="s">
        <v>64</v>
      </c>
      <c r="D20" s="24"/>
      <c r="E20" s="25"/>
      <c r="F20" s="26"/>
      <c r="G20" s="27">
        <f>SUM(G21,G27,G38,G39)</f>
        <v>576794.90999999992</v>
      </c>
      <c r="H20" s="27">
        <f>SUM(H21,H27,H38,H39)</f>
        <v>581599.21000000008</v>
      </c>
      <c r="J20" s="117"/>
      <c r="K20" s="118"/>
      <c r="L20" s="118"/>
    </row>
    <row r="21" spans="1:12" s="11" customFormat="1" ht="12.75" customHeight="1">
      <c r="A21" s="16"/>
      <c r="B21" s="28" t="s">
        <v>65</v>
      </c>
      <c r="C21" s="29" t="s">
        <v>66</v>
      </c>
      <c r="D21" s="30"/>
      <c r="E21" s="31"/>
      <c r="F21" s="26" t="s">
        <v>268</v>
      </c>
      <c r="G21" s="32">
        <f>SUM(G22:G26)</f>
        <v>0</v>
      </c>
      <c r="H21" s="32">
        <f>SUM(H22:H26)</f>
        <v>0</v>
      </c>
      <c r="J21" s="119"/>
      <c r="K21" s="118"/>
      <c r="L21" s="118"/>
    </row>
    <row r="22" spans="1:12" s="11" customFormat="1" ht="12.75" customHeight="1">
      <c r="A22" s="16"/>
      <c r="B22" s="26" t="s">
        <v>67</v>
      </c>
      <c r="C22" s="33"/>
      <c r="D22" s="34" t="s">
        <v>68</v>
      </c>
      <c r="E22" s="35"/>
      <c r="F22" s="36"/>
      <c r="G22" s="32" t="s">
        <v>25</v>
      </c>
      <c r="H22" s="32" t="s">
        <v>25</v>
      </c>
      <c r="J22" s="120"/>
      <c r="K22" s="118"/>
      <c r="L22" s="118"/>
    </row>
    <row r="23" spans="1:12" s="11" customFormat="1" ht="12.75" customHeight="1">
      <c r="A23" s="16"/>
      <c r="B23" s="26" t="s">
        <v>69</v>
      </c>
      <c r="C23" s="33"/>
      <c r="D23" s="34" t="s">
        <v>70</v>
      </c>
      <c r="E23" s="37"/>
      <c r="F23" s="38"/>
      <c r="G23" s="32">
        <v>0</v>
      </c>
      <c r="H23" s="32">
        <v>0</v>
      </c>
      <c r="J23" s="120"/>
      <c r="K23" s="118"/>
      <c r="L23" s="118"/>
    </row>
    <row r="24" spans="1:12" s="11" customFormat="1" ht="12.75" customHeight="1">
      <c r="A24" s="16"/>
      <c r="B24" s="26" t="s">
        <v>71</v>
      </c>
      <c r="C24" s="33"/>
      <c r="D24" s="34" t="s">
        <v>72</v>
      </c>
      <c r="E24" s="37"/>
      <c r="F24" s="38"/>
      <c r="G24" s="32" t="s">
        <v>25</v>
      </c>
      <c r="H24" s="32" t="s">
        <v>25</v>
      </c>
      <c r="J24" s="120"/>
      <c r="K24" s="118"/>
      <c r="L24" s="118"/>
    </row>
    <row r="25" spans="1:12" s="11" customFormat="1" ht="12.75" customHeight="1">
      <c r="A25" s="16"/>
      <c r="B25" s="26" t="s">
        <v>73</v>
      </c>
      <c r="C25" s="33"/>
      <c r="D25" s="34" t="s">
        <v>74</v>
      </c>
      <c r="E25" s="37"/>
      <c r="F25" s="28"/>
      <c r="G25" s="32" t="s">
        <v>25</v>
      </c>
      <c r="H25" s="32" t="s">
        <v>25</v>
      </c>
      <c r="J25" s="120"/>
      <c r="K25" s="118"/>
      <c r="L25" s="118"/>
    </row>
    <row r="26" spans="1:12" s="11" customFormat="1" ht="12.75" customHeight="1">
      <c r="A26" s="16"/>
      <c r="B26" s="39" t="s">
        <v>75</v>
      </c>
      <c r="C26" s="33"/>
      <c r="D26" s="40" t="s">
        <v>76</v>
      </c>
      <c r="E26" s="35"/>
      <c r="F26" s="28"/>
      <c r="G26" s="32" t="s">
        <v>25</v>
      </c>
      <c r="H26" s="32" t="s">
        <v>25</v>
      </c>
      <c r="J26" s="120"/>
      <c r="K26" s="118"/>
      <c r="L26" s="118"/>
    </row>
    <row r="27" spans="1:12" s="11" customFormat="1" ht="12.75" customHeight="1">
      <c r="A27" s="16"/>
      <c r="B27" s="41" t="s">
        <v>77</v>
      </c>
      <c r="C27" s="42" t="s">
        <v>78</v>
      </c>
      <c r="D27" s="43"/>
      <c r="E27" s="44"/>
      <c r="F27" s="28" t="s">
        <v>269</v>
      </c>
      <c r="G27" s="32">
        <f>SUM(G28:G37)</f>
        <v>576794.90999999992</v>
      </c>
      <c r="H27" s="32">
        <f>SUM(H28:H37)</f>
        <v>581599.21000000008</v>
      </c>
      <c r="J27" s="120"/>
      <c r="K27" s="118"/>
      <c r="L27" s="118"/>
    </row>
    <row r="28" spans="1:12" s="11" customFormat="1" ht="12.75" customHeight="1">
      <c r="A28" s="16"/>
      <c r="B28" s="26" t="s">
        <v>79</v>
      </c>
      <c r="C28" s="33"/>
      <c r="D28" s="34" t="s">
        <v>80</v>
      </c>
      <c r="E28" s="37"/>
      <c r="F28" s="38"/>
      <c r="G28" s="32" t="s">
        <v>25</v>
      </c>
      <c r="H28" s="32" t="s">
        <v>25</v>
      </c>
      <c r="J28" s="120"/>
      <c r="K28" s="118"/>
      <c r="L28" s="118"/>
    </row>
    <row r="29" spans="1:12" s="11" customFormat="1" ht="12.75" customHeight="1">
      <c r="A29" s="16"/>
      <c r="B29" s="26" t="s">
        <v>81</v>
      </c>
      <c r="C29" s="33"/>
      <c r="D29" s="34" t="s">
        <v>82</v>
      </c>
      <c r="E29" s="37"/>
      <c r="F29" s="38"/>
      <c r="G29" s="32">
        <v>540224.36</v>
      </c>
      <c r="H29" s="32">
        <v>543400.67000000004</v>
      </c>
      <c r="J29" s="120"/>
      <c r="K29" s="118"/>
      <c r="L29" s="118"/>
    </row>
    <row r="30" spans="1:12" s="11" customFormat="1" ht="12.75" customHeight="1">
      <c r="A30" s="16"/>
      <c r="B30" s="26" t="s">
        <v>83</v>
      </c>
      <c r="C30" s="33"/>
      <c r="D30" s="34" t="s">
        <v>84</v>
      </c>
      <c r="E30" s="37"/>
      <c r="F30" s="38"/>
      <c r="G30" s="32" t="s">
        <v>25</v>
      </c>
      <c r="H30" s="32" t="s">
        <v>25</v>
      </c>
      <c r="J30" s="120"/>
      <c r="K30" s="118"/>
      <c r="L30" s="118"/>
    </row>
    <row r="31" spans="1:12" s="11" customFormat="1" ht="12.75" customHeight="1">
      <c r="A31" s="16"/>
      <c r="B31" s="26" t="s">
        <v>85</v>
      </c>
      <c r="C31" s="33"/>
      <c r="D31" s="34" t="s">
        <v>86</v>
      </c>
      <c r="E31" s="37"/>
      <c r="F31" s="38"/>
      <c r="G31" s="32" t="s">
        <v>25</v>
      </c>
      <c r="H31" s="32" t="s">
        <v>25</v>
      </c>
      <c r="J31" s="120"/>
      <c r="K31" s="118"/>
      <c r="L31" s="118"/>
    </row>
    <row r="32" spans="1:12" s="11" customFormat="1" ht="12.75" customHeight="1">
      <c r="A32" s="16"/>
      <c r="B32" s="26" t="s">
        <v>87</v>
      </c>
      <c r="C32" s="33"/>
      <c r="D32" s="34" t="s">
        <v>88</v>
      </c>
      <c r="E32" s="37"/>
      <c r="F32" s="38"/>
      <c r="G32" s="32">
        <v>26827.200000000001</v>
      </c>
      <c r="H32" s="32">
        <v>28530.41</v>
      </c>
      <c r="J32" s="120"/>
      <c r="K32" s="118"/>
      <c r="L32" s="118"/>
    </row>
    <row r="33" spans="1:12" s="11" customFormat="1" ht="12.75" customHeight="1">
      <c r="A33" s="16"/>
      <c r="B33" s="26" t="s">
        <v>89</v>
      </c>
      <c r="C33" s="33"/>
      <c r="D33" s="34" t="s">
        <v>90</v>
      </c>
      <c r="E33" s="37"/>
      <c r="F33" s="38"/>
      <c r="G33" s="32" t="s">
        <v>25</v>
      </c>
      <c r="H33" s="32" t="s">
        <v>25</v>
      </c>
      <c r="J33" s="120"/>
      <c r="K33" s="118"/>
      <c r="L33" s="118"/>
    </row>
    <row r="34" spans="1:12" s="11" customFormat="1" ht="12.75" customHeight="1">
      <c r="A34" s="16"/>
      <c r="B34" s="26" t="s">
        <v>91</v>
      </c>
      <c r="C34" s="33"/>
      <c r="D34" s="34" t="s">
        <v>92</v>
      </c>
      <c r="E34" s="37"/>
      <c r="F34" s="38"/>
      <c r="G34" s="32" t="s">
        <v>25</v>
      </c>
      <c r="H34" s="32" t="s">
        <v>25</v>
      </c>
      <c r="J34" s="120"/>
      <c r="K34" s="118"/>
      <c r="L34" s="118"/>
    </row>
    <row r="35" spans="1:12" s="11" customFormat="1" ht="12.75" customHeight="1">
      <c r="A35" s="16"/>
      <c r="B35" s="26" t="s">
        <v>93</v>
      </c>
      <c r="C35" s="33"/>
      <c r="D35" s="34" t="s">
        <v>94</v>
      </c>
      <c r="E35" s="37"/>
      <c r="F35" s="38"/>
      <c r="G35" s="32">
        <v>9743.35</v>
      </c>
      <c r="H35" s="32">
        <v>9668.1299999999992</v>
      </c>
      <c r="J35" s="120"/>
      <c r="K35" s="118"/>
      <c r="L35" s="118"/>
    </row>
    <row r="36" spans="1:12" s="11" customFormat="1" ht="12.75" customHeight="1">
      <c r="A36" s="16"/>
      <c r="B36" s="26" t="s">
        <v>95</v>
      </c>
      <c r="C36" s="45"/>
      <c r="D36" s="46" t="s">
        <v>96</v>
      </c>
      <c r="E36" s="47"/>
      <c r="F36" s="38"/>
      <c r="G36" s="32" t="s">
        <v>25</v>
      </c>
      <c r="H36" s="32" t="s">
        <v>25</v>
      </c>
      <c r="J36" s="120"/>
      <c r="K36" s="118"/>
      <c r="L36" s="118"/>
    </row>
    <row r="37" spans="1:12" s="11" customFormat="1" ht="12.75" customHeight="1">
      <c r="A37" s="16"/>
      <c r="B37" s="26" t="s">
        <v>97</v>
      </c>
      <c r="C37" s="33"/>
      <c r="D37" s="34" t="s">
        <v>98</v>
      </c>
      <c r="E37" s="37"/>
      <c r="F37" s="28"/>
      <c r="G37" s="32">
        <v>0</v>
      </c>
      <c r="H37" s="32">
        <v>0</v>
      </c>
      <c r="J37" s="120"/>
      <c r="K37" s="118"/>
      <c r="L37" s="118"/>
    </row>
    <row r="38" spans="1:12" s="11" customFormat="1" ht="12.75" customHeight="1">
      <c r="A38" s="16"/>
      <c r="B38" s="28" t="s">
        <v>99</v>
      </c>
      <c r="C38" s="48" t="s">
        <v>100</v>
      </c>
      <c r="D38" s="48"/>
      <c r="E38" s="49"/>
      <c r="F38" s="28"/>
      <c r="G38" s="32" t="s">
        <v>25</v>
      </c>
      <c r="H38" s="32" t="s">
        <v>25</v>
      </c>
      <c r="J38" s="120"/>
      <c r="K38" s="118"/>
      <c r="L38" s="118"/>
    </row>
    <row r="39" spans="1:12" s="11" customFormat="1" ht="12.75" customHeight="1">
      <c r="A39" s="16"/>
      <c r="B39" s="28" t="s">
        <v>101</v>
      </c>
      <c r="C39" s="48" t="s">
        <v>102</v>
      </c>
      <c r="D39" s="48"/>
      <c r="E39" s="49"/>
      <c r="F39" s="38"/>
      <c r="G39" s="32" t="s">
        <v>25</v>
      </c>
      <c r="H39" s="32" t="s">
        <v>25</v>
      </c>
      <c r="J39" s="120"/>
      <c r="K39" s="118"/>
      <c r="L39" s="118"/>
    </row>
    <row r="40" spans="1:12" s="11" customFormat="1" ht="12.75" customHeight="1">
      <c r="A40" s="16"/>
      <c r="B40" s="22" t="s">
        <v>103</v>
      </c>
      <c r="C40" s="23" t="s">
        <v>104</v>
      </c>
      <c r="D40" s="24"/>
      <c r="E40" s="25"/>
      <c r="F40" s="38"/>
      <c r="G40" s="32" t="s">
        <v>25</v>
      </c>
      <c r="H40" s="32" t="s">
        <v>25</v>
      </c>
      <c r="J40" s="120"/>
      <c r="K40" s="118"/>
      <c r="L40" s="118"/>
    </row>
    <row r="41" spans="1:12" s="11" customFormat="1" ht="12.75" customHeight="1">
      <c r="A41" s="16"/>
      <c r="B41" s="20" t="s">
        <v>105</v>
      </c>
      <c r="C41" s="50" t="s">
        <v>106</v>
      </c>
      <c r="D41" s="51"/>
      <c r="E41" s="52"/>
      <c r="F41" s="28"/>
      <c r="G41" s="27">
        <f>SUM(G42,G48,G49,G56,G57)</f>
        <v>182285.06000000003</v>
      </c>
      <c r="H41" s="27">
        <f>SUM(H42,H48,H49,H56,H57)</f>
        <v>164015.59999999998</v>
      </c>
      <c r="J41" s="121"/>
      <c r="K41" s="118"/>
      <c r="L41" s="118"/>
    </row>
    <row r="42" spans="1:12" s="11" customFormat="1" ht="12.75" customHeight="1">
      <c r="A42" s="16"/>
      <c r="B42" s="4" t="s">
        <v>65</v>
      </c>
      <c r="C42" s="53" t="s">
        <v>107</v>
      </c>
      <c r="D42" s="54"/>
      <c r="E42" s="55"/>
      <c r="F42" s="28" t="s">
        <v>270</v>
      </c>
      <c r="G42" s="32">
        <f>SUM(G43:G47)</f>
        <v>3018.78</v>
      </c>
      <c r="H42" s="32">
        <f>SUM(H43:H47)</f>
        <v>2805.55</v>
      </c>
      <c r="J42" s="120"/>
      <c r="K42" s="118"/>
      <c r="L42" s="118"/>
    </row>
    <row r="43" spans="1:12" s="11" customFormat="1" ht="12.75" customHeight="1">
      <c r="A43" s="16"/>
      <c r="B43" s="56" t="s">
        <v>67</v>
      </c>
      <c r="C43" s="45"/>
      <c r="D43" s="46" t="s">
        <v>108</v>
      </c>
      <c r="E43" s="47"/>
      <c r="F43" s="38"/>
      <c r="G43" s="32" t="s">
        <v>25</v>
      </c>
      <c r="H43" s="32" t="s">
        <v>25</v>
      </c>
      <c r="J43" s="120"/>
      <c r="K43" s="118"/>
      <c r="L43" s="118"/>
    </row>
    <row r="44" spans="1:12" s="11" customFormat="1" ht="12.75" customHeight="1">
      <c r="A44" s="16"/>
      <c r="B44" s="56" t="s">
        <v>69</v>
      </c>
      <c r="C44" s="45"/>
      <c r="D44" s="46" t="s">
        <v>109</v>
      </c>
      <c r="E44" s="47"/>
      <c r="F44" s="38"/>
      <c r="G44" s="32">
        <v>3018.78</v>
      </c>
      <c r="H44" s="32">
        <v>2805.55</v>
      </c>
      <c r="J44" s="120"/>
      <c r="K44" s="118"/>
      <c r="L44" s="118"/>
    </row>
    <row r="45" spans="1:12" s="11" customFormat="1">
      <c r="A45" s="16"/>
      <c r="B45" s="56" t="s">
        <v>71</v>
      </c>
      <c r="C45" s="45"/>
      <c r="D45" s="46" t="s">
        <v>110</v>
      </c>
      <c r="E45" s="47"/>
      <c r="F45" s="38"/>
      <c r="G45" s="32" t="s">
        <v>25</v>
      </c>
      <c r="H45" s="32" t="s">
        <v>25</v>
      </c>
      <c r="J45" s="120"/>
      <c r="K45" s="118"/>
      <c r="L45" s="118"/>
    </row>
    <row r="46" spans="1:12" s="11" customFormat="1">
      <c r="A46" s="16"/>
      <c r="B46" s="56" t="s">
        <v>73</v>
      </c>
      <c r="C46" s="45"/>
      <c r="D46" s="46" t="s">
        <v>111</v>
      </c>
      <c r="E46" s="47"/>
      <c r="F46" s="38"/>
      <c r="G46" s="32" t="s">
        <v>25</v>
      </c>
      <c r="H46" s="32" t="s">
        <v>25</v>
      </c>
      <c r="J46" s="120"/>
      <c r="K46" s="118"/>
      <c r="L46" s="118"/>
    </row>
    <row r="47" spans="1:12" s="11" customFormat="1" ht="12.75" customHeight="1">
      <c r="A47" s="16"/>
      <c r="B47" s="56" t="s">
        <v>75</v>
      </c>
      <c r="C47" s="51"/>
      <c r="D47" s="177" t="s">
        <v>112</v>
      </c>
      <c r="E47" s="178"/>
      <c r="F47" s="38"/>
      <c r="G47" s="32" t="s">
        <v>25</v>
      </c>
      <c r="H47" s="32" t="s">
        <v>25</v>
      </c>
      <c r="J47" s="120"/>
      <c r="K47" s="118"/>
      <c r="L47" s="118"/>
    </row>
    <row r="48" spans="1:12" s="11" customFormat="1" ht="12.75" customHeight="1">
      <c r="A48" s="16"/>
      <c r="B48" s="4" t="s">
        <v>77</v>
      </c>
      <c r="C48" s="57" t="s">
        <v>113</v>
      </c>
      <c r="D48" s="58"/>
      <c r="E48" s="59"/>
      <c r="F48" s="28" t="s">
        <v>276</v>
      </c>
      <c r="G48" s="32" t="s">
        <v>25</v>
      </c>
      <c r="H48" s="32" t="s">
        <v>25</v>
      </c>
      <c r="J48" s="120"/>
      <c r="K48" s="118"/>
      <c r="L48" s="118"/>
    </row>
    <row r="49" spans="1:12" s="11" customFormat="1" ht="12.75" customHeight="1">
      <c r="A49" s="16"/>
      <c r="B49" s="4" t="s">
        <v>99</v>
      </c>
      <c r="C49" s="53" t="s">
        <v>114</v>
      </c>
      <c r="D49" s="54"/>
      <c r="E49" s="55"/>
      <c r="F49" s="28" t="s">
        <v>271</v>
      </c>
      <c r="G49" s="32">
        <f>SUM(G50:G55)</f>
        <v>155225.55000000002</v>
      </c>
      <c r="H49" s="32">
        <f>SUM(H50:H55)</f>
        <v>151457.01999999999</v>
      </c>
      <c r="J49" s="120"/>
      <c r="K49" s="118"/>
      <c r="L49" s="118"/>
    </row>
    <row r="50" spans="1:12" s="11" customFormat="1" ht="12.75" customHeight="1">
      <c r="A50" s="16"/>
      <c r="B50" s="56" t="s">
        <v>115</v>
      </c>
      <c r="C50" s="54"/>
      <c r="D50" s="60" t="s">
        <v>116</v>
      </c>
      <c r="E50" s="61"/>
      <c r="F50" s="28"/>
      <c r="G50" s="32" t="s">
        <v>25</v>
      </c>
      <c r="H50" s="32" t="s">
        <v>25</v>
      </c>
      <c r="J50" s="120"/>
      <c r="K50" s="118"/>
      <c r="L50" s="118"/>
    </row>
    <row r="51" spans="1:12" s="11" customFormat="1" ht="12.75" customHeight="1">
      <c r="A51" s="16"/>
      <c r="B51" s="62" t="s">
        <v>117</v>
      </c>
      <c r="C51" s="45"/>
      <c r="D51" s="46" t="s">
        <v>118</v>
      </c>
      <c r="E51" s="63"/>
      <c r="F51" s="64"/>
      <c r="G51" s="32" t="s">
        <v>25</v>
      </c>
      <c r="H51" s="32" t="s">
        <v>25</v>
      </c>
      <c r="J51" s="120"/>
      <c r="K51" s="118"/>
      <c r="L51" s="118"/>
    </row>
    <row r="52" spans="1:12" s="11" customFormat="1" ht="12.75" customHeight="1">
      <c r="A52" s="16"/>
      <c r="B52" s="56" t="s">
        <v>119</v>
      </c>
      <c r="C52" s="45"/>
      <c r="D52" s="46" t="s">
        <v>120</v>
      </c>
      <c r="E52" s="47"/>
      <c r="F52" s="28"/>
      <c r="G52" s="32" t="s">
        <v>25</v>
      </c>
      <c r="H52" s="32" t="s">
        <v>25</v>
      </c>
      <c r="J52" s="120"/>
      <c r="K52" s="118"/>
      <c r="L52" s="118"/>
    </row>
    <row r="53" spans="1:12" s="11" customFormat="1" ht="12.75" customHeight="1">
      <c r="A53" s="16"/>
      <c r="B53" s="56" t="s">
        <v>121</v>
      </c>
      <c r="C53" s="45"/>
      <c r="D53" s="177" t="s">
        <v>122</v>
      </c>
      <c r="E53" s="178"/>
      <c r="F53" s="28"/>
      <c r="G53" s="32">
        <v>8025.7</v>
      </c>
      <c r="H53" s="32">
        <v>7533.58</v>
      </c>
      <c r="J53" s="120"/>
      <c r="K53" s="118"/>
      <c r="L53" s="118"/>
    </row>
    <row r="54" spans="1:12" s="11" customFormat="1" ht="12.75" customHeight="1">
      <c r="A54" s="16"/>
      <c r="B54" s="56" t="s">
        <v>123</v>
      </c>
      <c r="C54" s="45"/>
      <c r="D54" s="46" t="s">
        <v>124</v>
      </c>
      <c r="E54" s="47"/>
      <c r="F54" s="28"/>
      <c r="G54" s="32">
        <v>146539.97</v>
      </c>
      <c r="H54" s="32">
        <v>143923.44</v>
      </c>
      <c r="J54" s="120"/>
      <c r="K54" s="118"/>
      <c r="L54" s="118"/>
    </row>
    <row r="55" spans="1:12" s="11" customFormat="1" ht="12.75" customHeight="1">
      <c r="A55" s="16"/>
      <c r="B55" s="56" t="s">
        <v>125</v>
      </c>
      <c r="C55" s="45"/>
      <c r="D55" s="46" t="s">
        <v>126</v>
      </c>
      <c r="E55" s="47"/>
      <c r="F55" s="28"/>
      <c r="G55" s="32">
        <v>659.88</v>
      </c>
      <c r="H55" s="32" t="s">
        <v>25</v>
      </c>
      <c r="J55" s="120"/>
      <c r="K55" s="118"/>
      <c r="L55" s="118"/>
    </row>
    <row r="56" spans="1:12" s="11" customFormat="1" ht="12.75" customHeight="1">
      <c r="A56" s="16"/>
      <c r="B56" s="4" t="s">
        <v>101</v>
      </c>
      <c r="C56" s="65" t="s">
        <v>127</v>
      </c>
      <c r="D56" s="65"/>
      <c r="E56" s="66"/>
      <c r="F56" s="28"/>
      <c r="G56" s="32" t="s">
        <v>25</v>
      </c>
      <c r="H56" s="32" t="s">
        <v>25</v>
      </c>
      <c r="J56" s="120"/>
      <c r="K56" s="118"/>
      <c r="L56" s="118"/>
    </row>
    <row r="57" spans="1:12" s="11" customFormat="1" ht="12.75" customHeight="1">
      <c r="A57" s="16"/>
      <c r="B57" s="4" t="s">
        <v>128</v>
      </c>
      <c r="C57" s="65" t="s">
        <v>129</v>
      </c>
      <c r="D57" s="65"/>
      <c r="E57" s="66"/>
      <c r="F57" s="28" t="s">
        <v>272</v>
      </c>
      <c r="G57" s="32">
        <v>24040.73</v>
      </c>
      <c r="H57" s="32">
        <v>9753.0300000000007</v>
      </c>
      <c r="J57" s="120"/>
      <c r="K57" s="118"/>
      <c r="L57" s="118"/>
    </row>
    <row r="58" spans="1:12" s="11" customFormat="1" ht="12.75" customHeight="1">
      <c r="A58" s="16"/>
      <c r="B58" s="28"/>
      <c r="C58" s="42" t="s">
        <v>130</v>
      </c>
      <c r="D58" s="43"/>
      <c r="E58" s="44"/>
      <c r="F58" s="28"/>
      <c r="G58" s="32">
        <f>SUM(G20,G40,G41)</f>
        <v>759079.97</v>
      </c>
      <c r="H58" s="32">
        <f>SUM(H20,H40,H41)</f>
        <v>745614.81</v>
      </c>
      <c r="J58" s="120"/>
      <c r="K58" s="118"/>
      <c r="L58" s="118"/>
    </row>
    <row r="59" spans="1:12" s="11" customFormat="1" ht="12.75" customHeight="1">
      <c r="A59" s="16"/>
      <c r="B59" s="22" t="s">
        <v>131</v>
      </c>
      <c r="C59" s="23" t="s">
        <v>132</v>
      </c>
      <c r="D59" s="23"/>
      <c r="E59" s="67"/>
      <c r="F59" s="28" t="s">
        <v>273</v>
      </c>
      <c r="G59" s="27">
        <f>SUM(G60:G63)</f>
        <v>599992.91</v>
      </c>
      <c r="H59" s="27">
        <f>SUM(H60:H63)</f>
        <v>591100.0199999999</v>
      </c>
      <c r="J59" s="121"/>
      <c r="K59" s="118"/>
      <c r="L59" s="118"/>
    </row>
    <row r="60" spans="1:12" s="11" customFormat="1" ht="12.75" customHeight="1">
      <c r="A60" s="16"/>
      <c r="B60" s="28" t="s">
        <v>65</v>
      </c>
      <c r="C60" s="48" t="s">
        <v>133</v>
      </c>
      <c r="D60" s="48"/>
      <c r="E60" s="49"/>
      <c r="F60" s="28"/>
      <c r="G60" s="32">
        <v>112966.07</v>
      </c>
      <c r="H60" s="32">
        <v>98985.77</v>
      </c>
      <c r="J60" s="120"/>
      <c r="K60" s="118"/>
      <c r="L60" s="118"/>
    </row>
    <row r="61" spans="1:12" s="11" customFormat="1" ht="12.75" customHeight="1">
      <c r="A61" s="16"/>
      <c r="B61" s="41" t="s">
        <v>77</v>
      </c>
      <c r="C61" s="42" t="s">
        <v>134</v>
      </c>
      <c r="D61" s="43"/>
      <c r="E61" s="44"/>
      <c r="F61" s="41"/>
      <c r="G61" s="32">
        <v>469451.99</v>
      </c>
      <c r="H61" s="32">
        <v>474474.18</v>
      </c>
      <c r="J61" s="120"/>
      <c r="K61" s="118"/>
      <c r="L61" s="118"/>
    </row>
    <row r="62" spans="1:12" s="11" customFormat="1" ht="12.75" customHeight="1">
      <c r="A62" s="16"/>
      <c r="B62" s="28" t="s">
        <v>99</v>
      </c>
      <c r="C62" s="185" t="s">
        <v>135</v>
      </c>
      <c r="D62" s="186"/>
      <c r="E62" s="187"/>
      <c r="F62" s="28"/>
      <c r="G62" s="32">
        <v>0</v>
      </c>
      <c r="H62" s="32">
        <v>0</v>
      </c>
      <c r="J62" s="120"/>
      <c r="K62" s="118"/>
      <c r="L62" s="118"/>
    </row>
    <row r="63" spans="1:12" s="11" customFormat="1" ht="12.75" customHeight="1">
      <c r="A63" s="16"/>
      <c r="B63" s="28" t="s">
        <v>136</v>
      </c>
      <c r="C63" s="48" t="s">
        <v>137</v>
      </c>
      <c r="D63" s="33"/>
      <c r="E63" s="68"/>
      <c r="F63" s="28"/>
      <c r="G63" s="32">
        <v>17574.849999999999</v>
      </c>
      <c r="H63" s="32">
        <v>17640.07</v>
      </c>
      <c r="J63" s="120"/>
      <c r="K63" s="118"/>
      <c r="L63" s="118"/>
    </row>
    <row r="64" spans="1:12" s="11" customFormat="1" ht="12.75" customHeight="1">
      <c r="A64" s="16"/>
      <c r="B64" s="22" t="s">
        <v>138</v>
      </c>
      <c r="C64" s="23" t="s">
        <v>139</v>
      </c>
      <c r="D64" s="24"/>
      <c r="E64" s="25"/>
      <c r="F64" s="28"/>
      <c r="G64" s="27">
        <f>SUM(G65,G69)</f>
        <v>142608.98000000001</v>
      </c>
      <c r="H64" s="27">
        <f>SUM(H65,H69)</f>
        <v>142562.32</v>
      </c>
      <c r="J64" s="121"/>
      <c r="K64" s="118"/>
      <c r="L64" s="118"/>
    </row>
    <row r="65" spans="1:12" s="11" customFormat="1" ht="12.75" customHeight="1">
      <c r="A65" s="16"/>
      <c r="B65" s="28" t="s">
        <v>65</v>
      </c>
      <c r="C65" s="29" t="s">
        <v>140</v>
      </c>
      <c r="D65" s="69"/>
      <c r="E65" s="70"/>
      <c r="F65" s="28"/>
      <c r="G65" s="32">
        <f>SUM(G66:G68)</f>
        <v>19063.71</v>
      </c>
      <c r="H65" s="32">
        <f>SUM(H66:H68)</f>
        <v>19063.71</v>
      </c>
      <c r="J65" s="120"/>
      <c r="K65" s="118"/>
      <c r="L65" s="118"/>
    </row>
    <row r="66" spans="1:12" s="11" customFormat="1">
      <c r="A66" s="16"/>
      <c r="B66" s="26" t="s">
        <v>67</v>
      </c>
      <c r="C66" s="71"/>
      <c r="D66" s="34" t="s">
        <v>141</v>
      </c>
      <c r="E66" s="72"/>
      <c r="F66" s="28"/>
      <c r="G66" s="32" t="s">
        <v>25</v>
      </c>
      <c r="H66" s="32" t="s">
        <v>25</v>
      </c>
      <c r="J66" s="120"/>
      <c r="K66" s="118"/>
      <c r="L66" s="118"/>
    </row>
    <row r="67" spans="1:12" s="11" customFormat="1" ht="12.75" customHeight="1">
      <c r="A67" s="16"/>
      <c r="B67" s="26" t="s">
        <v>69</v>
      </c>
      <c r="C67" s="33"/>
      <c r="D67" s="34" t="s">
        <v>142</v>
      </c>
      <c r="E67" s="37"/>
      <c r="F67" s="28" t="s">
        <v>277</v>
      </c>
      <c r="G67" s="32">
        <v>19063.71</v>
      </c>
      <c r="H67" s="32">
        <v>19063.71</v>
      </c>
      <c r="J67" s="120"/>
      <c r="K67" s="118"/>
      <c r="L67" s="118"/>
    </row>
    <row r="68" spans="1:12" s="11" customFormat="1" ht="12.75" customHeight="1">
      <c r="A68" s="16"/>
      <c r="B68" s="26" t="s">
        <v>143</v>
      </c>
      <c r="C68" s="33"/>
      <c r="D68" s="34" t="s">
        <v>144</v>
      </c>
      <c r="E68" s="37"/>
      <c r="F68" s="38"/>
      <c r="G68" s="32" t="s">
        <v>25</v>
      </c>
      <c r="H68" s="32" t="s">
        <v>25</v>
      </c>
      <c r="J68" s="120"/>
      <c r="K68" s="118"/>
      <c r="L68" s="118"/>
    </row>
    <row r="69" spans="1:12" s="76" customFormat="1" ht="12.75" customHeight="1">
      <c r="A69" s="16"/>
      <c r="B69" s="4" t="s">
        <v>77</v>
      </c>
      <c r="C69" s="73" t="s">
        <v>145</v>
      </c>
      <c r="D69" s="74"/>
      <c r="E69" s="75"/>
      <c r="F69" s="4" t="s">
        <v>274</v>
      </c>
      <c r="G69" s="32">
        <f>SUM(G70:G75,G78:G83)</f>
        <v>123545.27</v>
      </c>
      <c r="H69" s="32">
        <f>SUM(H70:H75,H78:H83)</f>
        <v>123498.61</v>
      </c>
      <c r="J69" s="120"/>
      <c r="K69" s="122"/>
      <c r="L69" s="122"/>
    </row>
    <row r="70" spans="1:12" s="11" customFormat="1" ht="12.75" customHeight="1">
      <c r="A70" s="16"/>
      <c r="B70" s="26" t="s">
        <v>79</v>
      </c>
      <c r="C70" s="33"/>
      <c r="D70" s="34" t="s">
        <v>146</v>
      </c>
      <c r="E70" s="35"/>
      <c r="F70" s="28"/>
      <c r="G70" s="32" t="s">
        <v>25</v>
      </c>
      <c r="H70" s="32" t="s">
        <v>25</v>
      </c>
      <c r="J70" s="120"/>
      <c r="K70" s="118"/>
      <c r="L70" s="118"/>
    </row>
    <row r="71" spans="1:12" s="11" customFormat="1" ht="12.75" customHeight="1">
      <c r="A71" s="16"/>
      <c r="B71" s="26" t="s">
        <v>81</v>
      </c>
      <c r="C71" s="71"/>
      <c r="D71" s="34" t="s">
        <v>147</v>
      </c>
      <c r="E71" s="72"/>
      <c r="F71" s="28"/>
      <c r="G71" s="32" t="s">
        <v>25</v>
      </c>
      <c r="H71" s="32" t="s">
        <v>25</v>
      </c>
      <c r="J71" s="120"/>
      <c r="K71" s="118"/>
      <c r="L71" s="118"/>
    </row>
    <row r="72" spans="1:12" s="11" customFormat="1">
      <c r="A72" s="16"/>
      <c r="B72" s="26" t="s">
        <v>83</v>
      </c>
      <c r="C72" s="71"/>
      <c r="D72" s="34" t="s">
        <v>148</v>
      </c>
      <c r="E72" s="72"/>
      <c r="F72" s="28"/>
      <c r="G72" s="32" t="s">
        <v>25</v>
      </c>
      <c r="H72" s="32" t="s">
        <v>25</v>
      </c>
      <c r="J72" s="120"/>
      <c r="K72" s="118"/>
      <c r="L72" s="118"/>
    </row>
    <row r="73" spans="1:12" s="11" customFormat="1">
      <c r="A73" s="16"/>
      <c r="B73" s="77" t="s">
        <v>85</v>
      </c>
      <c r="C73" s="54"/>
      <c r="D73" s="78" t="s">
        <v>149</v>
      </c>
      <c r="E73" s="61"/>
      <c r="F73" s="28"/>
      <c r="G73" s="32" t="s">
        <v>25</v>
      </c>
      <c r="H73" s="32" t="s">
        <v>25</v>
      </c>
      <c r="J73" s="120"/>
      <c r="K73" s="118"/>
      <c r="L73" s="118"/>
    </row>
    <row r="74" spans="1:12" s="11" customFormat="1">
      <c r="A74" s="16"/>
      <c r="B74" s="28" t="s">
        <v>87</v>
      </c>
      <c r="C74" s="40"/>
      <c r="D74" s="40" t="s">
        <v>150</v>
      </c>
      <c r="E74" s="35"/>
      <c r="F74" s="79"/>
      <c r="G74" s="32" t="s">
        <v>25</v>
      </c>
      <c r="H74" s="32" t="s">
        <v>25</v>
      </c>
      <c r="J74" s="120"/>
      <c r="K74" s="118"/>
      <c r="L74" s="118"/>
    </row>
    <row r="75" spans="1:12" s="11" customFormat="1" ht="12.75" customHeight="1">
      <c r="A75" s="16"/>
      <c r="B75" s="80" t="s">
        <v>89</v>
      </c>
      <c r="C75" s="74"/>
      <c r="D75" s="81" t="s">
        <v>151</v>
      </c>
      <c r="E75" s="82"/>
      <c r="F75" s="28"/>
      <c r="G75" s="32">
        <f>SUM(G76,G77)</f>
        <v>0</v>
      </c>
      <c r="H75" s="32">
        <f>SUM(H76,H77)</f>
        <v>0</v>
      </c>
      <c r="J75" s="120"/>
      <c r="K75" s="118"/>
      <c r="L75" s="118"/>
    </row>
    <row r="76" spans="1:12" s="11" customFormat="1" ht="12.75" customHeight="1">
      <c r="A76" s="16"/>
      <c r="B76" s="56" t="s">
        <v>152</v>
      </c>
      <c r="C76" s="45"/>
      <c r="D76" s="63"/>
      <c r="E76" s="47" t="s">
        <v>153</v>
      </c>
      <c r="F76" s="28"/>
      <c r="G76" s="32" t="s">
        <v>25</v>
      </c>
      <c r="H76" s="32" t="s">
        <v>25</v>
      </c>
      <c r="J76" s="120"/>
      <c r="K76" s="118"/>
      <c r="L76" s="118"/>
    </row>
    <row r="77" spans="1:12" s="11" customFormat="1" ht="12.75" customHeight="1">
      <c r="A77" s="16"/>
      <c r="B77" s="56" t="s">
        <v>154</v>
      </c>
      <c r="C77" s="45"/>
      <c r="D77" s="63"/>
      <c r="E77" s="47" t="s">
        <v>155</v>
      </c>
      <c r="F77" s="38"/>
      <c r="G77" s="32" t="s">
        <v>25</v>
      </c>
      <c r="H77" s="32" t="s">
        <v>25</v>
      </c>
      <c r="J77" s="120"/>
      <c r="K77" s="118"/>
      <c r="L77" s="118"/>
    </row>
    <row r="78" spans="1:12" s="11" customFormat="1" ht="12.75" customHeight="1">
      <c r="A78" s="16"/>
      <c r="B78" s="56" t="s">
        <v>91</v>
      </c>
      <c r="C78" s="58"/>
      <c r="D78" s="83" t="s">
        <v>156</v>
      </c>
      <c r="E78" s="84"/>
      <c r="F78" s="38"/>
      <c r="G78" s="32" t="s">
        <v>25</v>
      </c>
      <c r="H78" s="32" t="s">
        <v>25</v>
      </c>
      <c r="J78" s="120"/>
      <c r="K78" s="118"/>
      <c r="L78" s="118"/>
    </row>
    <row r="79" spans="1:12" s="11" customFormat="1" ht="12.75" customHeight="1">
      <c r="A79" s="16"/>
      <c r="B79" s="56" t="s">
        <v>93</v>
      </c>
      <c r="C79" s="85"/>
      <c r="D79" s="46" t="s">
        <v>157</v>
      </c>
      <c r="E79" s="86"/>
      <c r="F79" s="28"/>
      <c r="G79" s="32" t="s">
        <v>25</v>
      </c>
      <c r="H79" s="32" t="s">
        <v>25</v>
      </c>
      <c r="J79" s="120"/>
      <c r="K79" s="118"/>
      <c r="L79" s="118"/>
    </row>
    <row r="80" spans="1:12" s="11" customFormat="1" ht="12.75" customHeight="1">
      <c r="A80" s="16"/>
      <c r="B80" s="56" t="s">
        <v>95</v>
      </c>
      <c r="C80" s="33"/>
      <c r="D80" s="34" t="s">
        <v>158</v>
      </c>
      <c r="E80" s="37"/>
      <c r="F80" s="28"/>
      <c r="G80" s="32">
        <v>727.13</v>
      </c>
      <c r="H80" s="32">
        <v>680.47</v>
      </c>
      <c r="J80" s="120"/>
      <c r="K80" s="118"/>
      <c r="L80" s="118"/>
    </row>
    <row r="81" spans="1:12" s="11" customFormat="1" ht="12.75" customHeight="1">
      <c r="A81" s="16"/>
      <c r="B81" s="56" t="s">
        <v>97</v>
      </c>
      <c r="C81" s="33"/>
      <c r="D81" s="34" t="s">
        <v>159</v>
      </c>
      <c r="E81" s="37"/>
      <c r="F81" s="28"/>
      <c r="G81" s="32">
        <v>0</v>
      </c>
      <c r="H81" s="32">
        <v>0</v>
      </c>
      <c r="J81" s="120"/>
      <c r="K81" s="118"/>
      <c r="L81" s="118"/>
    </row>
    <row r="82" spans="1:12" s="11" customFormat="1" ht="12.75" customHeight="1">
      <c r="A82" s="16"/>
      <c r="B82" s="26" t="s">
        <v>160</v>
      </c>
      <c r="C82" s="45"/>
      <c r="D82" s="46" t="s">
        <v>161</v>
      </c>
      <c r="E82" s="47"/>
      <c r="F82" s="28"/>
      <c r="G82" s="32">
        <v>122818.14</v>
      </c>
      <c r="H82" s="32">
        <v>122818.14</v>
      </c>
      <c r="J82" s="120"/>
      <c r="K82" s="118"/>
      <c r="L82" s="118"/>
    </row>
    <row r="83" spans="1:12" s="11" customFormat="1" ht="12.75" customHeight="1">
      <c r="A83" s="16"/>
      <c r="B83" s="26" t="s">
        <v>162</v>
      </c>
      <c r="C83" s="33"/>
      <c r="D83" s="34" t="s">
        <v>163</v>
      </c>
      <c r="E83" s="37"/>
      <c r="F83" s="38"/>
      <c r="G83" s="32" t="s">
        <v>25</v>
      </c>
      <c r="H83" s="32" t="s">
        <v>25</v>
      </c>
      <c r="J83" s="120"/>
      <c r="K83" s="118"/>
      <c r="L83" s="118"/>
    </row>
    <row r="84" spans="1:12" s="11" customFormat="1" ht="12.75" customHeight="1">
      <c r="A84" s="16"/>
      <c r="B84" s="22" t="s">
        <v>164</v>
      </c>
      <c r="C84" s="87" t="s">
        <v>165</v>
      </c>
      <c r="D84" s="88"/>
      <c r="E84" s="89"/>
      <c r="F84" s="38" t="s">
        <v>275</v>
      </c>
      <c r="G84" s="27">
        <f>SUM(G85,G86,G89,G90)</f>
        <v>16478.079999999998</v>
      </c>
      <c r="H84" s="27">
        <f>SUM(H85,H86,H89,H90)</f>
        <v>11952.469999999401</v>
      </c>
      <c r="J84" s="121"/>
      <c r="K84" s="118"/>
      <c r="L84" s="118"/>
    </row>
    <row r="85" spans="1:12" s="11" customFormat="1" ht="12.75" customHeight="1">
      <c r="A85" s="16"/>
      <c r="B85" s="28" t="s">
        <v>65</v>
      </c>
      <c r="C85" s="48" t="s">
        <v>166</v>
      </c>
      <c r="D85" s="33"/>
      <c r="E85" s="68"/>
      <c r="F85" s="38"/>
      <c r="G85" s="32" t="s">
        <v>25</v>
      </c>
      <c r="H85" s="32" t="s">
        <v>25</v>
      </c>
      <c r="J85" s="120"/>
      <c r="K85" s="118"/>
      <c r="L85" s="118"/>
    </row>
    <row r="86" spans="1:12" s="11" customFormat="1" ht="12.75" customHeight="1">
      <c r="A86" s="16"/>
      <c r="B86" s="28" t="s">
        <v>77</v>
      </c>
      <c r="C86" s="29" t="s">
        <v>167</v>
      </c>
      <c r="D86" s="69"/>
      <c r="E86" s="70"/>
      <c r="F86" s="28"/>
      <c r="G86" s="32">
        <f>SUM(G87,G88)</f>
        <v>0</v>
      </c>
      <c r="H86" s="32">
        <f>SUM(H87,H88)</f>
        <v>0</v>
      </c>
      <c r="J86" s="120"/>
      <c r="K86" s="118"/>
      <c r="L86" s="118"/>
    </row>
    <row r="87" spans="1:12" s="11" customFormat="1" ht="12.75" customHeight="1">
      <c r="A87" s="16"/>
      <c r="B87" s="26" t="s">
        <v>79</v>
      </c>
      <c r="C87" s="33"/>
      <c r="D87" s="34" t="s">
        <v>168</v>
      </c>
      <c r="E87" s="37"/>
      <c r="F87" s="28"/>
      <c r="G87" s="32" t="s">
        <v>25</v>
      </c>
      <c r="H87" s="32" t="s">
        <v>25</v>
      </c>
      <c r="J87" s="120"/>
      <c r="K87" s="118"/>
      <c r="L87" s="118"/>
    </row>
    <row r="88" spans="1:12" s="11" customFormat="1" ht="12.75" customHeight="1">
      <c r="A88" s="16"/>
      <c r="B88" s="26" t="s">
        <v>81</v>
      </c>
      <c r="C88" s="33"/>
      <c r="D88" s="34" t="s">
        <v>169</v>
      </c>
      <c r="E88" s="37"/>
      <c r="F88" s="28"/>
      <c r="G88" s="32" t="s">
        <v>25</v>
      </c>
      <c r="H88" s="32" t="s">
        <v>25</v>
      </c>
      <c r="J88" s="120"/>
      <c r="K88" s="118"/>
      <c r="L88" s="118"/>
    </row>
    <row r="89" spans="1:12" s="11" customFormat="1" ht="12.75" customHeight="1">
      <c r="A89" s="16"/>
      <c r="B89" s="4" t="s">
        <v>99</v>
      </c>
      <c r="C89" s="63" t="s">
        <v>170</v>
      </c>
      <c r="D89" s="63"/>
      <c r="E89" s="90"/>
      <c r="F89" s="28"/>
      <c r="G89" s="32" t="s">
        <v>25</v>
      </c>
      <c r="H89" s="32" t="s">
        <v>25</v>
      </c>
      <c r="J89" s="120"/>
      <c r="K89" s="118"/>
      <c r="L89" s="118"/>
    </row>
    <row r="90" spans="1:12" s="11" customFormat="1" ht="12.75" customHeight="1">
      <c r="A90" s="16"/>
      <c r="B90" s="41" t="s">
        <v>101</v>
      </c>
      <c r="C90" s="42" t="s">
        <v>171</v>
      </c>
      <c r="D90" s="43"/>
      <c r="E90" s="44"/>
      <c r="F90" s="28"/>
      <c r="G90" s="32">
        <f>SUM(G91:G92)</f>
        <v>16478.079999999998</v>
      </c>
      <c r="H90" s="32">
        <f>SUM(H91:H92)</f>
        <v>11952.469999999401</v>
      </c>
      <c r="J90" s="120"/>
      <c r="K90" s="118"/>
      <c r="L90" s="118"/>
    </row>
    <row r="91" spans="1:12" s="11" customFormat="1" ht="12.75" customHeight="1">
      <c r="A91" s="16"/>
      <c r="B91" s="26" t="s">
        <v>172</v>
      </c>
      <c r="C91" s="24"/>
      <c r="D91" s="34" t="s">
        <v>173</v>
      </c>
      <c r="E91" s="91"/>
      <c r="F91" s="38"/>
      <c r="G91" s="32">
        <v>4525.6099999999997</v>
      </c>
      <c r="H91" s="32">
        <v>8479.3499999994001</v>
      </c>
      <c r="J91" s="120"/>
      <c r="K91" s="118"/>
      <c r="L91" s="118"/>
    </row>
    <row r="92" spans="1:12" s="11" customFormat="1" ht="12.75" customHeight="1">
      <c r="A92" s="16"/>
      <c r="B92" s="26" t="s">
        <v>174</v>
      </c>
      <c r="C92" s="24"/>
      <c r="D92" s="34" t="s">
        <v>175</v>
      </c>
      <c r="E92" s="91"/>
      <c r="F92" s="38"/>
      <c r="G92" s="32">
        <v>11952.47</v>
      </c>
      <c r="H92" s="32">
        <v>3473.12</v>
      </c>
      <c r="J92" s="120"/>
      <c r="K92" s="118"/>
      <c r="L92" s="118"/>
    </row>
    <row r="93" spans="1:12" s="11" customFormat="1" ht="12.75" customHeight="1">
      <c r="A93" s="16"/>
      <c r="B93" s="22" t="s">
        <v>176</v>
      </c>
      <c r="C93" s="87" t="s">
        <v>177</v>
      </c>
      <c r="D93" s="89"/>
      <c r="E93" s="89"/>
      <c r="F93" s="38"/>
      <c r="G93" s="27"/>
      <c r="H93" s="27"/>
      <c r="J93" s="121"/>
      <c r="K93" s="118"/>
      <c r="L93" s="118"/>
    </row>
    <row r="94" spans="1:12" s="11" customFormat="1" ht="25.5" customHeight="1">
      <c r="A94" s="16"/>
      <c r="B94" s="22"/>
      <c r="C94" s="176" t="s">
        <v>178</v>
      </c>
      <c r="D94" s="177"/>
      <c r="E94" s="178"/>
      <c r="F94" s="28"/>
      <c r="G94" s="92">
        <f>SUM(G59,G64,G84,G93)</f>
        <v>759079.97</v>
      </c>
      <c r="H94" s="92">
        <f>SUM(H59,H64,H84,H93)</f>
        <v>745614.80999999924</v>
      </c>
      <c r="J94" s="120"/>
      <c r="K94" s="118"/>
      <c r="L94" s="118"/>
    </row>
    <row r="95" spans="1:12" s="11" customFormat="1">
      <c r="A95" s="16"/>
      <c r="B95" s="93"/>
      <c r="C95" s="94"/>
      <c r="D95" s="94"/>
      <c r="E95" s="94"/>
      <c r="F95" s="94"/>
    </row>
    <row r="96" spans="1:12" s="11" customFormat="1" ht="12.75" customHeight="1">
      <c r="A96" s="16"/>
      <c r="B96" s="179" t="s">
        <v>44</v>
      </c>
      <c r="C96" s="179"/>
      <c r="D96" s="179"/>
      <c r="E96" s="179"/>
      <c r="F96" s="95"/>
      <c r="G96" s="180" t="s">
        <v>48</v>
      </c>
      <c r="H96" s="180"/>
    </row>
    <row r="97" spans="1:8" s="11" customFormat="1" ht="12.75" customHeight="1">
      <c r="A97" s="16"/>
      <c r="B97" s="181" t="s">
        <v>179</v>
      </c>
      <c r="C97" s="181"/>
      <c r="D97" s="181"/>
      <c r="E97" s="181"/>
      <c r="F97" s="11" t="s">
        <v>45</v>
      </c>
      <c r="G97" s="182" t="s">
        <v>180</v>
      </c>
      <c r="H97" s="182"/>
    </row>
    <row r="98" spans="1:8" s="11" customFormat="1">
      <c r="A98" s="16"/>
      <c r="B98" s="14"/>
      <c r="C98" s="14"/>
      <c r="D98" s="14"/>
      <c r="E98" s="14"/>
      <c r="F98" s="14"/>
      <c r="G98" s="14"/>
      <c r="H98" s="14"/>
    </row>
    <row r="99" spans="1:8" s="11" customFormat="1" ht="12.75" customHeight="1">
      <c r="A99" s="16"/>
      <c r="B99" s="183" t="s">
        <v>46</v>
      </c>
      <c r="C99" s="183"/>
      <c r="D99" s="183"/>
      <c r="E99" s="183"/>
      <c r="F99" s="96"/>
      <c r="G99" s="184" t="s">
        <v>47</v>
      </c>
      <c r="H99" s="184"/>
    </row>
    <row r="100" spans="1:8" s="11" customFormat="1" ht="12.75" customHeight="1">
      <c r="A100" s="16"/>
      <c r="B100" s="107"/>
      <c r="C100" s="107"/>
      <c r="D100" s="107"/>
      <c r="E100" s="107"/>
      <c r="F100" s="76" t="s">
        <v>45</v>
      </c>
      <c r="G100" s="175" t="s">
        <v>180</v>
      </c>
      <c r="H100" s="175"/>
    </row>
    <row r="101" spans="1:8" s="11" customFormat="1">
      <c r="A101" s="16"/>
    </row>
    <row r="102" spans="1:8" s="11" customFormat="1">
      <c r="A102" s="16"/>
    </row>
    <row r="103" spans="1:8" s="11" customFormat="1">
      <c r="A103" s="16"/>
    </row>
    <row r="104" spans="1:8" s="11" customFormat="1">
      <c r="A104" s="16"/>
    </row>
    <row r="105" spans="1:8" s="11" customFormat="1">
      <c r="A105" s="16"/>
    </row>
    <row r="106" spans="1:8" s="11" customFormat="1">
      <c r="A106" s="16"/>
    </row>
    <row r="107" spans="1:8" s="11" customFormat="1">
      <c r="A107" s="16"/>
    </row>
    <row r="108" spans="1:8" s="11" customFormat="1">
      <c r="A108" s="16"/>
    </row>
    <row r="109" spans="1:8" s="11" customFormat="1">
      <c r="A109" s="16"/>
    </row>
    <row r="110" spans="1:8" s="11" customFormat="1">
      <c r="A110" s="16"/>
    </row>
    <row r="111" spans="1:8" s="11" customFormat="1">
      <c r="A111" s="16"/>
    </row>
    <row r="112" spans="1:8" s="11" customFormat="1">
      <c r="A112" s="16"/>
    </row>
    <row r="113" spans="1:1" s="11" customFormat="1">
      <c r="A113" s="16"/>
    </row>
    <row r="114" spans="1:1" s="11" customFormat="1">
      <c r="A114" s="16"/>
    </row>
    <row r="115" spans="1:1" s="11" customFormat="1">
      <c r="A115" s="16"/>
    </row>
    <row r="116" spans="1:1" s="11" customFormat="1">
      <c r="A116" s="16"/>
    </row>
    <row r="117" spans="1:1" s="11" customFormat="1">
      <c r="A117" s="16"/>
    </row>
    <row r="118" spans="1:1" s="11" customFormat="1">
      <c r="A118" s="16"/>
    </row>
    <row r="119" spans="1:1" s="11" customFormat="1" ht="15">
      <c r="A119"/>
    </row>
  </sheetData>
  <mergeCells count="26">
    <mergeCell ref="B8:H8"/>
    <mergeCell ref="B1:H1"/>
    <mergeCell ref="F2:H2"/>
    <mergeCell ref="F3:H3"/>
    <mergeCell ref="B5:H6"/>
    <mergeCell ref="B7:H7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G100:H100"/>
    <mergeCell ref="C94:E94"/>
    <mergeCell ref="B96:E96"/>
    <mergeCell ref="G96:H96"/>
    <mergeCell ref="B97:E97"/>
    <mergeCell ref="G97:H97"/>
    <mergeCell ref="B99:E99"/>
    <mergeCell ref="G99:H99"/>
  </mergeCells>
  <pageMargins left="0.7" right="0.7" top="0.75" bottom="0.75" header="0.3" footer="0.3"/>
  <pageSetup paperSize="9" scale="51" fitToWidth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64"/>
  <sheetViews>
    <sheetView tabSelected="1" workbookViewId="0">
      <selection activeCell="J20" sqref="J20"/>
    </sheetView>
  </sheetViews>
  <sheetFormatPr defaultRowHeight="15"/>
  <cols>
    <col min="1" max="1" width="3.140625" style="97" customWidth="1"/>
    <col min="2" max="2" width="8" style="97" customWidth="1"/>
    <col min="3" max="3" width="1.5703125" style="97" hidden="1" customWidth="1"/>
    <col min="4" max="4" width="30.140625" style="97" customWidth="1"/>
    <col min="5" max="5" width="18.28515625" style="97" customWidth="1"/>
    <col min="6" max="6" width="9.140625" style="97" hidden="1" customWidth="1"/>
    <col min="7" max="7" width="11.7109375" style="97" customWidth="1"/>
    <col min="8" max="8" width="13.140625" style="97" customWidth="1"/>
    <col min="9" max="9" width="14.7109375" style="97" customWidth="1"/>
    <col min="10" max="10" width="15.85546875" style="97" customWidth="1"/>
    <col min="11" max="11" width="9.140625" style="97"/>
    <col min="12" max="12" width="88.85546875" style="97" customWidth="1"/>
    <col min="13" max="16384" width="9.140625" style="97"/>
  </cols>
  <sheetData>
    <row r="1" spans="2:10" ht="30" customHeight="1">
      <c r="B1" s="202" t="s">
        <v>0</v>
      </c>
      <c r="C1" s="202"/>
      <c r="D1" s="202"/>
      <c r="E1" s="202"/>
      <c r="F1" s="202"/>
      <c r="G1" s="202"/>
      <c r="H1" s="202"/>
      <c r="I1" s="202"/>
      <c r="J1" s="202"/>
    </row>
    <row r="2" spans="2:10" ht="15.75" customHeight="1">
      <c r="E2" s="98"/>
      <c r="H2" s="1" t="s">
        <v>182</v>
      </c>
      <c r="I2" s="99"/>
      <c r="J2" s="99"/>
    </row>
    <row r="3" spans="2:10" ht="15.75" customHeight="1">
      <c r="H3" s="1" t="s">
        <v>50</v>
      </c>
      <c r="I3" s="99"/>
      <c r="J3" s="99"/>
    </row>
    <row r="4" spans="2:10" ht="4.5" customHeight="1"/>
    <row r="5" spans="2:10" ht="15.75" customHeight="1">
      <c r="B5" s="203" t="s">
        <v>183</v>
      </c>
      <c r="C5" s="203"/>
      <c r="D5" s="203"/>
      <c r="E5" s="203"/>
      <c r="F5" s="203"/>
      <c r="G5" s="203"/>
      <c r="H5" s="203"/>
      <c r="I5" s="203"/>
      <c r="J5" s="203"/>
    </row>
    <row r="6" spans="2:10" ht="15.75" customHeight="1">
      <c r="B6" s="204" t="s">
        <v>184</v>
      </c>
      <c r="C6" s="204"/>
      <c r="D6" s="204"/>
      <c r="E6" s="204"/>
      <c r="F6" s="204"/>
      <c r="G6" s="204"/>
      <c r="H6" s="204"/>
      <c r="I6" s="204"/>
      <c r="J6" s="204"/>
    </row>
    <row r="7" spans="2:10" ht="15.75" customHeight="1">
      <c r="B7" s="205" t="s">
        <v>52</v>
      </c>
      <c r="C7" s="205"/>
      <c r="D7" s="205"/>
      <c r="E7" s="205"/>
      <c r="F7" s="205"/>
      <c r="G7" s="205"/>
      <c r="H7" s="205"/>
      <c r="I7" s="205"/>
      <c r="J7" s="205"/>
    </row>
    <row r="8" spans="2:10" ht="15" customHeight="1">
      <c r="B8" s="206" t="s">
        <v>185</v>
      </c>
      <c r="C8" s="206"/>
      <c r="D8" s="206"/>
      <c r="E8" s="206"/>
      <c r="F8" s="206"/>
      <c r="G8" s="206"/>
      <c r="H8" s="206"/>
      <c r="I8" s="206"/>
      <c r="J8" s="206"/>
    </row>
    <row r="9" spans="2:10" ht="15" customHeight="1">
      <c r="B9" s="201" t="s">
        <v>265</v>
      </c>
      <c r="C9" s="201"/>
      <c r="D9" s="201"/>
      <c r="E9" s="201"/>
      <c r="F9" s="201"/>
      <c r="G9" s="201"/>
      <c r="H9" s="201"/>
      <c r="I9" s="201"/>
      <c r="J9" s="201"/>
    </row>
    <row r="10" spans="2:10" ht="15" customHeight="1">
      <c r="B10" s="210" t="s">
        <v>186</v>
      </c>
      <c r="C10" s="210"/>
      <c r="D10" s="210"/>
      <c r="E10" s="210"/>
      <c r="F10" s="210"/>
      <c r="G10" s="210"/>
      <c r="H10" s="210"/>
      <c r="I10" s="210"/>
      <c r="J10" s="210"/>
    </row>
    <row r="11" spans="2:10" ht="15" customHeight="1">
      <c r="B11" s="210" t="s">
        <v>187</v>
      </c>
      <c r="C11" s="210"/>
      <c r="D11" s="210"/>
      <c r="E11" s="210"/>
      <c r="F11" s="210"/>
      <c r="G11" s="210"/>
      <c r="H11" s="210"/>
      <c r="I11" s="210"/>
      <c r="J11" s="210"/>
    </row>
    <row r="12" spans="2:10" ht="12" customHeight="1">
      <c r="B12" s="211"/>
      <c r="C12" s="211"/>
      <c r="D12" s="211"/>
      <c r="E12" s="211"/>
      <c r="F12" s="211"/>
      <c r="G12" s="211"/>
      <c r="H12" s="211"/>
      <c r="I12" s="211"/>
      <c r="J12" s="211"/>
    </row>
    <row r="13" spans="2:10" ht="15" customHeight="1">
      <c r="B13" s="212" t="s">
        <v>188</v>
      </c>
      <c r="C13" s="212"/>
      <c r="D13" s="212"/>
      <c r="E13" s="212"/>
      <c r="F13" s="212"/>
      <c r="G13" s="212"/>
      <c r="H13" s="212"/>
      <c r="I13" s="212"/>
      <c r="J13" s="212"/>
    </row>
    <row r="14" spans="2:10" ht="9.75" customHeight="1">
      <c r="B14" s="210"/>
      <c r="C14" s="210"/>
      <c r="D14" s="210"/>
      <c r="E14" s="210"/>
      <c r="F14" s="210"/>
      <c r="G14" s="210"/>
      <c r="H14" s="210"/>
      <c r="I14" s="210"/>
      <c r="J14" s="210"/>
    </row>
    <row r="15" spans="2:10" ht="15" customHeight="1">
      <c r="B15" s="212" t="s">
        <v>56</v>
      </c>
      <c r="C15" s="212"/>
      <c r="D15" s="212"/>
      <c r="E15" s="212"/>
      <c r="F15" s="212"/>
      <c r="G15" s="212"/>
      <c r="H15" s="212"/>
      <c r="I15" s="212"/>
      <c r="J15" s="212"/>
    </row>
    <row r="16" spans="2:10" ht="9.75" customHeight="1">
      <c r="B16" s="123"/>
      <c r="C16" s="100"/>
      <c r="D16" s="100"/>
      <c r="E16" s="100"/>
      <c r="F16" s="100"/>
      <c r="G16" s="100"/>
      <c r="H16" s="100"/>
      <c r="I16" s="100"/>
      <c r="J16" s="100"/>
    </row>
    <row r="17" spans="2:12" ht="15" customHeight="1">
      <c r="B17" s="213" t="s">
        <v>278</v>
      </c>
      <c r="C17" s="213"/>
      <c r="D17" s="213"/>
      <c r="E17" s="213"/>
      <c r="F17" s="213"/>
      <c r="G17" s="213"/>
      <c r="H17" s="213"/>
      <c r="I17" s="213"/>
      <c r="J17" s="213"/>
    </row>
    <row r="18" spans="2:12" ht="15" customHeight="1">
      <c r="B18" s="210" t="s">
        <v>57</v>
      </c>
      <c r="C18" s="210"/>
      <c r="D18" s="210"/>
      <c r="E18" s="210"/>
      <c r="F18" s="210"/>
      <c r="G18" s="210"/>
      <c r="H18" s="210"/>
      <c r="I18" s="210"/>
      <c r="J18" s="210"/>
    </row>
    <row r="19" spans="2:12" s="100" customFormat="1" ht="15" customHeight="1">
      <c r="B19" s="214" t="s">
        <v>58</v>
      </c>
      <c r="C19" s="214"/>
      <c r="D19" s="214"/>
      <c r="E19" s="214"/>
      <c r="F19" s="214"/>
      <c r="G19" s="214"/>
      <c r="H19" s="214"/>
      <c r="I19" s="214"/>
      <c r="J19" s="214"/>
    </row>
    <row r="20" spans="2:12" s="101" customFormat="1" ht="50.1" customHeight="1">
      <c r="B20" s="215" t="s">
        <v>6</v>
      </c>
      <c r="C20" s="216"/>
      <c r="D20" s="215" t="s">
        <v>59</v>
      </c>
      <c r="E20" s="217"/>
      <c r="F20" s="217"/>
      <c r="G20" s="216"/>
      <c r="H20" s="124" t="s">
        <v>189</v>
      </c>
      <c r="I20" s="124" t="s">
        <v>190</v>
      </c>
      <c r="J20" s="124" t="s">
        <v>191</v>
      </c>
      <c r="L20" s="125"/>
    </row>
    <row r="21" spans="2:12" ht="15.75" customHeight="1">
      <c r="B21" s="126" t="s">
        <v>63</v>
      </c>
      <c r="C21" s="127" t="s">
        <v>192</v>
      </c>
      <c r="D21" s="207" t="s">
        <v>192</v>
      </c>
      <c r="E21" s="208"/>
      <c r="F21" s="208"/>
      <c r="G21" s="209"/>
      <c r="H21" s="128"/>
      <c r="I21" s="129">
        <f>SUM(I22,I27,I28)</f>
        <v>395065.70999999996</v>
      </c>
      <c r="J21" s="129">
        <f>SUM(J22,J27,J28)</f>
        <v>1347564.4200000002</v>
      </c>
      <c r="L21" s="130"/>
    </row>
    <row r="22" spans="2:12" ht="15.75" customHeight="1">
      <c r="B22" s="131" t="s">
        <v>65</v>
      </c>
      <c r="C22" s="132" t="s">
        <v>193</v>
      </c>
      <c r="D22" s="221" t="s">
        <v>193</v>
      </c>
      <c r="E22" s="222"/>
      <c r="F22" s="222"/>
      <c r="G22" s="223"/>
      <c r="H22" s="133"/>
      <c r="I22" s="134">
        <f>SUM(I23:I26)</f>
        <v>373972.74999999994</v>
      </c>
      <c r="J22" s="134">
        <f>SUM(J23:J26)</f>
        <v>1272633.6300000001</v>
      </c>
      <c r="L22" s="135"/>
    </row>
    <row r="23" spans="2:12" ht="15.75" customHeight="1">
      <c r="B23" s="131" t="s">
        <v>194</v>
      </c>
      <c r="C23" s="132" t="s">
        <v>133</v>
      </c>
      <c r="D23" s="221" t="s">
        <v>133</v>
      </c>
      <c r="E23" s="222"/>
      <c r="F23" s="222"/>
      <c r="G23" s="223"/>
      <c r="H23" s="133"/>
      <c r="I23" s="136">
        <v>129737.76</v>
      </c>
      <c r="J23" s="136">
        <v>412402.5</v>
      </c>
      <c r="L23" s="137"/>
    </row>
    <row r="24" spans="2:12" ht="15.75" customHeight="1">
      <c r="B24" s="131" t="s">
        <v>195</v>
      </c>
      <c r="C24" s="138" t="s">
        <v>196</v>
      </c>
      <c r="D24" s="218" t="s">
        <v>196</v>
      </c>
      <c r="E24" s="219"/>
      <c r="F24" s="219"/>
      <c r="G24" s="220"/>
      <c r="H24" s="133"/>
      <c r="I24" s="164">
        <v>244169.77</v>
      </c>
      <c r="J24" s="136">
        <v>856366.85</v>
      </c>
      <c r="L24" s="137"/>
    </row>
    <row r="25" spans="2:12" ht="15.75" customHeight="1">
      <c r="B25" s="131" t="s">
        <v>197</v>
      </c>
      <c r="C25" s="132" t="s">
        <v>198</v>
      </c>
      <c r="D25" s="218" t="s">
        <v>198</v>
      </c>
      <c r="E25" s="219"/>
      <c r="F25" s="219"/>
      <c r="G25" s="220"/>
      <c r="H25" s="133"/>
      <c r="I25" s="136">
        <v>0</v>
      </c>
      <c r="J25" s="136">
        <v>7.99</v>
      </c>
      <c r="L25" s="137"/>
    </row>
    <row r="26" spans="2:12" ht="15.75" customHeight="1">
      <c r="B26" s="131" t="s">
        <v>199</v>
      </c>
      <c r="C26" s="138" t="s">
        <v>200</v>
      </c>
      <c r="D26" s="218" t="s">
        <v>200</v>
      </c>
      <c r="E26" s="219"/>
      <c r="F26" s="219"/>
      <c r="G26" s="220"/>
      <c r="H26" s="133"/>
      <c r="I26" s="136">
        <v>65.22</v>
      </c>
      <c r="J26" s="136">
        <v>3856.29</v>
      </c>
      <c r="L26" s="137"/>
    </row>
    <row r="27" spans="2:12" ht="15.75" customHeight="1">
      <c r="B27" s="131" t="s">
        <v>77</v>
      </c>
      <c r="C27" s="132" t="s">
        <v>201</v>
      </c>
      <c r="D27" s="218" t="s">
        <v>201</v>
      </c>
      <c r="E27" s="219"/>
      <c r="F27" s="219"/>
      <c r="G27" s="220"/>
      <c r="H27" s="133"/>
      <c r="I27" s="134"/>
      <c r="J27" s="139"/>
      <c r="L27" s="140"/>
    </row>
    <row r="28" spans="2:12" ht="15.75" customHeight="1">
      <c r="B28" s="131" t="s">
        <v>99</v>
      </c>
      <c r="C28" s="132" t="s">
        <v>202</v>
      </c>
      <c r="D28" s="218" t="s">
        <v>202</v>
      </c>
      <c r="E28" s="219"/>
      <c r="F28" s="219"/>
      <c r="G28" s="220"/>
      <c r="H28" s="103" t="s">
        <v>266</v>
      </c>
      <c r="I28" s="134">
        <f>SUM(I29)+SUM(I30)</f>
        <v>21092.959999999999</v>
      </c>
      <c r="J28" s="134">
        <f>SUM(J29)+SUM(J30)</f>
        <v>74930.789999999994</v>
      </c>
      <c r="L28" s="140"/>
    </row>
    <row r="29" spans="2:12" ht="15.75" customHeight="1">
      <c r="B29" s="131" t="s">
        <v>203</v>
      </c>
      <c r="C29" s="138" t="s">
        <v>204</v>
      </c>
      <c r="D29" s="218" t="s">
        <v>204</v>
      </c>
      <c r="E29" s="219"/>
      <c r="F29" s="219"/>
      <c r="G29" s="220"/>
      <c r="H29" s="103"/>
      <c r="I29" s="136">
        <v>21092.959999999999</v>
      </c>
      <c r="J29" s="136">
        <v>74930.789999999994</v>
      </c>
      <c r="L29" s="137"/>
    </row>
    <row r="30" spans="2:12" ht="15.75" customHeight="1">
      <c r="B30" s="131" t="s">
        <v>205</v>
      </c>
      <c r="C30" s="138" t="s">
        <v>206</v>
      </c>
      <c r="D30" s="218" t="s">
        <v>206</v>
      </c>
      <c r="E30" s="219"/>
      <c r="F30" s="219"/>
      <c r="G30" s="220"/>
      <c r="H30" s="103"/>
      <c r="I30" s="136" t="s">
        <v>25</v>
      </c>
      <c r="J30" s="136" t="s">
        <v>25</v>
      </c>
      <c r="L30" s="137"/>
    </row>
    <row r="31" spans="2:12" ht="15.75" customHeight="1">
      <c r="B31" s="126" t="s">
        <v>103</v>
      </c>
      <c r="C31" s="127" t="s">
        <v>207</v>
      </c>
      <c r="D31" s="207" t="s">
        <v>207</v>
      </c>
      <c r="E31" s="208"/>
      <c r="F31" s="208"/>
      <c r="G31" s="209"/>
      <c r="H31" s="102" t="s">
        <v>267</v>
      </c>
      <c r="I31" s="129">
        <f>SUM(I32:I45)</f>
        <v>390540.1</v>
      </c>
      <c r="J31" s="129">
        <f>SUM(J32:J45)</f>
        <v>1345597.8099999998</v>
      </c>
      <c r="L31" s="141"/>
    </row>
    <row r="32" spans="2:12" ht="15.75" customHeight="1">
      <c r="B32" s="131" t="s">
        <v>65</v>
      </c>
      <c r="C32" s="132" t="s">
        <v>208</v>
      </c>
      <c r="D32" s="218" t="s">
        <v>209</v>
      </c>
      <c r="E32" s="219"/>
      <c r="F32" s="219"/>
      <c r="G32" s="220"/>
      <c r="H32" s="133"/>
      <c r="I32" s="136">
        <v>332004.84999999998</v>
      </c>
      <c r="J32" s="136">
        <v>1135511.4099999999</v>
      </c>
      <c r="L32" s="137"/>
    </row>
    <row r="33" spans="2:12" ht="15.75" customHeight="1">
      <c r="B33" s="131" t="s">
        <v>77</v>
      </c>
      <c r="C33" s="132" t="s">
        <v>210</v>
      </c>
      <c r="D33" s="218" t="s">
        <v>211</v>
      </c>
      <c r="E33" s="219"/>
      <c r="F33" s="219"/>
      <c r="G33" s="220"/>
      <c r="H33" s="133"/>
      <c r="I33" s="136">
        <v>5883.03</v>
      </c>
      <c r="J33" s="136">
        <v>18714.25</v>
      </c>
      <c r="L33" s="137"/>
    </row>
    <row r="34" spans="2:12" ht="15.75" customHeight="1">
      <c r="B34" s="131" t="s">
        <v>99</v>
      </c>
      <c r="C34" s="132" t="s">
        <v>212</v>
      </c>
      <c r="D34" s="218" t="s">
        <v>213</v>
      </c>
      <c r="E34" s="219"/>
      <c r="F34" s="219"/>
      <c r="G34" s="220"/>
      <c r="H34" s="133"/>
      <c r="I34" s="136">
        <v>12991.63</v>
      </c>
      <c r="J34" s="136">
        <v>39835.43</v>
      </c>
      <c r="L34" s="137"/>
    </row>
    <row r="35" spans="2:12" ht="15.75" customHeight="1">
      <c r="B35" s="131" t="s">
        <v>101</v>
      </c>
      <c r="C35" s="132" t="s">
        <v>214</v>
      </c>
      <c r="D35" s="221" t="s">
        <v>215</v>
      </c>
      <c r="E35" s="222"/>
      <c r="F35" s="222"/>
      <c r="G35" s="223"/>
      <c r="H35" s="133"/>
      <c r="I35" s="136">
        <v>0</v>
      </c>
      <c r="J35" s="136">
        <v>185.87</v>
      </c>
      <c r="L35" s="137"/>
    </row>
    <row r="36" spans="2:12" ht="15.75" customHeight="1">
      <c r="B36" s="131" t="s">
        <v>128</v>
      </c>
      <c r="C36" s="132" t="s">
        <v>216</v>
      </c>
      <c r="D36" s="221" t="s">
        <v>217</v>
      </c>
      <c r="E36" s="222"/>
      <c r="F36" s="222"/>
      <c r="G36" s="223"/>
      <c r="H36" s="133"/>
      <c r="I36" s="136" t="s">
        <v>25</v>
      </c>
      <c r="J36" s="136" t="s">
        <v>25</v>
      </c>
      <c r="L36" s="137"/>
    </row>
    <row r="37" spans="2:12" ht="15.75" customHeight="1">
      <c r="B37" s="131" t="s">
        <v>218</v>
      </c>
      <c r="C37" s="132" t="s">
        <v>219</v>
      </c>
      <c r="D37" s="221" t="s">
        <v>220</v>
      </c>
      <c r="E37" s="222"/>
      <c r="F37" s="222"/>
      <c r="G37" s="223"/>
      <c r="H37" s="133"/>
      <c r="I37" s="136">
        <v>786.6</v>
      </c>
      <c r="J37" s="136">
        <v>5441.67</v>
      </c>
      <c r="L37" s="137"/>
    </row>
    <row r="38" spans="2:12" ht="15.75" customHeight="1">
      <c r="B38" s="131" t="s">
        <v>221</v>
      </c>
      <c r="C38" s="132" t="s">
        <v>222</v>
      </c>
      <c r="D38" s="221" t="s">
        <v>223</v>
      </c>
      <c r="E38" s="222"/>
      <c r="F38" s="222"/>
      <c r="G38" s="223"/>
      <c r="H38" s="133"/>
      <c r="I38" s="136">
        <v>662.29</v>
      </c>
      <c r="J38" s="136">
        <v>12308.71</v>
      </c>
      <c r="L38" s="137"/>
    </row>
    <row r="39" spans="2:12" ht="15.75" customHeight="1">
      <c r="B39" s="131" t="s">
        <v>224</v>
      </c>
      <c r="C39" s="132" t="s">
        <v>225</v>
      </c>
      <c r="D39" s="218" t="s">
        <v>225</v>
      </c>
      <c r="E39" s="219"/>
      <c r="F39" s="219"/>
      <c r="G39" s="220"/>
      <c r="H39" s="133"/>
      <c r="I39" s="136" t="s">
        <v>25</v>
      </c>
      <c r="J39" s="136" t="s">
        <v>25</v>
      </c>
      <c r="L39" s="137"/>
    </row>
    <row r="40" spans="2:12" ht="15.75" customHeight="1">
      <c r="B40" s="131" t="s">
        <v>226</v>
      </c>
      <c r="C40" s="132" t="s">
        <v>227</v>
      </c>
      <c r="D40" s="221" t="s">
        <v>227</v>
      </c>
      <c r="E40" s="222"/>
      <c r="F40" s="222"/>
      <c r="G40" s="223"/>
      <c r="H40" s="133"/>
      <c r="I40" s="136">
        <v>33187.65</v>
      </c>
      <c r="J40" s="136">
        <v>111776.92</v>
      </c>
      <c r="L40" s="137"/>
    </row>
    <row r="41" spans="2:12" ht="15.75" customHeight="1">
      <c r="B41" s="131" t="s">
        <v>228</v>
      </c>
      <c r="C41" s="132" t="s">
        <v>229</v>
      </c>
      <c r="D41" s="218" t="s">
        <v>230</v>
      </c>
      <c r="E41" s="219"/>
      <c r="F41" s="219"/>
      <c r="G41" s="220"/>
      <c r="H41" s="133"/>
      <c r="I41" s="136" t="s">
        <v>25</v>
      </c>
      <c r="J41" s="136" t="s">
        <v>25</v>
      </c>
      <c r="L41" s="137"/>
    </row>
    <row r="42" spans="2:12" ht="15.75" customHeight="1">
      <c r="B42" s="131" t="s">
        <v>231</v>
      </c>
      <c r="C42" s="132" t="s">
        <v>232</v>
      </c>
      <c r="D42" s="218" t="s">
        <v>233</v>
      </c>
      <c r="E42" s="219"/>
      <c r="F42" s="219"/>
      <c r="G42" s="220"/>
      <c r="H42" s="133"/>
      <c r="I42" s="136" t="s">
        <v>25</v>
      </c>
      <c r="J42" s="136" t="s">
        <v>25</v>
      </c>
      <c r="L42" s="137"/>
    </row>
    <row r="43" spans="2:12" ht="15.75" customHeight="1">
      <c r="B43" s="131" t="s">
        <v>234</v>
      </c>
      <c r="C43" s="132" t="s">
        <v>235</v>
      </c>
      <c r="D43" s="218" t="s">
        <v>236</v>
      </c>
      <c r="E43" s="219"/>
      <c r="F43" s="219"/>
      <c r="G43" s="220"/>
      <c r="H43" s="133"/>
      <c r="I43" s="136" t="s">
        <v>25</v>
      </c>
      <c r="J43" s="136" t="s">
        <v>25</v>
      </c>
      <c r="L43" s="137"/>
    </row>
    <row r="44" spans="2:12" ht="15.75" customHeight="1">
      <c r="B44" s="131" t="s">
        <v>237</v>
      </c>
      <c r="C44" s="132" t="s">
        <v>238</v>
      </c>
      <c r="D44" s="218" t="s">
        <v>239</v>
      </c>
      <c r="E44" s="219"/>
      <c r="F44" s="219"/>
      <c r="G44" s="220"/>
      <c r="H44" s="133"/>
      <c r="I44" s="136">
        <v>5024.05</v>
      </c>
      <c r="J44" s="136">
        <v>21823.55</v>
      </c>
      <c r="L44" s="137"/>
    </row>
    <row r="45" spans="2:12" ht="15.75" customHeight="1">
      <c r="B45" s="131" t="s">
        <v>240</v>
      </c>
      <c r="C45" s="132" t="s">
        <v>241</v>
      </c>
      <c r="D45" s="224" t="s">
        <v>242</v>
      </c>
      <c r="E45" s="225"/>
      <c r="F45" s="225"/>
      <c r="G45" s="226"/>
      <c r="H45" s="133"/>
      <c r="I45" s="136" t="s">
        <v>25</v>
      </c>
      <c r="J45" s="136" t="s">
        <v>25</v>
      </c>
      <c r="L45" s="137"/>
    </row>
    <row r="46" spans="2:12" ht="15.75" customHeight="1">
      <c r="B46" s="127" t="s">
        <v>105</v>
      </c>
      <c r="C46" s="142" t="s">
        <v>243</v>
      </c>
      <c r="D46" s="227" t="s">
        <v>243</v>
      </c>
      <c r="E46" s="228"/>
      <c r="F46" s="228"/>
      <c r="G46" s="229"/>
      <c r="H46" s="128"/>
      <c r="I46" s="129">
        <f>I21-I31</f>
        <v>4525.609999999986</v>
      </c>
      <c r="J46" s="129">
        <f>J21-J31</f>
        <v>1966.6100000003353</v>
      </c>
      <c r="L46" s="141"/>
    </row>
    <row r="47" spans="2:12" ht="15.75" customHeight="1">
      <c r="B47" s="127" t="s">
        <v>131</v>
      </c>
      <c r="C47" s="127" t="s">
        <v>244</v>
      </c>
      <c r="D47" s="230" t="s">
        <v>244</v>
      </c>
      <c r="E47" s="231"/>
      <c r="F47" s="231"/>
      <c r="G47" s="232"/>
      <c r="H47" s="143"/>
      <c r="I47" s="129">
        <f>IF(TYPE(I48)=1,I48,0)-IF(TYPE(I49)=1,I49,0)-IF(TYPE(I50)=1,I50,0)</f>
        <v>0</v>
      </c>
      <c r="J47" s="129">
        <f>IF(TYPE(J48)=1,J48,0)-IF(TYPE(J49)=1,J49,0)-IF(TYPE(J50)=1,J50,0)</f>
        <v>0</v>
      </c>
      <c r="L47" s="141"/>
    </row>
    <row r="48" spans="2:12" ht="15.75" customHeight="1">
      <c r="B48" s="138" t="s">
        <v>245</v>
      </c>
      <c r="C48" s="132" t="s">
        <v>246</v>
      </c>
      <c r="D48" s="224" t="s">
        <v>247</v>
      </c>
      <c r="E48" s="225"/>
      <c r="F48" s="225"/>
      <c r="G48" s="226"/>
      <c r="H48" s="144"/>
      <c r="I48" s="134"/>
      <c r="J48" s="136"/>
      <c r="L48" s="140"/>
    </row>
    <row r="49" spans="2:12" ht="15.75" customHeight="1">
      <c r="B49" s="138" t="s">
        <v>77</v>
      </c>
      <c r="C49" s="132" t="s">
        <v>248</v>
      </c>
      <c r="D49" s="224" t="s">
        <v>248</v>
      </c>
      <c r="E49" s="225"/>
      <c r="F49" s="225"/>
      <c r="G49" s="226"/>
      <c r="H49" s="144"/>
      <c r="I49" s="136"/>
      <c r="J49" s="136"/>
      <c r="L49" s="137"/>
    </row>
    <row r="50" spans="2:12" ht="15.75" customHeight="1">
      <c r="B50" s="138" t="s">
        <v>249</v>
      </c>
      <c r="C50" s="132" t="s">
        <v>250</v>
      </c>
      <c r="D50" s="224" t="s">
        <v>251</v>
      </c>
      <c r="E50" s="225"/>
      <c r="F50" s="225"/>
      <c r="G50" s="226"/>
      <c r="H50" s="144"/>
      <c r="I50" s="136" t="s">
        <v>25</v>
      </c>
      <c r="J50" s="136" t="s">
        <v>25</v>
      </c>
      <c r="L50" s="137"/>
    </row>
    <row r="51" spans="2:12" ht="15.75" customHeight="1">
      <c r="B51" s="127" t="s">
        <v>138</v>
      </c>
      <c r="C51" s="142" t="s">
        <v>252</v>
      </c>
      <c r="D51" s="227" t="s">
        <v>252</v>
      </c>
      <c r="E51" s="228"/>
      <c r="F51" s="228"/>
      <c r="G51" s="229"/>
      <c r="H51" s="143"/>
      <c r="I51" s="136" t="s">
        <v>25</v>
      </c>
      <c r="J51" s="136" t="s">
        <v>25</v>
      </c>
      <c r="L51" s="137"/>
    </row>
    <row r="52" spans="2:12" ht="30" customHeight="1">
      <c r="B52" s="127" t="s">
        <v>164</v>
      </c>
      <c r="C52" s="142" t="s">
        <v>253</v>
      </c>
      <c r="D52" s="233" t="s">
        <v>253</v>
      </c>
      <c r="E52" s="234"/>
      <c r="F52" s="234"/>
      <c r="G52" s="235"/>
      <c r="H52" s="143"/>
      <c r="I52" s="136" t="s">
        <v>25</v>
      </c>
      <c r="J52" s="136" t="s">
        <v>25</v>
      </c>
      <c r="L52" s="137"/>
    </row>
    <row r="53" spans="2:12" ht="15.75" customHeight="1">
      <c r="B53" s="127" t="s">
        <v>176</v>
      </c>
      <c r="C53" s="142" t="s">
        <v>254</v>
      </c>
      <c r="D53" s="227" t="s">
        <v>254</v>
      </c>
      <c r="E53" s="228"/>
      <c r="F53" s="228"/>
      <c r="G53" s="229"/>
      <c r="H53" s="143"/>
      <c r="I53" s="136" t="s">
        <v>25</v>
      </c>
      <c r="J53" s="136" t="s">
        <v>25</v>
      </c>
      <c r="L53" s="137"/>
    </row>
    <row r="54" spans="2:12" ht="30" customHeight="1">
      <c r="B54" s="127" t="s">
        <v>255</v>
      </c>
      <c r="C54" s="127" t="s">
        <v>256</v>
      </c>
      <c r="D54" s="207" t="s">
        <v>256</v>
      </c>
      <c r="E54" s="208"/>
      <c r="F54" s="208"/>
      <c r="G54" s="209"/>
      <c r="H54" s="143"/>
      <c r="I54" s="129">
        <f>SUM(I46,I47,I51,I52,I53)</f>
        <v>4525.609999999986</v>
      </c>
      <c r="J54" s="129">
        <f>SUM(J46,J47,J51,J52,J53)</f>
        <v>1966.6100000003353</v>
      </c>
      <c r="L54" s="141"/>
    </row>
    <row r="55" spans="2:12" ht="15.75" customHeight="1">
      <c r="B55" s="127" t="s">
        <v>65</v>
      </c>
      <c r="C55" s="127" t="s">
        <v>257</v>
      </c>
      <c r="D55" s="230" t="s">
        <v>257</v>
      </c>
      <c r="E55" s="231"/>
      <c r="F55" s="231"/>
      <c r="G55" s="232"/>
      <c r="H55" s="143"/>
      <c r="I55" s="136" t="s">
        <v>25</v>
      </c>
      <c r="J55" s="136" t="s">
        <v>25</v>
      </c>
      <c r="L55" s="137"/>
    </row>
    <row r="56" spans="2:12" ht="15.75" customHeight="1">
      <c r="B56" s="127" t="s">
        <v>258</v>
      </c>
      <c r="C56" s="142" t="s">
        <v>259</v>
      </c>
      <c r="D56" s="227" t="s">
        <v>259</v>
      </c>
      <c r="E56" s="228"/>
      <c r="F56" s="228"/>
      <c r="G56" s="229"/>
      <c r="H56" s="143"/>
      <c r="I56" s="129">
        <f>SUM(I54,I55)</f>
        <v>4525.609999999986</v>
      </c>
      <c r="J56" s="129">
        <f>SUM(J54,J55)</f>
        <v>1966.6100000003353</v>
      </c>
      <c r="L56" s="141"/>
    </row>
    <row r="57" spans="2:12" ht="15.75" customHeight="1">
      <c r="B57" s="138" t="s">
        <v>65</v>
      </c>
      <c r="C57" s="132" t="s">
        <v>260</v>
      </c>
      <c r="D57" s="224" t="s">
        <v>260</v>
      </c>
      <c r="E57" s="225"/>
      <c r="F57" s="225"/>
      <c r="G57" s="226"/>
      <c r="H57" s="144"/>
      <c r="I57" s="134"/>
      <c r="J57" s="134"/>
      <c r="L57" s="140"/>
    </row>
    <row r="58" spans="2:12" ht="15.75" customHeight="1">
      <c r="B58" s="138" t="s">
        <v>77</v>
      </c>
      <c r="C58" s="132" t="s">
        <v>261</v>
      </c>
      <c r="D58" s="224" t="s">
        <v>261</v>
      </c>
      <c r="E58" s="225"/>
      <c r="F58" s="225"/>
      <c r="G58" s="226"/>
      <c r="H58" s="144"/>
      <c r="I58" s="134"/>
      <c r="J58" s="134"/>
      <c r="L58" s="140"/>
    </row>
    <row r="59" spans="2:12">
      <c r="B59" s="76"/>
      <c r="C59" s="76"/>
      <c r="D59" s="76"/>
      <c r="E59" s="76"/>
    </row>
    <row r="60" spans="2:12" ht="15.75" customHeight="1">
      <c r="B60" s="238" t="s">
        <v>44</v>
      </c>
      <c r="C60" s="238"/>
      <c r="D60" s="238"/>
      <c r="E60" s="238"/>
      <c r="F60" s="238"/>
      <c r="G60" s="238"/>
      <c r="H60" s="145"/>
      <c r="I60" s="239" t="s">
        <v>48</v>
      </c>
      <c r="J60" s="239"/>
    </row>
    <row r="61" spans="2:12" s="100" customFormat="1" ht="18.75" customHeight="1">
      <c r="B61" s="236" t="s">
        <v>262</v>
      </c>
      <c r="C61" s="236"/>
      <c r="D61" s="236"/>
      <c r="E61" s="236"/>
      <c r="F61" s="236"/>
      <c r="G61" s="236"/>
      <c r="H61" s="104" t="s">
        <v>45</v>
      </c>
      <c r="I61" s="237" t="s">
        <v>180</v>
      </c>
      <c r="J61" s="237"/>
    </row>
    <row r="62" spans="2:12" s="100" customFormat="1" ht="10.5" customHeight="1">
      <c r="B62" s="105"/>
      <c r="C62" s="105"/>
      <c r="D62" s="105"/>
      <c r="E62" s="105"/>
      <c r="F62" s="105"/>
      <c r="G62" s="105"/>
      <c r="H62" s="105"/>
      <c r="I62" s="106"/>
      <c r="J62" s="106"/>
    </row>
    <row r="63" spans="2:12" s="100" customFormat="1" ht="15" customHeight="1">
      <c r="B63" s="183" t="s">
        <v>46</v>
      </c>
      <c r="C63" s="183"/>
      <c r="D63" s="183"/>
      <c r="E63" s="183"/>
      <c r="F63" s="146"/>
      <c r="G63" s="146"/>
      <c r="H63" s="147"/>
      <c r="I63" s="184" t="s">
        <v>47</v>
      </c>
      <c r="J63" s="184"/>
    </row>
    <row r="64" spans="2:12" s="100" customFormat="1" ht="12" customHeight="1">
      <c r="B64" s="236" t="s">
        <v>263</v>
      </c>
      <c r="C64" s="236"/>
      <c r="D64" s="236"/>
      <c r="E64" s="236"/>
      <c r="F64" s="236"/>
      <c r="G64" s="236"/>
      <c r="H64" s="104" t="s">
        <v>264</v>
      </c>
      <c r="I64" s="237" t="s">
        <v>180</v>
      </c>
      <c r="J64" s="237"/>
    </row>
  </sheetData>
  <mergeCells count="63">
    <mergeCell ref="B64:G64"/>
    <mergeCell ref="I64:J64"/>
    <mergeCell ref="B63:E63"/>
    <mergeCell ref="D58:G58"/>
    <mergeCell ref="B60:G60"/>
    <mergeCell ref="I60:J60"/>
    <mergeCell ref="B61:G61"/>
    <mergeCell ref="I61:J61"/>
    <mergeCell ref="I63:J63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B9:J9"/>
    <mergeCell ref="B1:J1"/>
    <mergeCell ref="B5:J5"/>
    <mergeCell ref="B6:J6"/>
    <mergeCell ref="B7:J7"/>
    <mergeCell ref="B8:J8"/>
  </mergeCells>
  <pageMargins left="0.7" right="0.7" top="0.75" bottom="0.75" header="0.3" footer="0.3"/>
  <pageSetup paperSize="9" scale="72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Finansavimo sumos</vt:lpstr>
      <vt:lpstr>Finaninės būklės</vt:lpstr>
      <vt:lpstr>Veiklos rezultatų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Šakinienė</dc:creator>
  <cp:lastModifiedBy>Pavaduotoja</cp:lastModifiedBy>
  <cp:lastPrinted>2022-05-19T13:28:50Z</cp:lastPrinted>
  <dcterms:created xsi:type="dcterms:W3CDTF">2015-06-05T18:19:34Z</dcterms:created>
  <dcterms:modified xsi:type="dcterms:W3CDTF">2022-05-25T12:30:19Z</dcterms:modified>
</cp:coreProperties>
</file>