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1"/>
  </bookViews>
  <sheets>
    <sheet name="VRA" sheetId="1" r:id="rId1"/>
    <sheet name="FBA" sheetId="2" r:id="rId2"/>
    <sheet name="FS" sheetId="3" r:id="rId3"/>
  </sheets>
  <definedNames>
    <definedName name="_xlnm.Print_Titles" localSheetId="0">VRA!$20:$20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3" l="1"/>
  <c r="D27" i="3"/>
  <c r="M26" i="3"/>
  <c r="M25" i="3"/>
  <c r="L24" i="3"/>
  <c r="K24" i="3"/>
  <c r="J24" i="3"/>
  <c r="I24" i="3"/>
  <c r="H24" i="3"/>
  <c r="G24" i="3"/>
  <c r="F24" i="3"/>
  <c r="E24" i="3"/>
  <c r="D24" i="3"/>
  <c r="C24" i="3"/>
  <c r="M24" i="3" s="1"/>
  <c r="M23" i="3"/>
  <c r="M22" i="3"/>
  <c r="L21" i="3"/>
  <c r="K21" i="3"/>
  <c r="J21" i="3"/>
  <c r="I21" i="3"/>
  <c r="H21" i="3"/>
  <c r="G21" i="3"/>
  <c r="F21" i="3"/>
  <c r="E21" i="3"/>
  <c r="D21" i="3"/>
  <c r="C21" i="3"/>
  <c r="M21" i="3" s="1"/>
  <c r="M20" i="3"/>
  <c r="M19" i="3"/>
  <c r="L18" i="3"/>
  <c r="K18" i="3"/>
  <c r="J18" i="3"/>
  <c r="I18" i="3"/>
  <c r="H18" i="3"/>
  <c r="G18" i="3"/>
  <c r="M18" i="3" s="1"/>
  <c r="F18" i="3"/>
  <c r="E18" i="3"/>
  <c r="D18" i="3"/>
  <c r="C18" i="3"/>
  <c r="M17" i="3"/>
  <c r="M16" i="3"/>
  <c r="L15" i="3"/>
  <c r="L27" i="3" s="1"/>
  <c r="K15" i="3"/>
  <c r="K27" i="3" s="1"/>
  <c r="J15" i="3"/>
  <c r="I15" i="3"/>
  <c r="I27" i="3" s="1"/>
  <c r="H15" i="3"/>
  <c r="H27" i="3" s="1"/>
  <c r="G15" i="3"/>
  <c r="G27" i="3" s="1"/>
  <c r="F15" i="3"/>
  <c r="F27" i="3" s="1"/>
  <c r="E15" i="3"/>
  <c r="E27" i="3" s="1"/>
  <c r="D15" i="3"/>
  <c r="C15" i="3"/>
  <c r="M15" i="3" s="1"/>
  <c r="G90" i="2"/>
  <c r="F90" i="2"/>
  <c r="G86" i="2"/>
  <c r="F86" i="2"/>
  <c r="F84" i="2" s="1"/>
  <c r="G75" i="2"/>
  <c r="G69" i="2" s="1"/>
  <c r="F75" i="2"/>
  <c r="F69" i="2" s="1"/>
  <c r="G65" i="2"/>
  <c r="F65" i="2"/>
  <c r="G59" i="2"/>
  <c r="F59" i="2"/>
  <c r="G49" i="2"/>
  <c r="F49" i="2"/>
  <c r="G42" i="2"/>
  <c r="F42" i="2"/>
  <c r="G41" i="2"/>
  <c r="G27" i="2"/>
  <c r="F27" i="2"/>
  <c r="G21" i="2"/>
  <c r="F21" i="2"/>
  <c r="I47" i="1"/>
  <c r="I31" i="1"/>
  <c r="I28" i="1"/>
  <c r="I22" i="1"/>
  <c r="I21" i="1" s="1"/>
  <c r="I46" i="1" s="1"/>
  <c r="I54" i="1" s="1"/>
  <c r="I56" i="1" s="1"/>
  <c r="G84" i="2" l="1"/>
  <c r="F20" i="2"/>
  <c r="F41" i="2"/>
  <c r="G64" i="2"/>
  <c r="G94" i="2" s="1"/>
  <c r="G20" i="2"/>
  <c r="G58" i="2" s="1"/>
  <c r="F64" i="2"/>
  <c r="C27" i="3"/>
  <c r="M27" i="3" s="1"/>
  <c r="F94" i="2"/>
  <c r="F58" i="2" l="1"/>
</calcChain>
</file>

<file path=xl/comments1.xml><?xml version="1.0" encoding="utf-8"?>
<comments xmlns="http://schemas.openxmlformats.org/spreadsheetml/2006/main">
  <authors>
    <author>Autorius</author>
    <author>ketvirtas</author>
  </authors>
  <commentList>
    <comment ref="J21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J22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I23" authorId="1" shapeId="0">
      <text>
        <r>
          <rPr>
            <sz val="9"/>
            <color indexed="8"/>
            <rFont val="Tahoma"/>
          </rPr>
          <t xml:space="preserve">#03_2_I23#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I24" authorId="1" shapeId="0">
      <text>
        <r>
          <rPr>
            <sz val="9"/>
            <color indexed="8"/>
            <rFont val="Tahoma"/>
          </rPr>
          <t xml:space="preserve">#03_2_I24#
</t>
        </r>
      </text>
    </comment>
    <comment ref="J24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I25" authorId="1" shapeId="0">
      <text>
        <r>
          <rPr>
            <sz val="9"/>
            <color indexed="8"/>
            <rFont val="Tahoma"/>
          </rPr>
          <t>#03_2_I25#</t>
        </r>
      </text>
    </comment>
    <comment ref="I26" authorId="1" shapeId="0">
      <text>
        <r>
          <rPr>
            <sz val="9"/>
            <color indexed="8"/>
            <rFont val="Tahoma"/>
          </rPr>
          <t>#03_2_I26#</t>
        </r>
      </text>
    </comment>
    <comment ref="J30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J31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I32" authorId="1" shapeId="0">
      <text>
        <r>
          <rPr>
            <sz val="9"/>
            <color indexed="8"/>
            <rFont val="Tahoma"/>
          </rPr>
          <t>#03_2_I32#</t>
        </r>
      </text>
    </comment>
    <comment ref="J32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I33" authorId="1" shapeId="0">
      <text>
        <r>
          <rPr>
            <sz val="9"/>
            <color indexed="8"/>
            <rFont val="Tahoma"/>
          </rPr>
          <t>#03_2_I33#</t>
        </r>
      </text>
    </comment>
    <comment ref="J33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I34" authorId="1" shapeId="0">
      <text>
        <r>
          <rPr>
            <sz val="9"/>
            <color indexed="8"/>
            <rFont val="Tahoma"/>
          </rPr>
          <t>#03_2_I34#</t>
        </r>
      </text>
    </comment>
    <comment ref="J34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I35" authorId="1" shapeId="0">
      <text>
        <r>
          <rPr>
            <sz val="9"/>
            <color indexed="8"/>
            <rFont val="Tahoma"/>
          </rPr>
          <t>#03_2_I35#</t>
        </r>
      </text>
    </comment>
    <comment ref="J35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I36" authorId="1" shapeId="0">
      <text>
        <r>
          <rPr>
            <sz val="9"/>
            <color indexed="8"/>
            <rFont val="Tahoma"/>
          </rPr>
          <t>#03_2_I36#</t>
        </r>
      </text>
    </comment>
    <comment ref="J36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I37" authorId="1" shapeId="0">
      <text>
        <r>
          <rPr>
            <sz val="9"/>
            <color indexed="8"/>
            <rFont val="Tahoma"/>
          </rPr>
          <t>#03_2_I37#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I38" authorId="1" shapeId="0">
      <text>
        <r>
          <rPr>
            <sz val="9"/>
            <color indexed="8"/>
            <rFont val="Tahoma"/>
          </rPr>
          <t>#03_2_I38#</t>
        </r>
      </text>
    </comment>
    <comment ref="J38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I39" authorId="1" shapeId="0">
      <text>
        <r>
          <rPr>
            <sz val="9"/>
            <color indexed="8"/>
            <rFont val="Tahoma"/>
          </rPr>
          <t>#03_2_I39#</t>
        </r>
      </text>
    </comment>
    <comment ref="J39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I40" authorId="1" shapeId="0">
      <text>
        <r>
          <rPr>
            <sz val="9"/>
            <color indexed="8"/>
            <rFont val="Tahoma"/>
          </rPr>
          <t>#03_2_I40#</t>
        </r>
      </text>
    </comment>
    <comment ref="J40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I41" authorId="1" shapeId="0">
      <text>
        <r>
          <rPr>
            <sz val="9"/>
            <color indexed="8"/>
            <rFont val="Tahoma"/>
          </rPr>
          <t>#03_2_I41#</t>
        </r>
      </text>
    </comment>
    <comment ref="J41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I42" authorId="1" shapeId="0">
      <text>
        <r>
          <rPr>
            <sz val="9"/>
            <color indexed="8"/>
            <rFont val="Tahoma"/>
          </rPr>
          <t>#03_2_I42#</t>
        </r>
      </text>
    </comment>
    <comment ref="J42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I43" authorId="1" shapeId="0">
      <text>
        <r>
          <rPr>
            <sz val="9"/>
            <color indexed="8"/>
            <rFont val="Tahoma"/>
          </rPr>
          <t>#03_2_I43#</t>
        </r>
      </text>
    </comment>
    <comment ref="J43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I44" authorId="1" shapeId="0">
      <text>
        <r>
          <rPr>
            <sz val="9"/>
            <color indexed="8"/>
            <rFont val="Tahoma"/>
          </rPr>
          <t>#03_2_I44#</t>
        </r>
      </text>
    </comment>
    <comment ref="I45" authorId="1" shapeId="0">
      <text>
        <r>
          <rPr>
            <sz val="9"/>
            <color indexed="8"/>
            <rFont val="Tahoma"/>
          </rPr>
          <t>#03_2_I45#</t>
        </r>
      </text>
    </comment>
    <comment ref="J51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I53" authorId="1" shapeId="0">
      <text>
        <r>
          <rPr>
            <sz val="9"/>
            <color indexed="8"/>
            <rFont val="Tahoma"/>
          </rPr>
          <t>#03_2_I53#</t>
        </r>
      </text>
    </comment>
    <comment ref="J53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  <comment ref="I55" authorId="1" shapeId="0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F38" authorId="0" shape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F68" authorId="0" shapeId="0">
      <text>
        <r>
          <rPr>
            <sz val="9"/>
            <color indexed="8"/>
            <rFont val="Tahoma"/>
            <charset val="186"/>
          </rPr>
          <t>#02_1_G68#</t>
        </r>
      </text>
    </comment>
    <comment ref="F74" authorId="0" shapeId="0">
      <text>
        <r>
          <rPr>
            <sz val="9"/>
            <color indexed="8"/>
            <rFont val="Tahoma"/>
            <charset val="186"/>
          </rPr>
          <t>#02_1_G74#</t>
        </r>
      </text>
    </comment>
    <comment ref="F76" authorId="0" shapeId="0">
      <text>
        <r>
          <rPr>
            <sz val="9"/>
            <color indexed="8"/>
            <rFont val="Tahoma"/>
            <charset val="186"/>
          </rPr>
          <t>#02_1_G76#</t>
        </r>
      </text>
    </comment>
    <comment ref="F77" authorId="0" shapeId="0">
      <text>
        <r>
          <rPr>
            <sz val="9"/>
            <color indexed="8"/>
            <rFont val="Tahoma"/>
            <charset val="186"/>
          </rPr>
          <t>#02_1_G77#</t>
        </r>
      </text>
    </comment>
    <comment ref="F78" authorId="0" shapeId="0">
      <text>
        <r>
          <rPr>
            <sz val="9"/>
            <color indexed="8"/>
            <rFont val="Tahoma"/>
            <charset val="186"/>
          </rPr>
          <t>#02_1_G78#</t>
        </r>
      </text>
    </comment>
    <comment ref="F81" authorId="0" shapeId="0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C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D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E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F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G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H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I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J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K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L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C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C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D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E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F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G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H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I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J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K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L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C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F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G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H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I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J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K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L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C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D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E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F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G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H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I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J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K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L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C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D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E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F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G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H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I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J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K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L2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<sst xmlns="http://schemas.openxmlformats.org/spreadsheetml/2006/main" count="512" uniqueCount="282">
  <si>
    <t/>
  </si>
  <si>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</si>
  <si>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</si>
  <si>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</si>
  <si>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</si>
  <si>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lopšelis-darželis Naminukas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</si>
  <si>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</si>
  <si>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</si>
  <si>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</si>
  <si>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</si>
  <si>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2022-09-30 D. DUOMENIS</t>
  </si>
  <si>
    <t>2022-10-19  Nr.____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</si>
  <si>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</si>
  <si>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</si>
  <si>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</si>
  <si>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</si>
  <si>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</si>
  <si>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</si>
  <si>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</si>
  <si>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</si>
  <si>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</si>
  <si>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</si>
  <si>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</si>
  <si>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</si>
  <si>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</si>
  <si>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</si>
  <si>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</si>
  <si>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</si>
  <si>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</si>
  <si>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</si>
  <si>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</si>
  <si>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</si>
  <si>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</si>
  <si>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</si>
  <si>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</si>
  <si>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</si>
  <si>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</si>
  <si>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</si>
  <si>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0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</si>
  <si>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</si>
  <si>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</si>
  <si>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</si>
  <si>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</si>
  <si>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</si>
  <si>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</si>
  <si>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</si>
  <si>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</si>
  <si>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</si>
  <si>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</si>
  <si>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</si>
  <si>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</si>
  <si>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</si>
  <si>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</si>
  <si>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</si>
  <si>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</si>
  <si>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</si>
  <si>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</si>
  <si>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</si>
  <si>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</si>
  <si>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</si>
  <si>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</si>
  <si>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</si>
  <si>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</si>
  <si>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</si>
  <si>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</si>
  <si>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</si>
  <si>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</si>
  <si>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</si>
  <si>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</si>
  <si>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</si>
  <si>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</si>
  <si>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</si>
  <si>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</si>
  <si>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</si>
  <si>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</si>
  <si>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</si>
  <si>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</si>
  <si>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</si>
  <si>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</si>
  <si>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</si>
  <si>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</si>
  <si>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</si>
  <si>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</si>
  <si>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</si>
  <si>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</si>
  <si>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</si>
  <si>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</si>
  <si>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</si>
  <si>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</si>
  <si>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</si>
  <si>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</si>
  <si>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</si>
  <si>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</si>
  <si>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</si>
  <si>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</si>
  <si>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</si>
  <si>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</si>
  <si>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</si>
  <si>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</si>
  <si>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</si>
  <si>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</si>
  <si>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</si>
  <si>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Raimunda Mockuvienė</t>
  </si>
  <si>
    <t xml:space="preserve">(viešojo sektoriaus subjekto vadovas arba jo įgaliotas administracijos vadovas)                           </t>
  </si>
  <si>
    <t>(parašas)</t>
  </si>
  <si>
    <t>(vardas ir pavardė)</t>
  </si>
  <si>
    <t xml:space="preserve">vyriausiasis buhalteris (buhalteris)                                                                                      </t>
  </si>
  <si>
    <t xml:space="preserve">  (parašas)</t>
  </si>
  <si>
    <t>2-ojo VSAFAS „Finansinės būklės ataskaita“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</si>
  <si>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</si>
  <si>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</si>
  <si>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</si>
  <si>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</si>
  <si>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</si>
  <si>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</si>
  <si>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</si>
  <si>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</si>
  <si>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</si>
  <si>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</si>
  <si>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</si>
  <si>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</si>
  <si>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</si>
  <si>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</si>
  <si>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</si>
  <si>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</si>
  <si>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</si>
  <si>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</si>
  <si>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</si>
  <si>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</si>
  <si>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</si>
  <si>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</si>
  <si>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</si>
  <si>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</si>
  <si>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</si>
  <si>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</si>
  <si>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</si>
  <si>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</si>
  <si>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</si>
  <si>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</si>
  <si>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</si>
  <si>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</si>
  <si>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</si>
  <si>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</si>
  <si>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</si>
  <si>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</si>
  <si>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</si>
  <si>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</si>
  <si>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Ilgalaikis finansinis turtas</t>
  </si>
  <si>
    <t>Mineraliniai ištekliai</t>
  </si>
  <si>
    <t>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</si>
  <si>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</si>
  <si>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</si>
  <si>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</si>
  <si>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</si>
  <si>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</si>
  <si>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</si>
  <si>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</si>
  <si>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</si>
  <si>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</si>
  <si>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</si>
  <si>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</si>
  <si>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</si>
  <si>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</si>
  <si>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</si>
  <si>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</si>
  <si>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</si>
  <si>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</si>
  <si>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</si>
  <si>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</si>
  <si>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</si>
  <si>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</si>
  <si>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</si>
  <si>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</si>
  <si>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</si>
  <si>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</si>
  <si>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</si>
  <si>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</si>
  <si>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</si>
  <si>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</si>
  <si>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</si>
  <si>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</si>
  <si>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</si>
  <si>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</si>
  <si>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</si>
  <si>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</si>
  <si>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</si>
  <si>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</si>
  <si>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</si>
  <si>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</si>
  <si>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</si>
  <si>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</si>
  <si>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</si>
  <si>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</si>
  <si>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</si>
  <si>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</si>
  <si>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</si>
  <si>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</si>
  <si>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</si>
  <si>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</si>
  <si>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</si>
  <si>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</si>
  <si>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</si>
  <si>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</si>
  <si>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</si>
  <si>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</si>
  <si>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</si>
  <si>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</si>
  <si>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</si>
  <si>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</si>
  <si>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</si>
  <si>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</si>
  <si>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</si>
  <si>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</si>
  <si>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</si>
  <si>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</si>
  <si>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</si>
  <si>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</si>
  <si>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</si>
  <si>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</si>
  <si>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</si>
  <si>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 xml:space="preserve">(ataskaitą parengusio asmens pareigų pavadinimas)                   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</si>
  <si>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</si>
  <si>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</si>
  <si>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</si>
  <si>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</si>
  <si>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Gargždų lopšelis-darželis "Naminukas"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</si>
  <si>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</si>
  <si>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</si>
  <si>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</si>
  <si>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</si>
  <si>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</si>
  <si>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</si>
  <si>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</si>
  <si>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</si>
  <si>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</si>
  <si>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</si>
  <si>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</si>
  <si>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</si>
  <si>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</si>
  <si>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</si>
  <si>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</si>
  <si>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</si>
  <si>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</si>
  <si>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</si>
  <si>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</si>
  <si>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</si>
  <si>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</si>
  <si>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</si>
  <si>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</si>
  <si>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</si>
  <si>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</si>
  <si>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</si>
  <si>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</si>
  <si>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</si>
  <si>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</si>
  <si>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</si>
  <si>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</si>
  <si>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</si>
  <si>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</si>
  <si>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</si>
  <si>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</si>
  <si>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</si>
  <si>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Pateikimo valiuta ir tikslumas: eurais</t>
  </si>
  <si>
    <t xml:space="preserve">Pateikimo valiuta ir tikslumas: eurais </t>
  </si>
  <si>
    <r>
      <rPr>
        <u/>
        <sz val="11"/>
        <rFont val="TimesNewRoman,Bold"/>
        <charset val="186"/>
      </rPr>
      <t xml:space="preserve">                                                                     _191789695, Kranto g. 3, Gargždai</t>
    </r>
    <r>
      <rPr>
        <sz val="11"/>
        <rFont val="TimesNewRoman,Bold"/>
      </rPr>
      <t>__________________________________</t>
    </r>
  </si>
  <si>
    <t>Centralizuotos biudžetinių įstaigų buhalterinės apskaitos skyriaus vedėja</t>
  </si>
  <si>
    <t>Viktorija Kaprizkina</t>
  </si>
  <si>
    <r>
      <t>_</t>
    </r>
    <r>
      <rPr>
        <u/>
        <sz val="10"/>
        <rFont val="Arial"/>
        <family val="2"/>
      </rPr>
      <t>Centralizuotos biudžetinių įstaigų buhalterinės apskaitos skyriaus vedėja_</t>
    </r>
    <r>
      <rPr>
        <sz val="10"/>
        <rFont val="Arial"/>
      </rPr>
      <t xml:space="preserve">____                                     </t>
    </r>
  </si>
  <si>
    <r>
      <t>__</t>
    </r>
    <r>
      <rPr>
        <u/>
        <sz val="10"/>
        <rFont val="Arial"/>
        <family val="2"/>
      </rPr>
      <t>Direktorė</t>
    </r>
    <r>
      <rPr>
        <sz val="10"/>
        <rFont val="Arial"/>
      </rPr>
      <t xml:space="preserve">_________________________________________________                                 </t>
    </r>
  </si>
  <si>
    <t>Direktorė</t>
  </si>
  <si>
    <r>
      <t>________________________</t>
    </r>
    <r>
      <rPr>
        <u/>
        <sz val="10"/>
        <rFont val="Times New Roman"/>
        <family val="1"/>
      </rPr>
      <t>191789695, Kranto g. 3, Gargždai</t>
    </r>
    <r>
      <rPr>
        <sz val="10"/>
        <rFont val="Times New Roman"/>
        <family val="1"/>
        <charset val="186"/>
      </rPr>
      <t>____________________________</t>
    </r>
  </si>
  <si>
    <t>P21</t>
  </si>
  <si>
    <t>P22</t>
  </si>
  <si>
    <t>P23</t>
  </si>
  <si>
    <t>P04</t>
  </si>
  <si>
    <t>P08</t>
  </si>
  <si>
    <t>P10</t>
  </si>
  <si>
    <t>P11</t>
  </si>
  <si>
    <t>P12</t>
  </si>
  <si>
    <t>P15</t>
  </si>
  <si>
    <t>P17</t>
  </si>
  <si>
    <t>P18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</si>
</sst>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"/>
      <name val="Tahoma"/>
    </font>
    <font>
      <sz val="9"/>
      <color indexed="81"/>
      <name val="Tahoma"/>
      <family val="2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sz val="11"/>
      <name val="TimesNewRoman,Bold"/>
      <charset val="186"/>
    </font>
    <font>
      <sz val="10"/>
      <name val="Arial"/>
      <family val="2"/>
    </font>
    <font>
      <u/>
      <sz val="10"/>
      <name val="Arial"/>
      <family val="2"/>
    </font>
    <font>
      <u/>
      <sz val="10"/>
      <name val="Times New Roman"/>
      <family val="1"/>
    </font>
    <font>
      <sz val="12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20">
    <xf numFmtId="0" fontId="0" fillId="0" borderId="0" xfId="0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2" fontId="19" fillId="0" borderId="12" xfId="0" applyNumberFormat="1" applyFont="1" applyBorder="1" applyAlignment="1">
      <alignment horizontal="right" vertical="center"/>
    </xf>
    <xf numFmtId="2" fontId="19" fillId="33" borderId="18" xfId="0" applyNumberFormat="1" applyFont="1" applyFill="1" applyBorder="1" applyAlignment="1">
      <alignment horizontal="right" vertical="center"/>
    </xf>
    <xf numFmtId="0" fontId="19" fillId="0" borderId="12" xfId="0" applyFont="1" applyBorder="1" applyAlignment="1">
      <alignment vertical="center"/>
    </xf>
    <xf numFmtId="0" fontId="20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top" wrapText="1"/>
    </xf>
    <xf numFmtId="2" fontId="20" fillId="0" borderId="19" xfId="42" applyNumberFormat="1" applyFont="1" applyBorder="1" applyAlignment="1">
      <alignment horizontal="right" vertical="center"/>
    </xf>
    <xf numFmtId="2" fontId="19" fillId="0" borderId="19" xfId="42" applyNumberFormat="1" applyFont="1" applyBorder="1" applyAlignment="1">
      <alignment horizontal="right" vertical="center"/>
    </xf>
    <xf numFmtId="2" fontId="19" fillId="34" borderId="20" xfId="42" applyNumberFormat="1" applyFont="1" applyFill="1" applyBorder="1" applyAlignment="1">
      <alignment horizontal="right" vertical="center"/>
    </xf>
    <xf numFmtId="0" fontId="31" fillId="33" borderId="0" xfId="0" applyFont="1" applyFill="1" applyAlignment="1">
      <alignment vertical="center"/>
    </xf>
    <xf numFmtId="0" fontId="31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center" vertical="center" wrapText="1"/>
    </xf>
    <xf numFmtId="0" fontId="37" fillId="33" borderId="0" xfId="0" applyFont="1" applyFill="1" applyAlignment="1">
      <alignment horizontal="center" vertical="center" wrapText="1"/>
    </xf>
    <xf numFmtId="0" fontId="37" fillId="33" borderId="0" xfId="0" applyFont="1" applyFill="1" applyAlignment="1">
      <alignment vertical="center" wrapText="1"/>
    </xf>
    <xf numFmtId="0" fontId="31" fillId="33" borderId="0" xfId="0" applyFont="1" applyFill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49" fontId="36" fillId="33" borderId="14" xfId="0" applyNumberFormat="1" applyFont="1" applyFill="1" applyBorder="1" applyAlignment="1">
      <alignment horizontal="center" vertical="center" wrapText="1"/>
    </xf>
    <xf numFmtId="0" fontId="36" fillId="33" borderId="12" xfId="0" applyFont="1" applyFill="1" applyBorder="1" applyAlignment="1">
      <alignment horizontal="center" vertical="center" wrapText="1"/>
    </xf>
    <xf numFmtId="0" fontId="36" fillId="33" borderId="12" xfId="0" applyFont="1" applyFill="1" applyBorder="1" applyAlignment="1">
      <alignment horizontal="left" vertical="center"/>
    </xf>
    <xf numFmtId="0" fontId="36" fillId="33" borderId="14" xfId="0" applyFont="1" applyFill="1" applyBorder="1" applyAlignment="1">
      <alignment horizontal="left" vertical="center"/>
    </xf>
    <xf numFmtId="0" fontId="36" fillId="33" borderId="14" xfId="0" applyFont="1" applyFill="1" applyBorder="1" applyAlignment="1">
      <alignment horizontal="left" vertical="center" wrapText="1"/>
    </xf>
    <xf numFmtId="0" fontId="31" fillId="33" borderId="14" xfId="0" applyFont="1" applyFill="1" applyBorder="1" applyAlignment="1">
      <alignment horizontal="center" vertical="center" wrapText="1"/>
    </xf>
    <xf numFmtId="2" fontId="36" fillId="33" borderId="12" xfId="0" applyNumberFormat="1" applyFont="1" applyFill="1" applyBorder="1" applyAlignment="1">
      <alignment horizontal="right" vertical="center"/>
    </xf>
    <xf numFmtId="0" fontId="31" fillId="33" borderId="12" xfId="0" applyFont="1" applyFill="1" applyBorder="1" applyAlignment="1">
      <alignment horizontal="center" vertical="center" wrapText="1"/>
    </xf>
    <xf numFmtId="0" fontId="31" fillId="33" borderId="18" xfId="0" applyFont="1" applyFill="1" applyBorder="1" applyAlignment="1">
      <alignment horizontal="left" vertical="center"/>
    </xf>
    <xf numFmtId="0" fontId="40" fillId="33" borderId="17" xfId="0" applyFont="1" applyFill="1" applyBorder="1" applyAlignment="1">
      <alignment horizontal="left" vertical="center"/>
    </xf>
    <xf numFmtId="0" fontId="40" fillId="33" borderId="17" xfId="0" applyFont="1" applyFill="1" applyBorder="1" applyAlignment="1">
      <alignment horizontal="left" vertical="center" wrapText="1"/>
    </xf>
    <xf numFmtId="2" fontId="31" fillId="33" borderId="18" xfId="0" applyNumberFormat="1" applyFont="1" applyFill="1" applyBorder="1" applyAlignment="1">
      <alignment horizontal="right" vertical="center"/>
    </xf>
    <xf numFmtId="0" fontId="31" fillId="33" borderId="14" xfId="0" applyFont="1" applyFill="1" applyBorder="1" applyAlignment="1">
      <alignment horizontal="left" vertical="center"/>
    </xf>
    <xf numFmtId="0" fontId="31" fillId="33" borderId="15" xfId="0" applyFont="1" applyFill="1" applyBorder="1" applyAlignment="1">
      <alignment horizontal="left" vertical="center"/>
    </xf>
    <xf numFmtId="0" fontId="31" fillId="33" borderId="15" xfId="0" applyFont="1" applyFill="1" applyBorder="1" applyAlignment="1">
      <alignment horizontal="left" vertical="center" wrapText="1"/>
    </xf>
    <xf numFmtId="16" fontId="31" fillId="33" borderId="16" xfId="0" applyNumberFormat="1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left" vertical="center" wrapText="1"/>
    </xf>
    <xf numFmtId="16" fontId="31" fillId="33" borderId="12" xfId="0" applyNumberFormat="1" applyFont="1" applyFill="1" applyBorder="1" applyAlignment="1">
      <alignment horizontal="center" vertical="center" wrapText="1"/>
    </xf>
    <xf numFmtId="49" fontId="31" fillId="33" borderId="14" xfId="0" applyNumberFormat="1" applyFont="1" applyFill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left" vertical="center"/>
    </xf>
    <xf numFmtId="0" fontId="31" fillId="33" borderId="21" xfId="0" applyFont="1" applyFill="1" applyBorder="1" applyAlignment="1">
      <alignment horizontal="center" vertical="center" wrapText="1"/>
    </xf>
    <xf numFmtId="0" fontId="31" fillId="33" borderId="22" xfId="0" applyFont="1" applyFill="1" applyBorder="1" applyAlignment="1">
      <alignment horizontal="left" vertical="center"/>
    </xf>
    <xf numFmtId="0" fontId="31" fillId="33" borderId="13" xfId="0" applyFont="1" applyFill="1" applyBorder="1" applyAlignment="1">
      <alignment horizontal="left" vertical="center"/>
    </xf>
    <xf numFmtId="0" fontId="31" fillId="33" borderId="13" xfId="0" applyFont="1" applyFill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 wrapText="1"/>
    </xf>
    <xf numFmtId="0" fontId="31" fillId="33" borderId="12" xfId="0" applyFont="1" applyFill="1" applyBorder="1" applyAlignment="1">
      <alignment horizontal="left" vertical="center"/>
    </xf>
    <xf numFmtId="0" fontId="31" fillId="33" borderId="12" xfId="0" applyFont="1" applyFill="1" applyBorder="1" applyAlignment="1">
      <alignment horizontal="left" vertical="center" wrapText="1"/>
    </xf>
    <xf numFmtId="0" fontId="31" fillId="33" borderId="14" xfId="0" applyFont="1" applyFill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/>
    </xf>
    <xf numFmtId="0" fontId="31" fillId="0" borderId="23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6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 wrapText="1"/>
    </xf>
    <xf numFmtId="0" fontId="36" fillId="33" borderId="12" xfId="0" applyFont="1" applyFill="1" applyBorder="1" applyAlignment="1">
      <alignment horizontal="left" vertical="center" wrapText="1"/>
    </xf>
    <xf numFmtId="0" fontId="31" fillId="33" borderId="17" xfId="0" applyFont="1" applyFill="1" applyBorder="1" applyAlignment="1">
      <alignment horizontal="left" vertical="center"/>
    </xf>
    <xf numFmtId="0" fontId="31" fillId="33" borderId="17" xfId="0" applyFont="1" applyFill="1" applyBorder="1" applyAlignment="1">
      <alignment horizontal="left" vertical="center" wrapText="1"/>
    </xf>
    <xf numFmtId="0" fontId="40" fillId="33" borderId="14" xfId="0" applyFont="1" applyFill="1" applyBorder="1" applyAlignment="1">
      <alignment horizontal="left" vertical="center"/>
    </xf>
    <xf numFmtId="0" fontId="40" fillId="33" borderId="16" xfId="0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left" vertical="center"/>
    </xf>
    <xf numFmtId="0" fontId="31" fillId="33" borderId="23" xfId="0" applyFont="1" applyFill="1" applyBorder="1" applyAlignment="1">
      <alignment horizontal="center" vertical="center" wrapText="1"/>
    </xf>
    <xf numFmtId="0" fontId="31" fillId="0" borderId="25" xfId="0" applyFont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1" fillId="0" borderId="26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 wrapText="1"/>
    </xf>
    <xf numFmtId="0" fontId="36" fillId="33" borderId="21" xfId="0" applyFont="1" applyFill="1" applyBorder="1" applyAlignment="1">
      <alignment horizontal="left" vertical="center"/>
    </xf>
    <xf numFmtId="0" fontId="36" fillId="33" borderId="23" xfId="0" applyFont="1" applyFill="1" applyBorder="1" applyAlignment="1">
      <alignment horizontal="left" vertical="center"/>
    </xf>
    <xf numFmtId="0" fontId="36" fillId="33" borderId="23" xfId="0" applyFont="1" applyFill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6" fillId="33" borderId="16" xfId="0" applyFont="1" applyFill="1" applyBorder="1" applyAlignment="1">
      <alignment horizontal="left" vertical="center" wrapText="1"/>
    </xf>
    <xf numFmtId="2" fontId="31" fillId="33" borderId="12" xfId="0" applyNumberFormat="1" applyFont="1" applyFill="1" applyBorder="1" applyAlignment="1">
      <alignment horizontal="right" vertical="center"/>
    </xf>
    <xf numFmtId="0" fontId="36" fillId="33" borderId="0" xfId="0" applyFont="1" applyFill="1" applyAlignment="1">
      <alignment horizontal="left" vertical="center" wrapText="1"/>
    </xf>
    <xf numFmtId="0" fontId="31" fillId="33" borderId="0" xfId="0" applyFont="1" applyFill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4" fontId="21" fillId="0" borderId="0" xfId="0" applyNumberFormat="1" applyFont="1" applyAlignment="1">
      <alignment vertical="center"/>
    </xf>
    <xf numFmtId="0" fontId="42" fillId="0" borderId="1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49" fontId="31" fillId="0" borderId="30" xfId="0" applyNumberFormat="1" applyFont="1" applyBorder="1" applyAlignment="1">
      <alignment horizontal="center" vertical="center" wrapText="1"/>
    </xf>
    <xf numFmtId="0" fontId="42" fillId="35" borderId="19" xfId="0" applyFont="1" applyFill="1" applyBorder="1" applyAlignment="1">
      <alignment horizontal="center" vertical="center" wrapText="1"/>
    </xf>
    <xf numFmtId="0" fontId="42" fillId="35" borderId="19" xfId="0" applyFont="1" applyFill="1" applyBorder="1" applyAlignment="1">
      <alignment horizontal="left" vertical="center" wrapText="1"/>
    </xf>
    <xf numFmtId="4" fontId="20" fillId="35" borderId="19" xfId="0" applyNumberFormat="1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4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31" fillId="33" borderId="19" xfId="0" applyFont="1" applyFill="1" applyBorder="1" applyAlignment="1">
      <alignment horizontal="center" vertical="center" wrapText="1"/>
    </xf>
    <xf numFmtId="16" fontId="31" fillId="33" borderId="19" xfId="0" applyNumberFormat="1" applyFont="1" applyFill="1" applyBorder="1" applyAlignment="1">
      <alignment horizontal="center" vertical="center" wrapText="1"/>
    </xf>
    <xf numFmtId="16" fontId="31" fillId="0" borderId="19" xfId="0" applyNumberFormat="1" applyFont="1" applyBorder="1" applyAlignment="1">
      <alignment horizontal="center" vertical="center"/>
    </xf>
    <xf numFmtId="0" fontId="31" fillId="33" borderId="30" xfId="0" applyFont="1" applyFill="1" applyBorder="1" applyAlignment="1">
      <alignment horizontal="center" vertical="center" wrapText="1"/>
    </xf>
    <xf numFmtId="0" fontId="31" fillId="33" borderId="29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11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1" fillId="0" borderId="0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10" xfId="0" applyFont="1" applyFill="1" applyBorder="1" applyAlignment="1">
      <alignment horizontal="left" vertical="center" wrapText="1"/>
    </xf>
    <xf numFmtId="0" fontId="46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4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33" borderId="16" xfId="0" applyFont="1" applyFill="1" applyBorder="1" applyAlignment="1">
      <alignment horizontal="left" vertical="center" wrapText="1"/>
    </xf>
    <xf numFmtId="0" fontId="31" fillId="33" borderId="32" xfId="0" applyFont="1" applyFill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46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31" fillId="33" borderId="0" xfId="0" applyFont="1" applyFill="1" applyAlignment="1">
      <alignment horizontal="left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1" fillId="33" borderId="14" xfId="0" applyFont="1" applyFill="1" applyBorder="1" applyAlignment="1">
      <alignment horizontal="left" vertical="center" wrapText="1"/>
    </xf>
    <xf numFmtId="0" fontId="31" fillId="33" borderId="15" xfId="0" applyFont="1" applyFill="1" applyBorder="1" applyAlignment="1">
      <alignment horizontal="left" vertical="center" wrapText="1"/>
    </xf>
    <xf numFmtId="0" fontId="31" fillId="33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33" borderId="0" xfId="0" applyFont="1" applyFill="1" applyAlignment="1">
      <alignment vertical="center" wrapText="1"/>
    </xf>
    <xf numFmtId="0" fontId="36" fillId="33" borderId="0" xfId="0" applyFont="1" applyFill="1" applyAlignment="1">
      <alignment horizontal="center" vertical="center" wrapText="1"/>
    </xf>
    <xf numFmtId="0" fontId="38" fillId="33" borderId="0" xfId="0" applyFont="1" applyFill="1" applyAlignment="1">
      <alignment horizontal="center" vertical="center" wrapText="1"/>
    </xf>
    <xf numFmtId="0" fontId="39" fillId="0" borderId="10" xfId="0" applyFont="1" applyBorder="1" applyAlignment="1">
      <alignment horizontal="right" vertical="center" wrapText="1"/>
    </xf>
    <xf numFmtId="0" fontId="36" fillId="33" borderId="14" xfId="0" applyFont="1" applyFill="1" applyBorder="1" applyAlignment="1">
      <alignment horizontal="center" vertical="center" wrapText="1"/>
    </xf>
    <xf numFmtId="0" fontId="36" fillId="33" borderId="16" xfId="0" applyFont="1" applyFill="1" applyBorder="1" applyAlignment="1">
      <alignment horizontal="center" vertical="center" wrapText="1"/>
    </xf>
    <xf numFmtId="0" fontId="36" fillId="33" borderId="15" xfId="0" applyFont="1" applyFill="1" applyBorder="1" applyAlignment="1">
      <alignment horizontal="center" vertical="center" wrapText="1"/>
    </xf>
    <xf numFmtId="0" fontId="31" fillId="33" borderId="0" xfId="0" applyFont="1" applyFill="1" applyAlignment="1">
      <alignment horizontal="left" vertical="top" wrapText="1"/>
    </xf>
    <xf numFmtId="0" fontId="35" fillId="33" borderId="0" xfId="0" applyFont="1" applyFill="1" applyAlignment="1">
      <alignment wrapText="1"/>
    </xf>
    <xf numFmtId="0" fontId="35" fillId="33" borderId="0" xfId="0" applyFont="1" applyFill="1" applyAlignment="1">
      <alignment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4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</cellXfs>
  <cellStyles count="43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2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4"/>
  <sheetViews>
    <sheetView showGridLines="0" topLeftCell="A46" zoomScaleSheetLayoutView="100" workbookViewId="0">
      <selection activeCell="H31" sqref="H31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30" customHeight="1">
      <c r="B1" s="174" t="s">
        <v>0</v>
      </c>
      <c r="C1" s="174"/>
      <c r="D1" s="174"/>
      <c r="E1" s="174"/>
      <c r="F1" s="174"/>
      <c r="G1" s="174"/>
      <c r="H1" s="174"/>
      <c r="I1" s="174"/>
      <c r="J1" s="174"/>
    </row>
    <row r="2" spans="2:10" ht="15.75" customHeight="1">
      <c r="E2" s="2"/>
      <c r="H2" s="3" t="s">
        <v>1</v>
      </c>
      <c r="I2" s="4"/>
      <c r="J2" s="4"/>
    </row>
    <row r="3" spans="2:10" ht="15.75" customHeight="1">
      <c r="H3" s="3" t="s">
        <v>2</v>
      </c>
      <c r="I3" s="4"/>
      <c r="J3" s="4"/>
    </row>
    <row r="4" spans="2:10" ht="4.5" customHeight="1"/>
    <row r="5" spans="2:10" ht="15.75" customHeight="1">
      <c r="B5" s="175" t="s">
        <v>3</v>
      </c>
      <c r="C5" s="175"/>
      <c r="D5" s="175"/>
      <c r="E5" s="175"/>
      <c r="F5" s="175"/>
      <c r="G5" s="175"/>
      <c r="H5" s="175"/>
      <c r="I5" s="175"/>
      <c r="J5" s="175"/>
    </row>
    <row r="6" spans="2:10" ht="15.75" customHeight="1">
      <c r="B6" s="176" t="s">
        <v>4</v>
      </c>
      <c r="C6" s="176"/>
      <c r="D6" s="176"/>
      <c r="E6" s="176"/>
      <c r="F6" s="176"/>
      <c r="G6" s="176"/>
      <c r="H6" s="176"/>
      <c r="I6" s="176"/>
      <c r="J6" s="176"/>
    </row>
    <row r="7" spans="2:10" ht="15.75" customHeight="1">
      <c r="B7" s="177" t="s">
        <v>5</v>
      </c>
      <c r="C7" s="177"/>
      <c r="D7" s="177"/>
      <c r="E7" s="177"/>
      <c r="F7" s="177"/>
      <c r="G7" s="177"/>
      <c r="H7" s="177"/>
      <c r="I7" s="177"/>
      <c r="J7" s="177"/>
    </row>
    <row r="8" spans="2:10" ht="15" customHeight="1">
      <c r="B8" s="178" t="s">
        <v>6</v>
      </c>
      <c r="C8" s="178"/>
      <c r="D8" s="178"/>
      <c r="E8" s="178"/>
      <c r="F8" s="178"/>
      <c r="G8" s="178"/>
      <c r="H8" s="178"/>
      <c r="I8" s="178"/>
      <c r="J8" s="178"/>
    </row>
    <row r="9" spans="2:10" ht="15" customHeight="1">
      <c r="B9" s="173" t="s">
        <v>264</v>
      </c>
      <c r="C9" s="165"/>
      <c r="D9" s="165"/>
      <c r="E9" s="165"/>
      <c r="F9" s="165"/>
      <c r="G9" s="165"/>
      <c r="H9" s="165"/>
      <c r="I9" s="165"/>
      <c r="J9" s="165"/>
    </row>
    <row r="10" spans="2:10" ht="15" customHeight="1">
      <c r="B10" s="165" t="s">
        <v>7</v>
      </c>
      <c r="C10" s="165"/>
      <c r="D10" s="165"/>
      <c r="E10" s="165"/>
      <c r="F10" s="165"/>
      <c r="G10" s="165"/>
      <c r="H10" s="165"/>
      <c r="I10" s="165"/>
      <c r="J10" s="165"/>
    </row>
    <row r="11" spans="2:10" ht="15" customHeight="1">
      <c r="B11" s="165" t="s">
        <v>8</v>
      </c>
      <c r="C11" s="165"/>
      <c r="D11" s="165"/>
      <c r="E11" s="165"/>
      <c r="F11" s="165"/>
      <c r="G11" s="165"/>
      <c r="H11" s="165"/>
      <c r="I11" s="165"/>
      <c r="J11" s="165"/>
    </row>
    <row r="12" spans="2:10" ht="12" customHeight="1">
      <c r="B12" s="166"/>
      <c r="C12" s="166"/>
      <c r="D12" s="166"/>
      <c r="E12" s="166"/>
      <c r="F12" s="166"/>
      <c r="G12" s="166"/>
      <c r="H12" s="166"/>
      <c r="I12" s="166"/>
      <c r="J12" s="166"/>
    </row>
    <row r="13" spans="2:10" ht="15" customHeight="1">
      <c r="B13" s="167" t="s">
        <v>9</v>
      </c>
      <c r="C13" s="167"/>
      <c r="D13" s="167"/>
      <c r="E13" s="167"/>
      <c r="F13" s="167"/>
      <c r="G13" s="167"/>
      <c r="H13" s="167"/>
      <c r="I13" s="167"/>
      <c r="J13" s="167"/>
    </row>
    <row r="14" spans="2:10" ht="9.75" customHeight="1">
      <c r="B14" s="165"/>
      <c r="C14" s="165"/>
      <c r="D14" s="165"/>
      <c r="E14" s="165"/>
      <c r="F14" s="165"/>
      <c r="G14" s="165"/>
      <c r="H14" s="165"/>
      <c r="I14" s="165"/>
      <c r="J14" s="165"/>
    </row>
    <row r="15" spans="2:10" ht="15" customHeight="1">
      <c r="B15" s="167" t="s">
        <v>10</v>
      </c>
      <c r="C15" s="167"/>
      <c r="D15" s="167"/>
      <c r="E15" s="167"/>
      <c r="F15" s="167"/>
      <c r="G15" s="167"/>
      <c r="H15" s="167"/>
      <c r="I15" s="167"/>
      <c r="J15" s="167"/>
    </row>
    <row r="16" spans="2:10" ht="9.75" customHeight="1">
      <c r="B16" s="5"/>
      <c r="C16" s="6"/>
      <c r="D16" s="6"/>
      <c r="E16" s="6"/>
      <c r="F16" s="6"/>
      <c r="G16" s="6"/>
      <c r="H16" s="6"/>
      <c r="I16" s="6"/>
      <c r="J16" s="6"/>
    </row>
    <row r="17" spans="2:10" ht="15" customHeight="1">
      <c r="B17" s="168" t="s">
        <v>11</v>
      </c>
      <c r="C17" s="168"/>
      <c r="D17" s="168"/>
      <c r="E17" s="168"/>
      <c r="F17" s="168"/>
      <c r="G17" s="168"/>
      <c r="H17" s="168"/>
      <c r="I17" s="168"/>
      <c r="J17" s="168"/>
    </row>
    <row r="18" spans="2:10" ht="15" customHeight="1">
      <c r="B18" s="165" t="s">
        <v>12</v>
      </c>
      <c r="C18" s="165"/>
      <c r="D18" s="165"/>
      <c r="E18" s="165"/>
      <c r="F18" s="165"/>
      <c r="G18" s="165"/>
      <c r="H18" s="165"/>
      <c r="I18" s="165"/>
      <c r="J18" s="165"/>
    </row>
    <row r="19" spans="2:10" s="6" customFormat="1" ht="15" customHeight="1">
      <c r="B19" s="169" t="s">
        <v>262</v>
      </c>
      <c r="C19" s="169"/>
      <c r="D19" s="169"/>
      <c r="E19" s="169"/>
      <c r="F19" s="169"/>
      <c r="G19" s="169"/>
      <c r="H19" s="169"/>
      <c r="I19" s="169"/>
      <c r="J19" s="169"/>
    </row>
    <row r="20" spans="2:10" s="7" customFormat="1" ht="50.1" customHeight="1">
      <c r="B20" s="170" t="s">
        <v>13</v>
      </c>
      <c r="C20" s="171"/>
      <c r="D20" s="170" t="s">
        <v>14</v>
      </c>
      <c r="E20" s="172"/>
      <c r="F20" s="172"/>
      <c r="G20" s="171"/>
      <c r="H20" s="8" t="s">
        <v>15</v>
      </c>
      <c r="I20" s="8" t="s">
        <v>16</v>
      </c>
      <c r="J20" s="8" t="s">
        <v>17</v>
      </c>
    </row>
    <row r="21" spans="2:10" ht="15.75" customHeight="1">
      <c r="B21" s="9" t="s">
        <v>18</v>
      </c>
      <c r="C21" s="10" t="s">
        <v>19</v>
      </c>
      <c r="D21" s="156" t="s">
        <v>19</v>
      </c>
      <c r="E21" s="157"/>
      <c r="F21" s="157"/>
      <c r="G21" s="158"/>
      <c r="H21" s="11"/>
      <c r="I21" s="12">
        <f>SUM(I22,I27,I28)</f>
        <v>1226479.9099999997</v>
      </c>
      <c r="J21" s="30">
        <v>929065.38</v>
      </c>
    </row>
    <row r="22" spans="2:10" ht="15.75" customHeight="1">
      <c r="B22" s="13" t="s">
        <v>20</v>
      </c>
      <c r="C22" s="14" t="s">
        <v>21</v>
      </c>
      <c r="D22" s="162" t="s">
        <v>21</v>
      </c>
      <c r="E22" s="163"/>
      <c r="F22" s="163"/>
      <c r="G22" s="164"/>
      <c r="H22" s="15"/>
      <c r="I22" s="16">
        <f>SUM(I23:I26)</f>
        <v>1160903.2099999997</v>
      </c>
      <c r="J22" s="31">
        <v>875668.14</v>
      </c>
    </row>
    <row r="23" spans="2:10" ht="15.75" customHeight="1">
      <c r="B23" s="13" t="s">
        <v>22</v>
      </c>
      <c r="C23" s="14" t="s">
        <v>23</v>
      </c>
      <c r="D23" s="162" t="s">
        <v>23</v>
      </c>
      <c r="E23" s="163"/>
      <c r="F23" s="163"/>
      <c r="G23" s="164"/>
      <c r="H23" s="15"/>
      <c r="I23" s="17">
        <v>384822.41</v>
      </c>
      <c r="J23" s="32">
        <v>289805.44</v>
      </c>
    </row>
    <row r="24" spans="2:10" ht="15.75" customHeight="1">
      <c r="B24" s="13" t="s">
        <v>24</v>
      </c>
      <c r="C24" s="18" t="s">
        <v>25</v>
      </c>
      <c r="D24" s="159" t="s">
        <v>25</v>
      </c>
      <c r="E24" s="160"/>
      <c r="F24" s="160"/>
      <c r="G24" s="161"/>
      <c r="H24" s="15"/>
      <c r="I24" s="17">
        <v>774710.69</v>
      </c>
      <c r="J24" s="32">
        <v>582063.64</v>
      </c>
    </row>
    <row r="25" spans="2:10" ht="15.75" customHeight="1">
      <c r="B25" s="13" t="s">
        <v>26</v>
      </c>
      <c r="C25" s="14" t="s">
        <v>27</v>
      </c>
      <c r="D25" s="159" t="s">
        <v>27</v>
      </c>
      <c r="E25" s="160"/>
      <c r="F25" s="160"/>
      <c r="G25" s="161"/>
      <c r="H25" s="15"/>
      <c r="I25" s="17">
        <v>2.68</v>
      </c>
      <c r="J25" s="32">
        <v>7.99</v>
      </c>
    </row>
    <row r="26" spans="2:10" ht="15.75" customHeight="1">
      <c r="B26" s="13" t="s">
        <v>28</v>
      </c>
      <c r="C26" s="18" t="s">
        <v>29</v>
      </c>
      <c r="D26" s="159" t="s">
        <v>29</v>
      </c>
      <c r="E26" s="160"/>
      <c r="F26" s="160"/>
      <c r="G26" s="161"/>
      <c r="H26" s="15"/>
      <c r="I26" s="17">
        <v>1367.43</v>
      </c>
      <c r="J26" s="32">
        <v>3791.0699999999997</v>
      </c>
    </row>
    <row r="27" spans="2:10" ht="15.75" customHeight="1">
      <c r="B27" s="13" t="s">
        <v>30</v>
      </c>
      <c r="C27" s="14" t="s">
        <v>31</v>
      </c>
      <c r="D27" s="159" t="s">
        <v>31</v>
      </c>
      <c r="E27" s="160"/>
      <c r="F27" s="160"/>
      <c r="G27" s="161"/>
      <c r="H27" s="15"/>
      <c r="I27" s="16"/>
      <c r="J27" s="31"/>
    </row>
    <row r="28" spans="2:10" ht="15.75" customHeight="1">
      <c r="B28" s="13" t="s">
        <v>32</v>
      </c>
      <c r="C28" s="14" t="s">
        <v>33</v>
      </c>
      <c r="D28" s="159" t="s">
        <v>33</v>
      </c>
      <c r="E28" s="160"/>
      <c r="F28" s="160"/>
      <c r="G28" s="161"/>
      <c r="H28" s="128" t="s">
        <v>271</v>
      </c>
      <c r="I28" s="16">
        <f>SUM(I29)+SUM(I30)</f>
        <v>65576.7</v>
      </c>
      <c r="J28" s="31">
        <v>53397.24</v>
      </c>
    </row>
    <row r="29" spans="2:10" ht="15.75" customHeight="1">
      <c r="B29" s="13" t="s">
        <v>34</v>
      </c>
      <c r="C29" s="18" t="s">
        <v>35</v>
      </c>
      <c r="D29" s="159" t="s">
        <v>35</v>
      </c>
      <c r="E29" s="160"/>
      <c r="F29" s="160"/>
      <c r="G29" s="161"/>
      <c r="H29" s="128"/>
      <c r="I29" s="17">
        <v>65576.7</v>
      </c>
      <c r="J29" s="32">
        <v>53397.24</v>
      </c>
    </row>
    <row r="30" spans="2:10" ht="15.75" customHeight="1">
      <c r="B30" s="13" t="s">
        <v>36</v>
      </c>
      <c r="C30" s="18" t="s">
        <v>37</v>
      </c>
      <c r="D30" s="159" t="s">
        <v>37</v>
      </c>
      <c r="E30" s="160"/>
      <c r="F30" s="160"/>
      <c r="G30" s="161"/>
      <c r="H30" s="128"/>
      <c r="I30" s="17" t="s">
        <v>38</v>
      </c>
      <c r="J30" s="32"/>
    </row>
    <row r="31" spans="2:10" ht="15.75" customHeight="1">
      <c r="B31" s="9" t="s">
        <v>39</v>
      </c>
      <c r="C31" s="10" t="s">
        <v>40</v>
      </c>
      <c r="D31" s="156" t="s">
        <v>40</v>
      </c>
      <c r="E31" s="157"/>
      <c r="F31" s="157"/>
      <c r="G31" s="158"/>
      <c r="H31" s="129" t="s">
        <v>272</v>
      </c>
      <c r="I31" s="12">
        <f>SUM(I32:I45)</f>
        <v>1211680.22</v>
      </c>
      <c r="J31" s="30">
        <v>932053.98</v>
      </c>
    </row>
    <row r="32" spans="2:10" ht="15.75" customHeight="1">
      <c r="B32" s="13" t="s">
        <v>20</v>
      </c>
      <c r="C32" s="14" t="s">
        <v>41</v>
      </c>
      <c r="D32" s="159" t="s">
        <v>42</v>
      </c>
      <c r="E32" s="160"/>
      <c r="F32" s="160"/>
      <c r="G32" s="161"/>
      <c r="H32" s="15"/>
      <c r="I32" s="17">
        <v>990901.43</v>
      </c>
      <c r="J32" s="32">
        <v>802300.12</v>
      </c>
    </row>
    <row r="33" spans="2:10" ht="15.75" customHeight="1">
      <c r="B33" s="13" t="s">
        <v>30</v>
      </c>
      <c r="C33" s="14" t="s">
        <v>43</v>
      </c>
      <c r="D33" s="159" t="s">
        <v>44</v>
      </c>
      <c r="E33" s="160"/>
      <c r="F33" s="160"/>
      <c r="G33" s="161"/>
      <c r="H33" s="15"/>
      <c r="I33" s="17">
        <v>18133.740000000002</v>
      </c>
      <c r="J33" s="32">
        <v>13689</v>
      </c>
    </row>
    <row r="34" spans="2:10" ht="15.75" customHeight="1">
      <c r="B34" s="13" t="s">
        <v>32</v>
      </c>
      <c r="C34" s="14" t="s">
        <v>45</v>
      </c>
      <c r="D34" s="159" t="s">
        <v>46</v>
      </c>
      <c r="E34" s="160"/>
      <c r="F34" s="160"/>
      <c r="G34" s="161"/>
      <c r="H34" s="15"/>
      <c r="I34" s="17">
        <v>42415.09</v>
      </c>
      <c r="J34" s="32">
        <v>20849.97</v>
      </c>
    </row>
    <row r="35" spans="2:10" ht="15.75" customHeight="1">
      <c r="B35" s="13" t="s">
        <v>47</v>
      </c>
      <c r="C35" s="14" t="s">
        <v>48</v>
      </c>
      <c r="D35" s="162" t="s">
        <v>49</v>
      </c>
      <c r="E35" s="163"/>
      <c r="F35" s="163"/>
      <c r="G35" s="164"/>
      <c r="H35" s="15"/>
      <c r="I35" s="17">
        <v>385.52</v>
      </c>
      <c r="J35" s="32">
        <v>14.66</v>
      </c>
    </row>
    <row r="36" spans="2:10" ht="15.75" customHeight="1">
      <c r="B36" s="13" t="s">
        <v>50</v>
      </c>
      <c r="C36" s="14" t="s">
        <v>51</v>
      </c>
      <c r="D36" s="162" t="s">
        <v>52</v>
      </c>
      <c r="E36" s="163"/>
      <c r="F36" s="163"/>
      <c r="G36" s="164"/>
      <c r="H36" s="15"/>
      <c r="I36" s="17" t="s">
        <v>38</v>
      </c>
      <c r="J36" s="32"/>
    </row>
    <row r="37" spans="2:10" ht="15.75" customHeight="1">
      <c r="B37" s="13" t="s">
        <v>53</v>
      </c>
      <c r="C37" s="14" t="s">
        <v>54</v>
      </c>
      <c r="D37" s="162" t="s">
        <v>55</v>
      </c>
      <c r="E37" s="163"/>
      <c r="F37" s="163"/>
      <c r="G37" s="164"/>
      <c r="H37" s="15"/>
      <c r="I37" s="17">
        <v>2487.58</v>
      </c>
      <c r="J37" s="32">
        <v>3792.14</v>
      </c>
    </row>
    <row r="38" spans="2:10" ht="15.75" customHeight="1">
      <c r="B38" s="13" t="s">
        <v>56</v>
      </c>
      <c r="C38" s="14" t="s">
        <v>57</v>
      </c>
      <c r="D38" s="162" t="s">
        <v>58</v>
      </c>
      <c r="E38" s="163"/>
      <c r="F38" s="163"/>
      <c r="G38" s="164"/>
      <c r="H38" s="15"/>
      <c r="I38" s="17">
        <v>34047.4</v>
      </c>
      <c r="J38" s="32">
        <v>12209.689999999999</v>
      </c>
    </row>
    <row r="39" spans="2:10" ht="15.75" customHeight="1">
      <c r="B39" s="13" t="s">
        <v>59</v>
      </c>
      <c r="C39" s="14" t="s">
        <v>60</v>
      </c>
      <c r="D39" s="159" t="s">
        <v>60</v>
      </c>
      <c r="E39" s="160"/>
      <c r="F39" s="160"/>
      <c r="G39" s="161"/>
      <c r="H39" s="15"/>
      <c r="I39" s="17" t="s">
        <v>38</v>
      </c>
      <c r="J39" s="32"/>
    </row>
    <row r="40" spans="2:10" ht="15.75" customHeight="1">
      <c r="B40" s="13" t="s">
        <v>61</v>
      </c>
      <c r="C40" s="14" t="s">
        <v>62</v>
      </c>
      <c r="D40" s="162" t="s">
        <v>62</v>
      </c>
      <c r="E40" s="163"/>
      <c r="F40" s="163"/>
      <c r="G40" s="164"/>
      <c r="H40" s="15"/>
      <c r="I40" s="17">
        <v>86445.58</v>
      </c>
      <c r="J40" s="32">
        <v>65832.429999999993</v>
      </c>
    </row>
    <row r="41" spans="2:10" ht="15.75" customHeight="1">
      <c r="B41" s="13" t="s">
        <v>63</v>
      </c>
      <c r="C41" s="14" t="s">
        <v>64</v>
      </c>
      <c r="D41" s="159" t="s">
        <v>65</v>
      </c>
      <c r="E41" s="160"/>
      <c r="F41" s="160"/>
      <c r="G41" s="161"/>
      <c r="H41" s="15"/>
      <c r="I41" s="17" t="s">
        <v>38</v>
      </c>
      <c r="J41" s="32"/>
    </row>
    <row r="42" spans="2:10" ht="15.75" customHeight="1">
      <c r="B42" s="13" t="s">
        <v>66</v>
      </c>
      <c r="C42" s="14" t="s">
        <v>67</v>
      </c>
      <c r="D42" s="159" t="s">
        <v>68</v>
      </c>
      <c r="E42" s="160"/>
      <c r="F42" s="160"/>
      <c r="G42" s="161"/>
      <c r="H42" s="15"/>
      <c r="I42" s="17" t="s">
        <v>38</v>
      </c>
      <c r="J42" s="32"/>
    </row>
    <row r="43" spans="2:10" ht="15.75" customHeight="1">
      <c r="B43" s="13" t="s">
        <v>69</v>
      </c>
      <c r="C43" s="14" t="s">
        <v>70</v>
      </c>
      <c r="D43" s="159" t="s">
        <v>71</v>
      </c>
      <c r="E43" s="160"/>
      <c r="F43" s="160"/>
      <c r="G43" s="161"/>
      <c r="H43" s="15"/>
      <c r="I43" s="17" t="s">
        <v>38</v>
      </c>
      <c r="J43" s="32"/>
    </row>
    <row r="44" spans="2:10" ht="15.75" customHeight="1">
      <c r="B44" s="13" t="s">
        <v>72</v>
      </c>
      <c r="C44" s="14" t="s">
        <v>73</v>
      </c>
      <c r="D44" s="159" t="s">
        <v>74</v>
      </c>
      <c r="E44" s="160"/>
      <c r="F44" s="160"/>
      <c r="G44" s="161"/>
      <c r="H44" s="15"/>
      <c r="I44" s="17">
        <v>36863.879999999997</v>
      </c>
      <c r="J44" s="32">
        <v>13365.97</v>
      </c>
    </row>
    <row r="45" spans="2:10" ht="15.75" customHeight="1">
      <c r="B45" s="13" t="s">
        <v>75</v>
      </c>
      <c r="C45" s="14" t="s">
        <v>76</v>
      </c>
      <c r="D45" s="138" t="s">
        <v>77</v>
      </c>
      <c r="E45" s="139"/>
      <c r="F45" s="139"/>
      <c r="G45" s="140"/>
      <c r="H45" s="15"/>
      <c r="I45" s="17" t="s">
        <v>38</v>
      </c>
      <c r="J45" s="32"/>
    </row>
    <row r="46" spans="2:10" ht="15.75" customHeight="1">
      <c r="B46" s="10" t="s">
        <v>78</v>
      </c>
      <c r="C46" s="19" t="s">
        <v>79</v>
      </c>
      <c r="D46" s="147" t="s">
        <v>79</v>
      </c>
      <c r="E46" s="148"/>
      <c r="F46" s="148"/>
      <c r="G46" s="149"/>
      <c r="H46" s="11"/>
      <c r="I46" s="12">
        <f>I21-I31</f>
        <v>14799.689999999711</v>
      </c>
      <c r="J46" s="30">
        <v>-2988.5999999999767</v>
      </c>
    </row>
    <row r="47" spans="2:10" ht="15.75" customHeight="1">
      <c r="B47" s="10" t="s">
        <v>80</v>
      </c>
      <c r="C47" s="10" t="s">
        <v>81</v>
      </c>
      <c r="D47" s="150" t="s">
        <v>81</v>
      </c>
      <c r="E47" s="151"/>
      <c r="F47" s="151"/>
      <c r="G47" s="152"/>
      <c r="H47" s="20"/>
      <c r="I47" s="12">
        <f>IF(TYPE(I48)=1,I48,0)+IF(TYPE(I49)=1,I49,0)+IF(TYPE(I50)=1,I50,0)</f>
        <v>0</v>
      </c>
      <c r="J47" s="30">
        <v>0</v>
      </c>
    </row>
    <row r="48" spans="2:10" ht="15.75" customHeight="1">
      <c r="B48" s="18" t="s">
        <v>82</v>
      </c>
      <c r="C48" s="14" t="s">
        <v>83</v>
      </c>
      <c r="D48" s="138" t="s">
        <v>84</v>
      </c>
      <c r="E48" s="139"/>
      <c r="F48" s="139"/>
      <c r="G48" s="140"/>
      <c r="H48" s="21"/>
      <c r="I48" s="16"/>
      <c r="J48" s="31"/>
    </row>
    <row r="49" spans="2:10" ht="15.75" customHeight="1">
      <c r="B49" s="18" t="s">
        <v>30</v>
      </c>
      <c r="C49" s="14" t="s">
        <v>85</v>
      </c>
      <c r="D49" s="138" t="s">
        <v>85</v>
      </c>
      <c r="E49" s="139"/>
      <c r="F49" s="139"/>
      <c r="G49" s="140"/>
      <c r="H49" s="21"/>
      <c r="I49" s="17"/>
      <c r="J49" s="32"/>
    </row>
    <row r="50" spans="2:10" ht="15.75" customHeight="1">
      <c r="B50" s="18" t="s">
        <v>86</v>
      </c>
      <c r="C50" s="14" t="s">
        <v>87</v>
      </c>
      <c r="D50" s="138" t="s">
        <v>88</v>
      </c>
      <c r="E50" s="139"/>
      <c r="F50" s="139"/>
      <c r="G50" s="140"/>
      <c r="H50" s="21"/>
      <c r="I50" s="17" t="s">
        <v>38</v>
      </c>
      <c r="J50" s="32"/>
    </row>
    <row r="51" spans="2:10" ht="15.75" customHeight="1">
      <c r="B51" s="10" t="s">
        <v>89</v>
      </c>
      <c r="C51" s="19" t="s">
        <v>90</v>
      </c>
      <c r="D51" s="147" t="s">
        <v>90</v>
      </c>
      <c r="E51" s="148"/>
      <c r="F51" s="148"/>
      <c r="G51" s="149"/>
      <c r="H51" s="130" t="s">
        <v>273</v>
      </c>
      <c r="I51" s="17">
        <v>-64.45</v>
      </c>
      <c r="J51" s="32"/>
    </row>
    <row r="52" spans="2:10" ht="30" customHeight="1">
      <c r="B52" s="10" t="s">
        <v>91</v>
      </c>
      <c r="C52" s="19" t="s">
        <v>92</v>
      </c>
      <c r="D52" s="153" t="s">
        <v>92</v>
      </c>
      <c r="E52" s="154"/>
      <c r="F52" s="154"/>
      <c r="G52" s="155"/>
      <c r="H52" s="20"/>
      <c r="I52" s="17" t="s">
        <v>38</v>
      </c>
      <c r="J52" s="32"/>
    </row>
    <row r="53" spans="2:10" ht="15.75" customHeight="1">
      <c r="B53" s="10" t="s">
        <v>93</v>
      </c>
      <c r="C53" s="19" t="s">
        <v>94</v>
      </c>
      <c r="D53" s="147" t="s">
        <v>94</v>
      </c>
      <c r="E53" s="148"/>
      <c r="F53" s="148"/>
      <c r="G53" s="149"/>
      <c r="H53" s="20"/>
      <c r="I53" s="17" t="s">
        <v>38</v>
      </c>
      <c r="J53" s="32"/>
    </row>
    <row r="54" spans="2:10" ht="30" customHeight="1">
      <c r="B54" s="10" t="s">
        <v>95</v>
      </c>
      <c r="C54" s="10" t="s">
        <v>96</v>
      </c>
      <c r="D54" s="156" t="s">
        <v>96</v>
      </c>
      <c r="E54" s="157"/>
      <c r="F54" s="157"/>
      <c r="G54" s="158"/>
      <c r="H54" s="20"/>
      <c r="I54" s="12">
        <f>SUM(I46,I47,I51,I52,I53)</f>
        <v>14735.239999999711</v>
      </c>
      <c r="J54" s="30">
        <v>-2988.5999999999767</v>
      </c>
    </row>
    <row r="55" spans="2:10" ht="15.75" customHeight="1">
      <c r="B55" s="10" t="s">
        <v>20</v>
      </c>
      <c r="C55" s="10" t="s">
        <v>97</v>
      </c>
      <c r="D55" s="150" t="s">
        <v>97</v>
      </c>
      <c r="E55" s="151"/>
      <c r="F55" s="151"/>
      <c r="G55" s="152"/>
      <c r="H55" s="20"/>
      <c r="I55" s="17" t="s">
        <v>38</v>
      </c>
      <c r="J55" s="32"/>
    </row>
    <row r="56" spans="2:10" ht="15.75" customHeight="1">
      <c r="B56" s="10" t="s">
        <v>98</v>
      </c>
      <c r="C56" s="19" t="s">
        <v>99</v>
      </c>
      <c r="D56" s="147" t="s">
        <v>99</v>
      </c>
      <c r="E56" s="148"/>
      <c r="F56" s="148"/>
      <c r="G56" s="149"/>
      <c r="H56" s="20"/>
      <c r="I56" s="12">
        <f>SUM(I54,I55)</f>
        <v>14735.239999999711</v>
      </c>
      <c r="J56" s="30">
        <v>-2988.5999999999767</v>
      </c>
    </row>
    <row r="57" spans="2:10" ht="15.75" customHeight="1">
      <c r="B57" s="18" t="s">
        <v>20</v>
      </c>
      <c r="C57" s="14" t="s">
        <v>100</v>
      </c>
      <c r="D57" s="138" t="s">
        <v>100</v>
      </c>
      <c r="E57" s="139"/>
      <c r="F57" s="139"/>
      <c r="G57" s="140"/>
      <c r="H57" s="21"/>
      <c r="I57" s="16"/>
      <c r="J57" s="16"/>
    </row>
    <row r="58" spans="2:10" ht="15.75" customHeight="1">
      <c r="B58" s="18" t="s">
        <v>30</v>
      </c>
      <c r="C58" s="14" t="s">
        <v>101</v>
      </c>
      <c r="D58" s="138" t="s">
        <v>101</v>
      </c>
      <c r="E58" s="139"/>
      <c r="F58" s="139"/>
      <c r="G58" s="140"/>
      <c r="H58" s="21"/>
      <c r="I58" s="16"/>
      <c r="J58" s="16"/>
    </row>
    <row r="59" spans="2:10">
      <c r="B59" s="22"/>
      <c r="C59" s="22"/>
      <c r="D59" s="22"/>
      <c r="E59" s="22"/>
      <c r="H59" s="23"/>
      <c r="I59" s="23"/>
      <c r="J59" s="23"/>
    </row>
    <row r="60" spans="2:10" ht="15.75" customHeight="1">
      <c r="B60" s="141" t="s">
        <v>269</v>
      </c>
      <c r="C60" s="141"/>
      <c r="D60" s="141"/>
      <c r="E60" s="141"/>
      <c r="F60" s="141"/>
      <c r="G60" s="141"/>
      <c r="H60" s="24"/>
      <c r="I60" s="142" t="s">
        <v>102</v>
      </c>
      <c r="J60" s="142"/>
    </row>
    <row r="61" spans="2:10" s="6" customFormat="1" ht="18.75" customHeight="1">
      <c r="B61" s="143" t="s">
        <v>103</v>
      </c>
      <c r="C61" s="143"/>
      <c r="D61" s="143"/>
      <c r="E61" s="143"/>
      <c r="F61" s="143"/>
      <c r="G61" s="143"/>
      <c r="H61" s="25" t="s">
        <v>104</v>
      </c>
      <c r="I61" s="144" t="s">
        <v>105</v>
      </c>
      <c r="J61" s="144"/>
    </row>
    <row r="62" spans="2:10" s="6" customFormat="1" ht="10.5" customHeight="1">
      <c r="B62" s="26"/>
      <c r="C62" s="26"/>
      <c r="D62" s="26"/>
      <c r="E62" s="26"/>
      <c r="F62" s="26"/>
      <c r="G62" s="26"/>
      <c r="H62" s="26"/>
      <c r="I62" s="27"/>
      <c r="J62" s="27"/>
    </row>
    <row r="63" spans="2:10" s="6" customFormat="1" ht="15" customHeight="1">
      <c r="B63" s="145" t="s">
        <v>265</v>
      </c>
      <c r="C63" s="145"/>
      <c r="D63" s="145"/>
      <c r="E63" s="145"/>
      <c r="F63" s="145"/>
      <c r="G63" s="145"/>
      <c r="H63" s="28"/>
      <c r="I63" s="146" t="s">
        <v>266</v>
      </c>
      <c r="J63" s="142"/>
    </row>
    <row r="64" spans="2:10" s="6" customFormat="1" ht="12" customHeight="1">
      <c r="B64" s="136" t="s">
        <v>106</v>
      </c>
      <c r="C64" s="136"/>
      <c r="D64" s="136"/>
      <c r="E64" s="136"/>
      <c r="F64" s="136"/>
      <c r="G64" s="136"/>
      <c r="H64" s="29" t="s">
        <v>107</v>
      </c>
      <c r="I64" s="137" t="s">
        <v>105</v>
      </c>
      <c r="J64" s="137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rintOptions horizontalCentered="1"/>
  <pageMargins left="1.1811023622047245" right="0.39370078740157483" top="0.59055118110236227" bottom="0.39370078740157483" header="0.31496062992125984" footer="0.51181102362204722"/>
  <pageSetup paperSize="9" scale="7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C101" sqref="C101"/>
    </sheetView>
  </sheetViews>
  <sheetFormatPr defaultRowHeight="12.75"/>
  <cols>
    <col min="1" max="1" width="4.7109375" style="33" customWidth="1"/>
    <col min="2" max="2" width="3.140625" style="34" customWidth="1"/>
    <col min="3" max="3" width="2.7109375" style="34" customWidth="1"/>
    <col min="4" max="4" width="45" style="34" customWidth="1"/>
    <col min="5" max="5" width="7.7109375" style="34" customWidth="1"/>
    <col min="6" max="6" width="11.5703125" style="33" customWidth="1"/>
    <col min="7" max="7" width="11.140625" style="33" customWidth="1"/>
    <col min="8" max="16384" width="9.140625" style="33"/>
  </cols>
  <sheetData>
    <row r="1" spans="1:7" ht="30" customHeight="1">
      <c r="A1" s="206" t="s">
        <v>0</v>
      </c>
      <c r="B1" s="206"/>
      <c r="C1" s="206"/>
      <c r="D1" s="206"/>
      <c r="E1" s="206"/>
      <c r="F1" s="206"/>
      <c r="G1" s="206"/>
    </row>
    <row r="2" spans="1:7">
      <c r="E2" s="207" t="s">
        <v>108</v>
      </c>
      <c r="F2" s="207"/>
      <c r="G2" s="207"/>
    </row>
    <row r="3" spans="1:7">
      <c r="E3" s="208" t="s">
        <v>2</v>
      </c>
      <c r="F3" s="208"/>
      <c r="G3" s="208"/>
    </row>
    <row r="5" spans="1:7">
      <c r="A5" s="200" t="s">
        <v>109</v>
      </c>
      <c r="B5" s="200"/>
      <c r="C5" s="200"/>
      <c r="D5" s="200"/>
      <c r="E5" s="200"/>
      <c r="F5" s="200"/>
      <c r="G5" s="200"/>
    </row>
    <row r="6" spans="1:7">
      <c r="A6" s="200"/>
      <c r="B6" s="200"/>
      <c r="C6" s="200"/>
      <c r="D6" s="200"/>
      <c r="E6" s="200"/>
      <c r="F6" s="200"/>
      <c r="G6" s="200"/>
    </row>
    <row r="7" spans="1:7">
      <c r="A7" s="209" t="s">
        <v>5</v>
      </c>
      <c r="B7" s="209"/>
      <c r="C7" s="209"/>
      <c r="D7" s="209"/>
      <c r="E7" s="209"/>
      <c r="F7" s="209"/>
      <c r="G7" s="209"/>
    </row>
    <row r="8" spans="1:7">
      <c r="A8" s="190" t="s">
        <v>110</v>
      </c>
      <c r="B8" s="190"/>
      <c r="C8" s="190"/>
      <c r="D8" s="190"/>
      <c r="E8" s="190"/>
      <c r="F8" s="190"/>
      <c r="G8" s="190"/>
    </row>
    <row r="9" spans="1:7" ht="12.75" customHeight="1">
      <c r="A9" s="197" t="s">
        <v>270</v>
      </c>
      <c r="B9" s="197"/>
      <c r="C9" s="197"/>
      <c r="D9" s="197"/>
      <c r="E9" s="197"/>
      <c r="F9" s="197"/>
      <c r="G9" s="197"/>
    </row>
    <row r="10" spans="1:7">
      <c r="A10" s="198" t="s">
        <v>111</v>
      </c>
      <c r="B10" s="198"/>
      <c r="C10" s="198"/>
      <c r="D10" s="198"/>
      <c r="E10" s="198"/>
      <c r="F10" s="198"/>
      <c r="G10" s="198"/>
    </row>
    <row r="11" spans="1:7">
      <c r="A11" s="198"/>
      <c r="B11" s="198"/>
      <c r="C11" s="198"/>
      <c r="D11" s="198"/>
      <c r="E11" s="198"/>
      <c r="F11" s="198"/>
      <c r="G11" s="198"/>
    </row>
    <row r="12" spans="1:7">
      <c r="A12" s="199"/>
      <c r="B12" s="199"/>
      <c r="C12" s="199"/>
      <c r="D12" s="199"/>
      <c r="E12" s="199"/>
    </row>
    <row r="13" spans="1:7">
      <c r="A13" s="200" t="s">
        <v>112</v>
      </c>
      <c r="B13" s="200"/>
      <c r="C13" s="200"/>
      <c r="D13" s="200"/>
      <c r="E13" s="200"/>
      <c r="F13" s="200"/>
      <c r="G13" s="200"/>
    </row>
    <row r="14" spans="1:7">
      <c r="A14" s="200" t="s">
        <v>10</v>
      </c>
      <c r="B14" s="200"/>
      <c r="C14" s="200"/>
      <c r="D14" s="200"/>
      <c r="E14" s="200"/>
      <c r="F14" s="200"/>
      <c r="G14" s="200"/>
    </row>
    <row r="15" spans="1:7">
      <c r="A15" s="35"/>
      <c r="B15" s="36"/>
      <c r="C15" s="36"/>
      <c r="D15" s="36"/>
      <c r="E15" s="36"/>
      <c r="F15" s="37"/>
      <c r="G15" s="37"/>
    </row>
    <row r="16" spans="1:7">
      <c r="A16" s="201" t="s">
        <v>11</v>
      </c>
      <c r="B16" s="201"/>
      <c r="C16" s="201"/>
      <c r="D16" s="201"/>
      <c r="E16" s="201"/>
      <c r="F16" s="201"/>
      <c r="G16" s="201"/>
    </row>
    <row r="17" spans="1:7">
      <c r="A17" s="197" t="s">
        <v>12</v>
      </c>
      <c r="B17" s="197"/>
      <c r="C17" s="197"/>
      <c r="D17" s="197"/>
      <c r="E17" s="197"/>
      <c r="F17" s="197"/>
      <c r="G17" s="197"/>
    </row>
    <row r="18" spans="1:7" ht="12.75" customHeight="1">
      <c r="A18" s="35"/>
      <c r="B18" s="38"/>
      <c r="C18" s="38"/>
      <c r="D18" s="202" t="s">
        <v>263</v>
      </c>
      <c r="E18" s="202"/>
      <c r="F18" s="202"/>
      <c r="G18" s="202"/>
    </row>
    <row r="19" spans="1:7" ht="67.5" customHeight="1">
      <c r="A19" s="39" t="s">
        <v>13</v>
      </c>
      <c r="B19" s="203" t="s">
        <v>14</v>
      </c>
      <c r="C19" s="204"/>
      <c r="D19" s="205"/>
      <c r="E19" s="40" t="s">
        <v>113</v>
      </c>
      <c r="F19" s="41" t="s">
        <v>114</v>
      </c>
      <c r="G19" s="41" t="s">
        <v>115</v>
      </c>
    </row>
    <row r="20" spans="1:7" s="34" customFormat="1" ht="12.75" customHeight="1">
      <c r="A20" s="41" t="s">
        <v>18</v>
      </c>
      <c r="B20" s="42" t="s">
        <v>116</v>
      </c>
      <c r="C20" s="43"/>
      <c r="D20" s="44"/>
      <c r="E20" s="45"/>
      <c r="F20" s="46">
        <f>SUM(F21,F27,F37,F38,F39)</f>
        <v>580440.1100000001</v>
      </c>
      <c r="G20" s="46">
        <f>SUM(G21,G27,G37,G38,G39)</f>
        <v>581599.21000000008</v>
      </c>
    </row>
    <row r="21" spans="1:7" s="34" customFormat="1" ht="12.75" customHeight="1">
      <c r="A21" s="47" t="s">
        <v>20</v>
      </c>
      <c r="B21" s="48" t="s">
        <v>117</v>
      </c>
      <c r="C21" s="49"/>
      <c r="D21" s="50"/>
      <c r="E21" s="45"/>
      <c r="F21" s="51">
        <f>SUM(F22:F26)</f>
        <v>0</v>
      </c>
      <c r="G21" s="51">
        <f>SUM(G22:G26)</f>
        <v>0</v>
      </c>
    </row>
    <row r="22" spans="1:7" s="34" customFormat="1" ht="12.75" customHeight="1">
      <c r="A22" s="45" t="s">
        <v>118</v>
      </c>
      <c r="B22" s="52"/>
      <c r="C22" s="53" t="s">
        <v>119</v>
      </c>
      <c r="D22" s="54"/>
      <c r="E22" s="55"/>
      <c r="F22" s="51" t="s">
        <v>38</v>
      </c>
      <c r="G22" s="51" t="s">
        <v>38</v>
      </c>
    </row>
    <row r="23" spans="1:7" s="34" customFormat="1" ht="12.75" customHeight="1">
      <c r="A23" s="45" t="s">
        <v>120</v>
      </c>
      <c r="B23" s="52"/>
      <c r="C23" s="53" t="s">
        <v>121</v>
      </c>
      <c r="D23" s="56"/>
      <c r="E23" s="57"/>
      <c r="F23" s="51">
        <v>0</v>
      </c>
      <c r="G23" s="51">
        <v>0</v>
      </c>
    </row>
    <row r="24" spans="1:7" s="34" customFormat="1" ht="12.75" customHeight="1">
      <c r="A24" s="45" t="s">
        <v>122</v>
      </c>
      <c r="B24" s="52"/>
      <c r="C24" s="53" t="s">
        <v>123</v>
      </c>
      <c r="D24" s="56"/>
      <c r="E24" s="57"/>
      <c r="F24" s="51" t="s">
        <v>38</v>
      </c>
      <c r="G24" s="51" t="s">
        <v>38</v>
      </c>
    </row>
    <row r="25" spans="1:7" s="34" customFormat="1" ht="12.75" customHeight="1">
      <c r="A25" s="45" t="s">
        <v>124</v>
      </c>
      <c r="B25" s="52"/>
      <c r="C25" s="53" t="s">
        <v>125</v>
      </c>
      <c r="D25" s="56"/>
      <c r="E25" s="47"/>
      <c r="F25" s="51" t="s">
        <v>38</v>
      </c>
      <c r="G25" s="51" t="s">
        <v>38</v>
      </c>
    </row>
    <row r="26" spans="1:7" s="34" customFormat="1" ht="12.75" customHeight="1">
      <c r="A26" s="58" t="s">
        <v>126</v>
      </c>
      <c r="B26" s="52"/>
      <c r="C26" s="59" t="s">
        <v>127</v>
      </c>
      <c r="D26" s="54"/>
      <c r="E26" s="47"/>
      <c r="F26" s="51" t="s">
        <v>38</v>
      </c>
      <c r="G26" s="51" t="s">
        <v>38</v>
      </c>
    </row>
    <row r="27" spans="1:7" s="34" customFormat="1" ht="12.75" customHeight="1">
      <c r="A27" s="60" t="s">
        <v>30</v>
      </c>
      <c r="B27" s="61" t="s">
        <v>128</v>
      </c>
      <c r="C27" s="62"/>
      <c r="D27" s="63"/>
      <c r="E27" s="131" t="s">
        <v>274</v>
      </c>
      <c r="F27" s="51">
        <f>SUM(F28:F36)</f>
        <v>580440.1100000001</v>
      </c>
      <c r="G27" s="51">
        <f>SUM(G28:G36)</f>
        <v>581599.21000000008</v>
      </c>
    </row>
    <row r="28" spans="1:7" s="34" customFormat="1" ht="12.75" customHeight="1">
      <c r="A28" s="45" t="s">
        <v>129</v>
      </c>
      <c r="B28" s="52"/>
      <c r="C28" s="53" t="s">
        <v>130</v>
      </c>
      <c r="D28" s="56"/>
      <c r="E28" s="132"/>
      <c r="F28" s="51" t="s">
        <v>38</v>
      </c>
      <c r="G28" s="51" t="s">
        <v>38</v>
      </c>
    </row>
    <row r="29" spans="1:7" s="34" customFormat="1" ht="12.75" customHeight="1">
      <c r="A29" s="45" t="s">
        <v>131</v>
      </c>
      <c r="B29" s="52"/>
      <c r="C29" s="53" t="s">
        <v>132</v>
      </c>
      <c r="D29" s="56"/>
      <c r="E29" s="132"/>
      <c r="F29" s="51">
        <v>533514.67000000004</v>
      </c>
      <c r="G29" s="51">
        <v>543400.67000000004</v>
      </c>
    </row>
    <row r="30" spans="1:7" s="34" customFormat="1" ht="12.75" customHeight="1">
      <c r="A30" s="45" t="s">
        <v>133</v>
      </c>
      <c r="B30" s="52"/>
      <c r="C30" s="53" t="s">
        <v>134</v>
      </c>
      <c r="D30" s="56"/>
      <c r="E30" s="132"/>
      <c r="F30" s="51" t="s">
        <v>38</v>
      </c>
      <c r="G30" s="51" t="s">
        <v>38</v>
      </c>
    </row>
    <row r="31" spans="1:7" s="34" customFormat="1" ht="12.75" customHeight="1">
      <c r="A31" s="45" t="s">
        <v>135</v>
      </c>
      <c r="B31" s="52"/>
      <c r="C31" s="53" t="s">
        <v>136</v>
      </c>
      <c r="D31" s="56"/>
      <c r="E31" s="132"/>
      <c r="F31" s="51" t="s">
        <v>38</v>
      </c>
      <c r="G31" s="51" t="s">
        <v>38</v>
      </c>
    </row>
    <row r="32" spans="1:7" s="34" customFormat="1" ht="12.75" customHeight="1">
      <c r="A32" s="45" t="s">
        <v>137</v>
      </c>
      <c r="B32" s="52"/>
      <c r="C32" s="53" t="s">
        <v>138</v>
      </c>
      <c r="D32" s="56"/>
      <c r="E32" s="132"/>
      <c r="F32" s="51">
        <v>29432.05</v>
      </c>
      <c r="G32" s="51">
        <v>28530.41</v>
      </c>
    </row>
    <row r="33" spans="1:7" s="34" customFormat="1" ht="12.75" customHeight="1">
      <c r="A33" s="45" t="s">
        <v>139</v>
      </c>
      <c r="B33" s="52"/>
      <c r="C33" s="53" t="s">
        <v>140</v>
      </c>
      <c r="D33" s="56"/>
      <c r="E33" s="132"/>
      <c r="F33" s="51" t="s">
        <v>38</v>
      </c>
      <c r="G33" s="51" t="s">
        <v>38</v>
      </c>
    </row>
    <row r="34" spans="1:7" s="34" customFormat="1" ht="12.75" customHeight="1">
      <c r="A34" s="45" t="s">
        <v>141</v>
      </c>
      <c r="B34" s="52"/>
      <c r="C34" s="53" t="s">
        <v>142</v>
      </c>
      <c r="D34" s="56"/>
      <c r="E34" s="132"/>
      <c r="F34" s="51">
        <v>17493.39</v>
      </c>
      <c r="G34" s="51">
        <v>9668.1299999999992</v>
      </c>
    </row>
    <row r="35" spans="1:7" s="34" customFormat="1" ht="12.75" customHeight="1">
      <c r="A35" s="45" t="s">
        <v>143</v>
      </c>
      <c r="B35" s="64"/>
      <c r="C35" s="65" t="s">
        <v>144</v>
      </c>
      <c r="D35" s="66"/>
      <c r="E35" s="132"/>
      <c r="F35" s="51" t="s">
        <v>38</v>
      </c>
      <c r="G35" s="51" t="s">
        <v>38</v>
      </c>
    </row>
    <row r="36" spans="1:7" s="34" customFormat="1" ht="12.75" customHeight="1">
      <c r="A36" s="45" t="s">
        <v>145</v>
      </c>
      <c r="B36" s="52"/>
      <c r="C36" s="53" t="s">
        <v>146</v>
      </c>
      <c r="D36" s="56"/>
      <c r="E36" s="131"/>
      <c r="F36" s="51">
        <v>0</v>
      </c>
      <c r="G36" s="51">
        <v>0</v>
      </c>
    </row>
    <row r="37" spans="1:7" s="34" customFormat="1" ht="12.75" customHeight="1">
      <c r="A37" s="47" t="s">
        <v>32</v>
      </c>
      <c r="B37" s="67" t="s">
        <v>147</v>
      </c>
      <c r="C37" s="67"/>
      <c r="D37" s="68"/>
      <c r="E37" s="131"/>
      <c r="F37" s="51" t="s">
        <v>38</v>
      </c>
      <c r="G37" s="51" t="s">
        <v>38</v>
      </c>
    </row>
    <row r="38" spans="1:7" s="34" customFormat="1" ht="12.75" customHeight="1">
      <c r="A38" s="47" t="s">
        <v>47</v>
      </c>
      <c r="B38" s="67" t="s">
        <v>148</v>
      </c>
      <c r="C38" s="67"/>
      <c r="D38" s="68"/>
      <c r="E38" s="132"/>
      <c r="F38" s="51" t="s">
        <v>38</v>
      </c>
      <c r="G38" s="51" t="s">
        <v>38</v>
      </c>
    </row>
    <row r="39" spans="1:7" s="34" customFormat="1" ht="12.75" customHeight="1">
      <c r="A39" s="47" t="s">
        <v>50</v>
      </c>
      <c r="B39" s="67" t="s">
        <v>149</v>
      </c>
      <c r="C39" s="52"/>
      <c r="D39" s="69"/>
      <c r="E39" s="132"/>
      <c r="F39" s="51" t="s">
        <v>38</v>
      </c>
      <c r="G39" s="51" t="s">
        <v>38</v>
      </c>
    </row>
    <row r="40" spans="1:7" s="34" customFormat="1" ht="12.75" customHeight="1">
      <c r="A40" s="41" t="s">
        <v>39</v>
      </c>
      <c r="B40" s="42" t="s">
        <v>150</v>
      </c>
      <c r="C40" s="43"/>
      <c r="D40" s="44"/>
      <c r="E40" s="132"/>
      <c r="F40" s="51" t="s">
        <v>38</v>
      </c>
      <c r="G40" s="51" t="s">
        <v>38</v>
      </c>
    </row>
    <row r="41" spans="1:7" s="34" customFormat="1" ht="12.75" customHeight="1">
      <c r="A41" s="39" t="s">
        <v>78</v>
      </c>
      <c r="B41" s="70" t="s">
        <v>151</v>
      </c>
      <c r="C41" s="71"/>
      <c r="D41" s="72"/>
      <c r="E41" s="131"/>
      <c r="F41" s="46">
        <f>SUM(F42,F48,F49,F56,F57)</f>
        <v>295835.39999999997</v>
      </c>
      <c r="G41" s="46">
        <f>SUM(G42,G48,G49,G56,G57)</f>
        <v>164015.59999999998</v>
      </c>
    </row>
    <row r="42" spans="1:7" s="34" customFormat="1" ht="12.75" customHeight="1">
      <c r="A42" s="73" t="s">
        <v>20</v>
      </c>
      <c r="B42" s="74" t="s">
        <v>152</v>
      </c>
      <c r="C42" s="75"/>
      <c r="D42" s="76"/>
      <c r="E42" s="131" t="s">
        <v>275</v>
      </c>
      <c r="F42" s="51">
        <f>SUM(F43:F47)</f>
        <v>2459.71</v>
      </c>
      <c r="G42" s="51">
        <f>SUM(G43:G47)</f>
        <v>2805.55</v>
      </c>
    </row>
    <row r="43" spans="1:7" s="34" customFormat="1" ht="12.75" customHeight="1">
      <c r="A43" s="77" t="s">
        <v>118</v>
      </c>
      <c r="B43" s="64"/>
      <c r="C43" s="65" t="s">
        <v>153</v>
      </c>
      <c r="D43" s="66"/>
      <c r="E43" s="132"/>
      <c r="F43" s="51" t="s">
        <v>38</v>
      </c>
      <c r="G43" s="51" t="s">
        <v>38</v>
      </c>
    </row>
    <row r="44" spans="1:7" s="34" customFormat="1" ht="12.75" customHeight="1">
      <c r="A44" s="77" t="s">
        <v>120</v>
      </c>
      <c r="B44" s="64"/>
      <c r="C44" s="65" t="s">
        <v>154</v>
      </c>
      <c r="D44" s="66"/>
      <c r="E44" s="132"/>
      <c r="F44" s="51">
        <v>2459.71</v>
      </c>
      <c r="G44" s="51">
        <v>2805.55</v>
      </c>
    </row>
    <row r="45" spans="1:7" s="34" customFormat="1">
      <c r="A45" s="77" t="s">
        <v>122</v>
      </c>
      <c r="B45" s="64"/>
      <c r="C45" s="65" t="s">
        <v>155</v>
      </c>
      <c r="D45" s="66"/>
      <c r="E45" s="132"/>
      <c r="F45" s="51" t="s">
        <v>38</v>
      </c>
      <c r="G45" s="51" t="s">
        <v>38</v>
      </c>
    </row>
    <row r="46" spans="1:7" s="34" customFormat="1">
      <c r="A46" s="77" t="s">
        <v>124</v>
      </c>
      <c r="B46" s="64"/>
      <c r="C46" s="65" t="s">
        <v>156</v>
      </c>
      <c r="D46" s="66"/>
      <c r="E46" s="132"/>
      <c r="F46" s="51" t="s">
        <v>38</v>
      </c>
      <c r="G46" s="51" t="s">
        <v>38</v>
      </c>
    </row>
    <row r="47" spans="1:7" s="34" customFormat="1" ht="12.75" customHeight="1">
      <c r="A47" s="77" t="s">
        <v>126</v>
      </c>
      <c r="B47" s="71"/>
      <c r="C47" s="184" t="s">
        <v>157</v>
      </c>
      <c r="D47" s="185"/>
      <c r="E47" s="132"/>
      <c r="F47" s="51" t="s">
        <v>38</v>
      </c>
      <c r="G47" s="51" t="s">
        <v>38</v>
      </c>
    </row>
    <row r="48" spans="1:7" s="34" customFormat="1" ht="12.75" customHeight="1">
      <c r="A48" s="73" t="s">
        <v>30</v>
      </c>
      <c r="B48" s="78" t="s">
        <v>158</v>
      </c>
      <c r="C48" s="79"/>
      <c r="D48" s="80"/>
      <c r="E48" s="131"/>
      <c r="F48" s="51">
        <v>14379.97</v>
      </c>
      <c r="G48" s="51" t="s">
        <v>38</v>
      </c>
    </row>
    <row r="49" spans="1:7" s="34" customFormat="1" ht="12.75" customHeight="1">
      <c r="A49" s="73" t="s">
        <v>32</v>
      </c>
      <c r="B49" s="74" t="s">
        <v>159</v>
      </c>
      <c r="C49" s="75"/>
      <c r="D49" s="76"/>
      <c r="E49" s="131" t="s">
        <v>276</v>
      </c>
      <c r="F49" s="51">
        <f>SUM(F50:F55)</f>
        <v>267406.48</v>
      </c>
      <c r="G49" s="51">
        <f>SUM(G50:G55)</f>
        <v>151457.01999999999</v>
      </c>
    </row>
    <row r="50" spans="1:7" s="34" customFormat="1" ht="12.75" customHeight="1">
      <c r="A50" s="77" t="s">
        <v>160</v>
      </c>
      <c r="B50" s="75"/>
      <c r="C50" s="81" t="s">
        <v>161</v>
      </c>
      <c r="D50" s="82"/>
      <c r="E50" s="131"/>
      <c r="F50" s="51" t="s">
        <v>38</v>
      </c>
      <c r="G50" s="51" t="s">
        <v>38</v>
      </c>
    </row>
    <row r="51" spans="1:7" s="34" customFormat="1" ht="12.75" customHeight="1">
      <c r="A51" s="83" t="s">
        <v>162</v>
      </c>
      <c r="B51" s="64"/>
      <c r="C51" s="65" t="s">
        <v>163</v>
      </c>
      <c r="D51" s="84"/>
      <c r="E51" s="133"/>
      <c r="F51" s="51" t="s">
        <v>38</v>
      </c>
      <c r="G51" s="51" t="s">
        <v>38</v>
      </c>
    </row>
    <row r="52" spans="1:7" s="34" customFormat="1" ht="12.75" customHeight="1">
      <c r="A52" s="77" t="s">
        <v>164</v>
      </c>
      <c r="B52" s="64"/>
      <c r="C52" s="65" t="s">
        <v>165</v>
      </c>
      <c r="D52" s="66"/>
      <c r="E52" s="131"/>
      <c r="F52" s="51">
        <v>0</v>
      </c>
      <c r="G52" s="51" t="s">
        <v>38</v>
      </c>
    </row>
    <row r="53" spans="1:7" s="34" customFormat="1" ht="12.75" customHeight="1">
      <c r="A53" s="77" t="s">
        <v>166</v>
      </c>
      <c r="B53" s="64"/>
      <c r="C53" s="184" t="s">
        <v>167</v>
      </c>
      <c r="D53" s="185"/>
      <c r="E53" s="131"/>
      <c r="F53" s="51">
        <v>11151.07</v>
      </c>
      <c r="G53" s="51">
        <v>7533.58</v>
      </c>
    </row>
    <row r="54" spans="1:7" s="34" customFormat="1" ht="12.75" customHeight="1">
      <c r="A54" s="77" t="s">
        <v>168</v>
      </c>
      <c r="B54" s="64"/>
      <c r="C54" s="65" t="s">
        <v>169</v>
      </c>
      <c r="D54" s="66"/>
      <c r="E54" s="131"/>
      <c r="F54" s="51">
        <v>256255.41</v>
      </c>
      <c r="G54" s="51">
        <v>143923.44</v>
      </c>
    </row>
    <row r="55" spans="1:7" s="34" customFormat="1" ht="12.75" customHeight="1">
      <c r="A55" s="77" t="s">
        <v>170</v>
      </c>
      <c r="B55" s="64"/>
      <c r="C55" s="65" t="s">
        <v>171</v>
      </c>
      <c r="D55" s="66"/>
      <c r="E55" s="131"/>
      <c r="F55" s="51">
        <v>0</v>
      </c>
      <c r="G55" s="51" t="s">
        <v>38</v>
      </c>
    </row>
    <row r="56" spans="1:7" s="34" customFormat="1" ht="12.75" customHeight="1">
      <c r="A56" s="73" t="s">
        <v>47</v>
      </c>
      <c r="B56" s="85" t="s">
        <v>172</v>
      </c>
      <c r="C56" s="85"/>
      <c r="D56" s="86"/>
      <c r="E56" s="131"/>
      <c r="F56" s="51" t="s">
        <v>38</v>
      </c>
      <c r="G56" s="51" t="s">
        <v>38</v>
      </c>
    </row>
    <row r="57" spans="1:7" s="34" customFormat="1" ht="12.75" customHeight="1">
      <c r="A57" s="73" t="s">
        <v>50</v>
      </c>
      <c r="B57" s="85" t="s">
        <v>173</v>
      </c>
      <c r="C57" s="85"/>
      <c r="D57" s="86"/>
      <c r="E57" s="131" t="s">
        <v>277</v>
      </c>
      <c r="F57" s="51">
        <v>11589.24</v>
      </c>
      <c r="G57" s="51">
        <v>9753.0300000000007</v>
      </c>
    </row>
    <row r="58" spans="1:7" s="34" customFormat="1" ht="12.75" customHeight="1">
      <c r="A58" s="47"/>
      <c r="B58" s="61" t="s">
        <v>174</v>
      </c>
      <c r="C58" s="62"/>
      <c r="D58" s="63"/>
      <c r="E58" s="131"/>
      <c r="F58" s="51">
        <f>SUM(F20,F40,F41)</f>
        <v>876275.51</v>
      </c>
      <c r="G58" s="51">
        <f>SUM(G20,G40,G41)</f>
        <v>745614.81</v>
      </c>
    </row>
    <row r="59" spans="1:7" s="34" customFormat="1" ht="12.75" customHeight="1">
      <c r="A59" s="41" t="s">
        <v>80</v>
      </c>
      <c r="B59" s="42" t="s">
        <v>175</v>
      </c>
      <c r="C59" s="42"/>
      <c r="D59" s="87"/>
      <c r="E59" s="131" t="s">
        <v>278</v>
      </c>
      <c r="F59" s="46">
        <f>SUM(F60:F63)</f>
        <v>606147.96</v>
      </c>
      <c r="G59" s="46">
        <f>SUM(G60:G63)</f>
        <v>591100.0199999999</v>
      </c>
    </row>
    <row r="60" spans="1:7" s="34" customFormat="1" ht="12.75" customHeight="1">
      <c r="A60" s="47" t="s">
        <v>20</v>
      </c>
      <c r="B60" s="67" t="s">
        <v>23</v>
      </c>
      <c r="C60" s="67"/>
      <c r="D60" s="68"/>
      <c r="E60" s="131"/>
      <c r="F60" s="51">
        <v>105458.85</v>
      </c>
      <c r="G60" s="51">
        <v>98985.77</v>
      </c>
    </row>
    <row r="61" spans="1:7" s="34" customFormat="1" ht="12.75" customHeight="1">
      <c r="A61" s="60" t="s">
        <v>30</v>
      </c>
      <c r="B61" s="61" t="s">
        <v>176</v>
      </c>
      <c r="C61" s="62"/>
      <c r="D61" s="63"/>
      <c r="E61" s="134"/>
      <c r="F61" s="51">
        <v>475235.03</v>
      </c>
      <c r="G61" s="51">
        <v>474474.18</v>
      </c>
    </row>
    <row r="62" spans="1:7" s="34" customFormat="1" ht="12.75" customHeight="1">
      <c r="A62" s="47" t="s">
        <v>32</v>
      </c>
      <c r="B62" s="195" t="s">
        <v>177</v>
      </c>
      <c r="C62" s="181"/>
      <c r="D62" s="196"/>
      <c r="E62" s="131"/>
      <c r="F62" s="51">
        <v>14118.61</v>
      </c>
      <c r="G62" s="51">
        <v>0</v>
      </c>
    </row>
    <row r="63" spans="1:7" s="34" customFormat="1" ht="12.75" customHeight="1">
      <c r="A63" s="47" t="s">
        <v>178</v>
      </c>
      <c r="B63" s="67" t="s">
        <v>179</v>
      </c>
      <c r="C63" s="52"/>
      <c r="D63" s="69"/>
      <c r="E63" s="131"/>
      <c r="F63" s="51">
        <v>11335.47</v>
      </c>
      <c r="G63" s="51">
        <v>17640.07</v>
      </c>
    </row>
    <row r="64" spans="1:7" s="34" customFormat="1" ht="12.75" customHeight="1">
      <c r="A64" s="41" t="s">
        <v>89</v>
      </c>
      <c r="B64" s="42" t="s">
        <v>180</v>
      </c>
      <c r="C64" s="43"/>
      <c r="D64" s="44"/>
      <c r="E64" s="131"/>
      <c r="F64" s="46">
        <f>SUM(F65,F69)</f>
        <v>243439.84</v>
      </c>
      <c r="G64" s="46">
        <f>SUM(G65,G69)</f>
        <v>142562.32</v>
      </c>
    </row>
    <row r="65" spans="1:7" s="34" customFormat="1" ht="12.75" customHeight="1">
      <c r="A65" s="47" t="s">
        <v>20</v>
      </c>
      <c r="B65" s="48" t="s">
        <v>181</v>
      </c>
      <c r="C65" s="88"/>
      <c r="D65" s="89"/>
      <c r="E65" s="131" t="s">
        <v>279</v>
      </c>
      <c r="F65" s="51">
        <f>SUM(F66:F68)</f>
        <v>19063.71</v>
      </c>
      <c r="G65" s="51">
        <f>SUM(G66:G68)</f>
        <v>19063.71</v>
      </c>
    </row>
    <row r="66" spans="1:7" s="34" customFormat="1">
      <c r="A66" s="45" t="s">
        <v>118</v>
      </c>
      <c r="B66" s="90"/>
      <c r="C66" s="53" t="s">
        <v>182</v>
      </c>
      <c r="D66" s="91"/>
      <c r="E66" s="131"/>
      <c r="F66" s="51" t="s">
        <v>38</v>
      </c>
      <c r="G66" s="51" t="s">
        <v>38</v>
      </c>
    </row>
    <row r="67" spans="1:7" s="34" customFormat="1" ht="12.75" customHeight="1">
      <c r="A67" s="45" t="s">
        <v>120</v>
      </c>
      <c r="B67" s="52"/>
      <c r="C67" s="53" t="s">
        <v>183</v>
      </c>
      <c r="D67" s="56"/>
      <c r="E67" s="131"/>
      <c r="F67" s="51">
        <v>19063.71</v>
      </c>
      <c r="G67" s="51">
        <v>19063.71</v>
      </c>
    </row>
    <row r="68" spans="1:7" s="34" customFormat="1" ht="12.75" customHeight="1">
      <c r="A68" s="45" t="s">
        <v>184</v>
      </c>
      <c r="B68" s="52"/>
      <c r="C68" s="53" t="s">
        <v>185</v>
      </c>
      <c r="D68" s="56"/>
      <c r="E68" s="132"/>
      <c r="F68" s="51" t="s">
        <v>38</v>
      </c>
      <c r="G68" s="51" t="s">
        <v>38</v>
      </c>
    </row>
    <row r="69" spans="1:7" s="22" customFormat="1" ht="12.75" customHeight="1">
      <c r="A69" s="73" t="s">
        <v>30</v>
      </c>
      <c r="B69" s="92" t="s">
        <v>186</v>
      </c>
      <c r="C69" s="93"/>
      <c r="D69" s="94"/>
      <c r="E69" s="120" t="s">
        <v>280</v>
      </c>
      <c r="F69" s="51">
        <f>SUM(F70:F75,F78:F83)</f>
        <v>224376.13</v>
      </c>
      <c r="G69" s="51">
        <f>SUM(G70:G75,G78:G83)</f>
        <v>123498.61</v>
      </c>
    </row>
    <row r="70" spans="1:7" s="34" customFormat="1" ht="26.25" customHeight="1">
      <c r="A70" s="45" t="s">
        <v>129</v>
      </c>
      <c r="B70" s="52"/>
      <c r="C70" s="181" t="s">
        <v>187</v>
      </c>
      <c r="D70" s="182"/>
      <c r="E70" s="131"/>
      <c r="F70" s="51" t="s">
        <v>38</v>
      </c>
      <c r="G70" s="51" t="s">
        <v>38</v>
      </c>
    </row>
    <row r="71" spans="1:7" s="34" customFormat="1" ht="12.75" customHeight="1">
      <c r="A71" s="45" t="s">
        <v>131</v>
      </c>
      <c r="B71" s="90"/>
      <c r="C71" s="53" t="s">
        <v>188</v>
      </c>
      <c r="D71" s="91"/>
      <c r="E71" s="131"/>
      <c r="F71" s="51" t="s">
        <v>38</v>
      </c>
      <c r="G71" s="51" t="s">
        <v>38</v>
      </c>
    </row>
    <row r="72" spans="1:7" s="34" customFormat="1">
      <c r="A72" s="45" t="s">
        <v>133</v>
      </c>
      <c r="B72" s="90"/>
      <c r="C72" s="53" t="s">
        <v>189</v>
      </c>
      <c r="D72" s="91"/>
      <c r="E72" s="131"/>
      <c r="F72" s="51" t="s">
        <v>38</v>
      </c>
      <c r="G72" s="51" t="s">
        <v>38</v>
      </c>
    </row>
    <row r="73" spans="1:7" s="34" customFormat="1">
      <c r="A73" s="95" t="s">
        <v>135</v>
      </c>
      <c r="B73" s="75"/>
      <c r="C73" s="96" t="s">
        <v>190</v>
      </c>
      <c r="D73" s="82"/>
      <c r="E73" s="131"/>
      <c r="F73" s="51" t="s">
        <v>38</v>
      </c>
      <c r="G73" s="51" t="s">
        <v>38</v>
      </c>
    </row>
    <row r="74" spans="1:7" s="34" customFormat="1">
      <c r="A74" s="47" t="s">
        <v>137</v>
      </c>
      <c r="B74" s="59"/>
      <c r="C74" s="59" t="s">
        <v>191</v>
      </c>
      <c r="D74" s="54"/>
      <c r="E74" s="135"/>
      <c r="F74" s="51" t="s">
        <v>38</v>
      </c>
      <c r="G74" s="51" t="s">
        <v>38</v>
      </c>
    </row>
    <row r="75" spans="1:7" s="34" customFormat="1" ht="12.75" customHeight="1">
      <c r="A75" s="97" t="s">
        <v>139</v>
      </c>
      <c r="B75" s="93"/>
      <c r="C75" s="98" t="s">
        <v>192</v>
      </c>
      <c r="D75" s="99"/>
      <c r="E75" s="131"/>
      <c r="F75" s="51">
        <f>SUM(F76,F77)</f>
        <v>0</v>
      </c>
      <c r="G75" s="51">
        <f>SUM(G76,G77)</f>
        <v>0</v>
      </c>
    </row>
    <row r="76" spans="1:7" s="34" customFormat="1" ht="12.75" customHeight="1">
      <c r="A76" s="77" t="s">
        <v>193</v>
      </c>
      <c r="B76" s="64"/>
      <c r="C76" s="84"/>
      <c r="D76" s="66" t="s">
        <v>194</v>
      </c>
      <c r="E76" s="131"/>
      <c r="F76" s="51" t="s">
        <v>38</v>
      </c>
      <c r="G76" s="51" t="s">
        <v>38</v>
      </c>
    </row>
    <row r="77" spans="1:7" s="34" customFormat="1" ht="12.75" customHeight="1">
      <c r="A77" s="77" t="s">
        <v>195</v>
      </c>
      <c r="B77" s="64"/>
      <c r="C77" s="84"/>
      <c r="D77" s="66" t="s">
        <v>196</v>
      </c>
      <c r="E77" s="132"/>
      <c r="F77" s="51" t="s">
        <v>38</v>
      </c>
      <c r="G77" s="51" t="s">
        <v>38</v>
      </c>
    </row>
    <row r="78" spans="1:7" s="34" customFormat="1" ht="12.75" customHeight="1">
      <c r="A78" s="77" t="s">
        <v>141</v>
      </c>
      <c r="B78" s="79"/>
      <c r="C78" s="100" t="s">
        <v>197</v>
      </c>
      <c r="D78" s="101"/>
      <c r="E78" s="132"/>
      <c r="F78" s="51" t="s">
        <v>38</v>
      </c>
      <c r="G78" s="51" t="s">
        <v>38</v>
      </c>
    </row>
    <row r="79" spans="1:7" s="34" customFormat="1" ht="12.75" customHeight="1">
      <c r="A79" s="77" t="s">
        <v>143</v>
      </c>
      <c r="B79" s="102"/>
      <c r="C79" s="65" t="s">
        <v>198</v>
      </c>
      <c r="D79" s="103"/>
      <c r="E79" s="131"/>
      <c r="F79" s="51" t="s">
        <v>38</v>
      </c>
      <c r="G79" s="51" t="s">
        <v>38</v>
      </c>
    </row>
    <row r="80" spans="1:7" s="34" customFormat="1" ht="12.75" customHeight="1">
      <c r="A80" s="77" t="s">
        <v>145</v>
      </c>
      <c r="B80" s="52"/>
      <c r="C80" s="53" t="s">
        <v>199</v>
      </c>
      <c r="D80" s="56"/>
      <c r="E80" s="131"/>
      <c r="F80" s="51">
        <v>3793.28</v>
      </c>
      <c r="G80" s="51">
        <v>680.47</v>
      </c>
    </row>
    <row r="81" spans="1:7" s="34" customFormat="1" ht="12.75" customHeight="1">
      <c r="A81" s="77" t="s">
        <v>200</v>
      </c>
      <c r="B81" s="52"/>
      <c r="C81" s="53" t="s">
        <v>201</v>
      </c>
      <c r="D81" s="56"/>
      <c r="E81" s="131"/>
      <c r="F81" s="51">
        <v>98424.59</v>
      </c>
      <c r="G81" s="51">
        <v>0</v>
      </c>
    </row>
    <row r="82" spans="1:7" s="34" customFormat="1" ht="12.75" customHeight="1">
      <c r="A82" s="45" t="s">
        <v>202</v>
      </c>
      <c r="B82" s="64"/>
      <c r="C82" s="65" t="s">
        <v>203</v>
      </c>
      <c r="D82" s="66"/>
      <c r="E82" s="131"/>
      <c r="F82" s="51">
        <v>122158.26</v>
      </c>
      <c r="G82" s="51">
        <v>122818.14</v>
      </c>
    </row>
    <row r="83" spans="1:7" s="34" customFormat="1" ht="12.75" customHeight="1">
      <c r="A83" s="45" t="s">
        <v>204</v>
      </c>
      <c r="B83" s="52"/>
      <c r="C83" s="53" t="s">
        <v>205</v>
      </c>
      <c r="D83" s="56"/>
      <c r="E83" s="132"/>
      <c r="F83" s="51" t="s">
        <v>38</v>
      </c>
      <c r="G83" s="51" t="s">
        <v>38</v>
      </c>
    </row>
    <row r="84" spans="1:7" s="34" customFormat="1" ht="12.75" customHeight="1">
      <c r="A84" s="41" t="s">
        <v>91</v>
      </c>
      <c r="B84" s="104" t="s">
        <v>206</v>
      </c>
      <c r="C84" s="105"/>
      <c r="D84" s="106"/>
      <c r="E84" s="132" t="s">
        <v>281</v>
      </c>
      <c r="F84" s="46">
        <f>SUM(F85,F86,F89,F90)</f>
        <v>26687.71</v>
      </c>
      <c r="G84" s="46">
        <f>SUM(G85,G86,G89,G90)</f>
        <v>11952.469999999401</v>
      </c>
    </row>
    <row r="85" spans="1:7" s="34" customFormat="1" ht="12.75" customHeight="1">
      <c r="A85" s="47" t="s">
        <v>20</v>
      </c>
      <c r="B85" s="67" t="s">
        <v>207</v>
      </c>
      <c r="C85" s="52"/>
      <c r="D85" s="69"/>
      <c r="E85" s="57"/>
      <c r="F85" s="51" t="s">
        <v>38</v>
      </c>
      <c r="G85" s="51" t="s">
        <v>38</v>
      </c>
    </row>
    <row r="86" spans="1:7" s="34" customFormat="1" ht="12.75" customHeight="1">
      <c r="A86" s="47" t="s">
        <v>30</v>
      </c>
      <c r="B86" s="48" t="s">
        <v>208</v>
      </c>
      <c r="C86" s="88"/>
      <c r="D86" s="89"/>
      <c r="E86" s="47"/>
      <c r="F86" s="51">
        <f>SUM(F87,F88)</f>
        <v>0</v>
      </c>
      <c r="G86" s="51">
        <f>SUM(G87,G88)</f>
        <v>0</v>
      </c>
    </row>
    <row r="87" spans="1:7" s="34" customFormat="1" ht="12.75" customHeight="1">
      <c r="A87" s="45" t="s">
        <v>129</v>
      </c>
      <c r="B87" s="52"/>
      <c r="C87" s="53" t="s">
        <v>209</v>
      </c>
      <c r="D87" s="56"/>
      <c r="E87" s="47"/>
      <c r="F87" s="51" t="s">
        <v>38</v>
      </c>
      <c r="G87" s="51" t="s">
        <v>38</v>
      </c>
    </row>
    <row r="88" spans="1:7" s="34" customFormat="1" ht="12.75" customHeight="1">
      <c r="A88" s="45" t="s">
        <v>131</v>
      </c>
      <c r="B88" s="52"/>
      <c r="C88" s="53" t="s">
        <v>210</v>
      </c>
      <c r="D88" s="56"/>
      <c r="E88" s="47"/>
      <c r="F88" s="51" t="s">
        <v>38</v>
      </c>
      <c r="G88" s="51" t="s">
        <v>38</v>
      </c>
    </row>
    <row r="89" spans="1:7" s="34" customFormat="1" ht="12.75" customHeight="1">
      <c r="A89" s="73" t="s">
        <v>32</v>
      </c>
      <c r="B89" s="84" t="s">
        <v>211</v>
      </c>
      <c r="C89" s="84"/>
      <c r="D89" s="107"/>
      <c r="E89" s="47"/>
      <c r="F89" s="51" t="s">
        <v>38</v>
      </c>
      <c r="G89" s="51" t="s">
        <v>38</v>
      </c>
    </row>
    <row r="90" spans="1:7" s="34" customFormat="1" ht="12.75" customHeight="1">
      <c r="A90" s="60" t="s">
        <v>47</v>
      </c>
      <c r="B90" s="61" t="s">
        <v>212</v>
      </c>
      <c r="C90" s="62"/>
      <c r="D90" s="63"/>
      <c r="E90" s="47"/>
      <c r="F90" s="51">
        <f>SUM(F91:F92)</f>
        <v>26687.71</v>
      </c>
      <c r="G90" s="51">
        <f>SUM(G91:G92)</f>
        <v>11952.469999999401</v>
      </c>
    </row>
    <row r="91" spans="1:7" s="34" customFormat="1" ht="12.75" customHeight="1">
      <c r="A91" s="45" t="s">
        <v>213</v>
      </c>
      <c r="B91" s="43"/>
      <c r="C91" s="53" t="s">
        <v>214</v>
      </c>
      <c r="D91" s="108"/>
      <c r="E91" s="57"/>
      <c r="F91" s="51">
        <v>14735.24</v>
      </c>
      <c r="G91" s="51">
        <v>8479.3499999994001</v>
      </c>
    </row>
    <row r="92" spans="1:7" s="34" customFormat="1" ht="12.75" customHeight="1">
      <c r="A92" s="45" t="s">
        <v>215</v>
      </c>
      <c r="B92" s="43"/>
      <c r="C92" s="53" t="s">
        <v>216</v>
      </c>
      <c r="D92" s="108"/>
      <c r="E92" s="57"/>
      <c r="F92" s="51">
        <v>11952.47</v>
      </c>
      <c r="G92" s="51">
        <v>3473.12</v>
      </c>
    </row>
    <row r="93" spans="1:7" s="34" customFormat="1" ht="12.75" customHeight="1">
      <c r="A93" s="41" t="s">
        <v>93</v>
      </c>
      <c r="B93" s="104" t="s">
        <v>217</v>
      </c>
      <c r="C93" s="106"/>
      <c r="D93" s="106"/>
      <c r="E93" s="57"/>
      <c r="F93" s="46"/>
      <c r="G93" s="46"/>
    </row>
    <row r="94" spans="1:7" s="34" customFormat="1" ht="25.5" customHeight="1">
      <c r="A94" s="41"/>
      <c r="B94" s="183" t="s">
        <v>218</v>
      </c>
      <c r="C94" s="184"/>
      <c r="D94" s="185"/>
      <c r="E94" s="47"/>
      <c r="F94" s="109">
        <f>SUM(F59,F64,F84,F93)</f>
        <v>876275.50999999989</v>
      </c>
      <c r="G94" s="109">
        <f>SUM(G59,G64,G84,G93)</f>
        <v>745614.80999999924</v>
      </c>
    </row>
    <row r="95" spans="1:7" s="34" customFormat="1">
      <c r="A95" s="110"/>
      <c r="B95" s="111"/>
      <c r="C95" s="111"/>
      <c r="D95" s="111"/>
      <c r="E95" s="111"/>
    </row>
    <row r="96" spans="1:7" s="34" customFormat="1" ht="12.75" customHeight="1">
      <c r="A96" s="186" t="s">
        <v>268</v>
      </c>
      <c r="B96" s="187"/>
      <c r="C96" s="187"/>
      <c r="D96" s="187"/>
      <c r="E96" s="112"/>
      <c r="F96" s="188" t="s">
        <v>102</v>
      </c>
      <c r="G96" s="188"/>
    </row>
    <row r="97" spans="1:7" s="34" customFormat="1" ht="12.75" customHeight="1">
      <c r="A97" s="189" t="s">
        <v>219</v>
      </c>
      <c r="B97" s="189"/>
      <c r="C97" s="189"/>
      <c r="D97" s="189"/>
      <c r="E97" s="34" t="s">
        <v>104</v>
      </c>
      <c r="F97" s="190" t="s">
        <v>105</v>
      </c>
      <c r="G97" s="190"/>
    </row>
    <row r="98" spans="1:7" s="34" customFormat="1">
      <c r="A98" s="38"/>
      <c r="B98" s="38"/>
      <c r="C98" s="38"/>
      <c r="D98" s="38"/>
      <c r="E98" s="38"/>
      <c r="F98" s="38"/>
      <c r="G98" s="38"/>
    </row>
    <row r="99" spans="1:7" s="34" customFormat="1" ht="26.25" customHeight="1">
      <c r="A99" s="191" t="s">
        <v>267</v>
      </c>
      <c r="B99" s="192"/>
      <c r="C99" s="192"/>
      <c r="D99" s="192"/>
      <c r="E99" s="113"/>
      <c r="F99" s="193" t="s">
        <v>266</v>
      </c>
      <c r="G99" s="194"/>
    </row>
    <row r="100" spans="1:7" s="34" customFormat="1" ht="12.75" customHeight="1">
      <c r="A100" s="179" t="s">
        <v>220</v>
      </c>
      <c r="B100" s="179"/>
      <c r="C100" s="179"/>
      <c r="D100" s="179"/>
      <c r="E100" s="22" t="s">
        <v>104</v>
      </c>
      <c r="F100" s="180" t="s">
        <v>105</v>
      </c>
      <c r="G100" s="180"/>
    </row>
  </sheetData>
  <mergeCells count="28">
    <mergeCell ref="A8:G8"/>
    <mergeCell ref="A1:G1"/>
    <mergeCell ref="E2:G2"/>
    <mergeCell ref="E3:G3"/>
    <mergeCell ref="A5:G6"/>
    <mergeCell ref="A7:G7"/>
    <mergeCell ref="B62:D62"/>
    <mergeCell ref="A9:G9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A100:D100"/>
    <mergeCell ref="F100:G100"/>
    <mergeCell ref="C70:D70"/>
    <mergeCell ref="B94:D94"/>
    <mergeCell ref="A96:D96"/>
    <mergeCell ref="F96:G96"/>
    <mergeCell ref="A97:D97"/>
    <mergeCell ref="F97:G97"/>
    <mergeCell ref="A99:D99"/>
    <mergeCell ref="F99:G9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workbookViewId="0">
      <selection activeCell="A3" sqref="A3"/>
    </sheetView>
  </sheetViews>
  <sheetFormatPr defaultRowHeight="15"/>
  <cols>
    <col min="1" max="1" width="6" style="114" customWidth="1"/>
    <col min="2" max="2" width="32.85546875" style="3" customWidth="1"/>
    <col min="3" max="10" width="15.7109375" style="3" customWidth="1"/>
    <col min="11" max="11" width="13.140625" style="3" customWidth="1"/>
    <col min="12" max="13" width="15.7109375" style="3" customWidth="1"/>
    <col min="14" max="16384" width="9.140625" style="3"/>
  </cols>
  <sheetData>
    <row r="1" spans="1:13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15" customHeight="1">
      <c r="I2" s="3" t="s">
        <v>221</v>
      </c>
    </row>
    <row r="3" spans="1:13" ht="15" customHeight="1">
      <c r="I3" s="3" t="s">
        <v>222</v>
      </c>
    </row>
    <row r="5" spans="1:13" ht="15" customHeight="1">
      <c r="A5" s="213" t="s">
        <v>223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</row>
    <row r="6" spans="1:13">
      <c r="A6" s="213" t="s">
        <v>224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</row>
    <row r="7" spans="1:13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13">
      <c r="A8" s="214" t="s">
        <v>225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10" spans="1:13" ht="15" customHeight="1">
      <c r="A10" s="213" t="s">
        <v>226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3">
      <c r="G11" s="116">
        <v>44834</v>
      </c>
    </row>
    <row r="12" spans="1:13" ht="15" customHeight="1">
      <c r="A12" s="215" t="s">
        <v>13</v>
      </c>
      <c r="B12" s="215" t="s">
        <v>227</v>
      </c>
      <c r="C12" s="215" t="s">
        <v>228</v>
      </c>
      <c r="D12" s="217" t="s">
        <v>229</v>
      </c>
      <c r="E12" s="218"/>
      <c r="F12" s="218"/>
      <c r="G12" s="218"/>
      <c r="H12" s="218"/>
      <c r="I12" s="218"/>
      <c r="J12" s="218"/>
      <c r="K12" s="218"/>
      <c r="L12" s="219"/>
      <c r="M12" s="215" t="s">
        <v>230</v>
      </c>
    </row>
    <row r="13" spans="1:13" ht="114">
      <c r="A13" s="216"/>
      <c r="B13" s="216"/>
      <c r="C13" s="216"/>
      <c r="D13" s="117" t="s">
        <v>231</v>
      </c>
      <c r="E13" s="117" t="s">
        <v>232</v>
      </c>
      <c r="F13" s="117" t="s">
        <v>233</v>
      </c>
      <c r="G13" s="117" t="s">
        <v>234</v>
      </c>
      <c r="H13" s="117" t="s">
        <v>235</v>
      </c>
      <c r="I13" s="118" t="s">
        <v>236</v>
      </c>
      <c r="J13" s="117" t="s">
        <v>237</v>
      </c>
      <c r="K13" s="117" t="s">
        <v>238</v>
      </c>
      <c r="L13" s="119" t="s">
        <v>239</v>
      </c>
      <c r="M13" s="216"/>
    </row>
    <row r="14" spans="1:13" ht="15" customHeight="1">
      <c r="A14" s="120">
        <v>1</v>
      </c>
      <c r="B14" s="120">
        <v>2</v>
      </c>
      <c r="C14" s="120">
        <v>3</v>
      </c>
      <c r="D14" s="120">
        <v>4</v>
      </c>
      <c r="E14" s="120">
        <v>5</v>
      </c>
      <c r="F14" s="120">
        <v>6</v>
      </c>
      <c r="G14" s="120">
        <v>7</v>
      </c>
      <c r="H14" s="120">
        <v>8</v>
      </c>
      <c r="I14" s="120">
        <v>9</v>
      </c>
      <c r="J14" s="120">
        <v>10</v>
      </c>
      <c r="K14" s="121" t="s">
        <v>240</v>
      </c>
      <c r="L14" s="120">
        <v>12</v>
      </c>
      <c r="M14" s="120">
        <v>13</v>
      </c>
    </row>
    <row r="15" spans="1:13" ht="71.25">
      <c r="A15" s="122" t="s">
        <v>241</v>
      </c>
      <c r="B15" s="123" t="s">
        <v>242</v>
      </c>
      <c r="C15" s="124">
        <f t="shared" ref="C15:L15" si="0">SUM(C16:C17)</f>
        <v>98985.77</v>
      </c>
      <c r="D15" s="124">
        <f t="shared" si="0"/>
        <v>351467.64</v>
      </c>
      <c r="E15" s="124">
        <f t="shared" si="0"/>
        <v>0</v>
      </c>
      <c r="F15" s="124">
        <f t="shared" si="0"/>
        <v>1260.4100000000001</v>
      </c>
      <c r="G15" s="124">
        <f t="shared" si="0"/>
        <v>0</v>
      </c>
      <c r="H15" s="124">
        <f t="shared" si="0"/>
        <v>0</v>
      </c>
      <c r="I15" s="124">
        <f t="shared" si="0"/>
        <v>-346254.97000000003</v>
      </c>
      <c r="J15" s="124">
        <f t="shared" si="0"/>
        <v>0</v>
      </c>
      <c r="K15" s="124">
        <f t="shared" si="0"/>
        <v>0</v>
      </c>
      <c r="L15" s="124">
        <f t="shared" si="0"/>
        <v>0</v>
      </c>
      <c r="M15" s="124">
        <f t="shared" ref="M15:M27" si="1">SUM(C15:L15)</f>
        <v>105458.84999999998</v>
      </c>
    </row>
    <row r="16" spans="1:13" ht="15.75">
      <c r="A16" s="125" t="s">
        <v>243</v>
      </c>
      <c r="B16" s="126" t="s">
        <v>244</v>
      </c>
      <c r="C16" s="127">
        <v>97924.22</v>
      </c>
      <c r="D16" s="127"/>
      <c r="E16" s="127">
        <v>43917.93</v>
      </c>
      <c r="F16" s="127">
        <v>1260.4100000000001</v>
      </c>
      <c r="G16" s="127" t="s">
        <v>38</v>
      </c>
      <c r="H16" s="127" t="s">
        <v>38</v>
      </c>
      <c r="I16" s="127">
        <v>-37643.71</v>
      </c>
      <c r="J16" s="127" t="s">
        <v>38</v>
      </c>
      <c r="K16" s="127" t="s">
        <v>38</v>
      </c>
      <c r="L16" s="127">
        <v>0</v>
      </c>
      <c r="M16" s="127">
        <f t="shared" si="1"/>
        <v>105458.85</v>
      </c>
    </row>
    <row r="17" spans="1:13" ht="15.75">
      <c r="A17" s="125" t="s">
        <v>245</v>
      </c>
      <c r="B17" s="126" t="s">
        <v>246</v>
      </c>
      <c r="C17" s="127">
        <v>1061.55</v>
      </c>
      <c r="D17" s="127">
        <v>351467.64</v>
      </c>
      <c r="E17" s="127">
        <v>-43917.93</v>
      </c>
      <c r="F17" s="127" t="s">
        <v>38</v>
      </c>
      <c r="G17" s="127" t="s">
        <v>38</v>
      </c>
      <c r="H17" s="127" t="s">
        <v>38</v>
      </c>
      <c r="I17" s="127">
        <v>-308611.26</v>
      </c>
      <c r="J17" s="127" t="s">
        <v>38</v>
      </c>
      <c r="K17" s="127" t="s">
        <v>38</v>
      </c>
      <c r="L17" s="127">
        <v>0</v>
      </c>
      <c r="M17" s="127">
        <f t="shared" si="1"/>
        <v>0</v>
      </c>
    </row>
    <row r="18" spans="1:13" ht="85.5">
      <c r="A18" s="122" t="s">
        <v>247</v>
      </c>
      <c r="B18" s="123" t="s">
        <v>248</v>
      </c>
      <c r="C18" s="124">
        <f t="shared" ref="C18:L18" si="2">SUM(C19:C20)</f>
        <v>474474.18</v>
      </c>
      <c r="D18" s="124">
        <f t="shared" si="2"/>
        <v>707148.67</v>
      </c>
      <c r="E18" s="124">
        <f t="shared" si="2"/>
        <v>8442.18</v>
      </c>
      <c r="F18" s="124">
        <f t="shared" si="2"/>
        <v>162.99</v>
      </c>
      <c r="G18" s="124">
        <f t="shared" si="2"/>
        <v>0</v>
      </c>
      <c r="H18" s="124">
        <f t="shared" si="2"/>
        <v>0</v>
      </c>
      <c r="I18" s="124">
        <f t="shared" si="2"/>
        <v>-714992.99</v>
      </c>
      <c r="J18" s="124">
        <f t="shared" si="2"/>
        <v>0</v>
      </c>
      <c r="K18" s="124">
        <f t="shared" si="2"/>
        <v>0</v>
      </c>
      <c r="L18" s="124">
        <f t="shared" si="2"/>
        <v>0</v>
      </c>
      <c r="M18" s="124">
        <f t="shared" si="1"/>
        <v>475235.03</v>
      </c>
    </row>
    <row r="19" spans="1:13" ht="15.75">
      <c r="A19" s="125" t="s">
        <v>249</v>
      </c>
      <c r="B19" s="126" t="s">
        <v>244</v>
      </c>
      <c r="C19" s="127">
        <v>474474.18</v>
      </c>
      <c r="D19" s="127">
        <v>20258.91</v>
      </c>
      <c r="E19" s="127">
        <v>8442.18</v>
      </c>
      <c r="F19" s="127">
        <v>162.99</v>
      </c>
      <c r="G19" s="127" t="s">
        <v>38</v>
      </c>
      <c r="H19" s="127" t="s">
        <v>38</v>
      </c>
      <c r="I19" s="127">
        <v>-28103.23</v>
      </c>
      <c r="J19" s="127" t="s">
        <v>38</v>
      </c>
      <c r="K19" s="127" t="s">
        <v>38</v>
      </c>
      <c r="L19" s="127">
        <v>0</v>
      </c>
      <c r="M19" s="127">
        <f t="shared" si="1"/>
        <v>475235.02999999997</v>
      </c>
    </row>
    <row r="20" spans="1:13" ht="15.75">
      <c r="A20" s="125" t="s">
        <v>250</v>
      </c>
      <c r="B20" s="126" t="s">
        <v>246</v>
      </c>
      <c r="C20" s="127">
        <v>0</v>
      </c>
      <c r="D20" s="127">
        <v>686889.76</v>
      </c>
      <c r="E20" s="127" t="s">
        <v>38</v>
      </c>
      <c r="F20" s="127" t="s">
        <v>38</v>
      </c>
      <c r="G20" s="127" t="s">
        <v>38</v>
      </c>
      <c r="H20" s="127" t="s">
        <v>38</v>
      </c>
      <c r="I20" s="127">
        <v>-686889.76</v>
      </c>
      <c r="J20" s="127" t="s">
        <v>38</v>
      </c>
      <c r="K20" s="127" t="s">
        <v>38</v>
      </c>
      <c r="L20" s="127">
        <v>0</v>
      </c>
      <c r="M20" s="127">
        <f t="shared" si="1"/>
        <v>0</v>
      </c>
    </row>
    <row r="21" spans="1:13" ht="114">
      <c r="A21" s="122" t="s">
        <v>251</v>
      </c>
      <c r="B21" s="123" t="s">
        <v>252</v>
      </c>
      <c r="C21" s="124">
        <f t="shared" ref="C21:L21" si="3">SUM(C22:C23)</f>
        <v>0</v>
      </c>
      <c r="D21" s="124">
        <f t="shared" si="3"/>
        <v>14118.61</v>
      </c>
      <c r="E21" s="124">
        <f t="shared" si="3"/>
        <v>0</v>
      </c>
      <c r="F21" s="124">
        <f t="shared" si="3"/>
        <v>2.68</v>
      </c>
      <c r="G21" s="124">
        <f t="shared" si="3"/>
        <v>0</v>
      </c>
      <c r="H21" s="124">
        <f t="shared" si="3"/>
        <v>0</v>
      </c>
      <c r="I21" s="124">
        <f t="shared" si="3"/>
        <v>-2.68</v>
      </c>
      <c r="J21" s="124">
        <f t="shared" si="3"/>
        <v>0</v>
      </c>
      <c r="K21" s="124">
        <f t="shared" si="3"/>
        <v>0</v>
      </c>
      <c r="L21" s="124">
        <f t="shared" si="3"/>
        <v>0</v>
      </c>
      <c r="M21" s="124">
        <f t="shared" si="1"/>
        <v>14118.61</v>
      </c>
    </row>
    <row r="22" spans="1:13" ht="15.75">
      <c r="A22" s="125" t="s">
        <v>253</v>
      </c>
      <c r="B22" s="126" t="s">
        <v>244</v>
      </c>
      <c r="C22" s="127">
        <v>0</v>
      </c>
      <c r="D22" s="127">
        <v>14118.61</v>
      </c>
      <c r="E22" s="127" t="s">
        <v>38</v>
      </c>
      <c r="F22" s="127">
        <v>2.68</v>
      </c>
      <c r="G22" s="127" t="s">
        <v>38</v>
      </c>
      <c r="H22" s="127" t="s">
        <v>38</v>
      </c>
      <c r="I22" s="127">
        <v>-2.68</v>
      </c>
      <c r="J22" s="127" t="s">
        <v>38</v>
      </c>
      <c r="K22" s="127" t="s">
        <v>38</v>
      </c>
      <c r="L22" s="127" t="s">
        <v>38</v>
      </c>
      <c r="M22" s="127">
        <f t="shared" si="1"/>
        <v>14118.61</v>
      </c>
    </row>
    <row r="23" spans="1:13" ht="15.75">
      <c r="A23" s="125" t="s">
        <v>254</v>
      </c>
      <c r="B23" s="126" t="s">
        <v>246</v>
      </c>
      <c r="C23" s="127" t="s">
        <v>38</v>
      </c>
      <c r="D23" s="127" t="s">
        <v>38</v>
      </c>
      <c r="E23" s="127" t="s">
        <v>38</v>
      </c>
      <c r="F23" s="127" t="s">
        <v>38</v>
      </c>
      <c r="G23" s="127" t="s">
        <v>38</v>
      </c>
      <c r="H23" s="127" t="s">
        <v>38</v>
      </c>
      <c r="I23" s="127" t="s">
        <v>38</v>
      </c>
      <c r="J23" s="127" t="s">
        <v>38</v>
      </c>
      <c r="K23" s="127" t="s">
        <v>38</v>
      </c>
      <c r="L23" s="127" t="s">
        <v>38</v>
      </c>
      <c r="M23" s="127">
        <f t="shared" si="1"/>
        <v>0</v>
      </c>
    </row>
    <row r="24" spans="1:13" ht="15.75">
      <c r="A24" s="122" t="s">
        <v>255</v>
      </c>
      <c r="B24" s="123" t="s">
        <v>256</v>
      </c>
      <c r="C24" s="124">
        <f t="shared" ref="C24:L24" si="4">SUM(C25:C26)</f>
        <v>17640.07</v>
      </c>
      <c r="D24" s="124">
        <f t="shared" si="4"/>
        <v>2964.05</v>
      </c>
      <c r="E24" s="124">
        <f t="shared" si="4"/>
        <v>-8442.18</v>
      </c>
      <c r="F24" s="124">
        <f t="shared" si="4"/>
        <v>540.96</v>
      </c>
      <c r="G24" s="124">
        <f t="shared" si="4"/>
        <v>0</v>
      </c>
      <c r="H24" s="124">
        <f t="shared" si="4"/>
        <v>0</v>
      </c>
      <c r="I24" s="124">
        <f t="shared" si="4"/>
        <v>-1367.43</v>
      </c>
      <c r="J24" s="124">
        <f t="shared" si="4"/>
        <v>0</v>
      </c>
      <c r="K24" s="124">
        <f t="shared" si="4"/>
        <v>0</v>
      </c>
      <c r="L24" s="124">
        <f t="shared" si="4"/>
        <v>0</v>
      </c>
      <c r="M24" s="124">
        <f t="shared" si="1"/>
        <v>11335.469999999998</v>
      </c>
    </row>
    <row r="25" spans="1:13" ht="15.75">
      <c r="A25" s="125" t="s">
        <v>257</v>
      </c>
      <c r="B25" s="126" t="s">
        <v>244</v>
      </c>
      <c r="C25" s="127">
        <v>9200.81</v>
      </c>
      <c r="D25" s="127"/>
      <c r="E25" s="127">
        <v>-3684.22</v>
      </c>
      <c r="F25" s="127">
        <v>540.96</v>
      </c>
      <c r="G25" s="127" t="s">
        <v>38</v>
      </c>
      <c r="H25" s="127" t="s">
        <v>38</v>
      </c>
      <c r="I25" s="127">
        <v>-1277.43</v>
      </c>
      <c r="J25" s="127" t="s">
        <v>38</v>
      </c>
      <c r="K25" s="127" t="s">
        <v>38</v>
      </c>
      <c r="L25" s="127" t="s">
        <v>38</v>
      </c>
      <c r="M25" s="127">
        <f t="shared" si="1"/>
        <v>4780.12</v>
      </c>
    </row>
    <row r="26" spans="1:13" ht="15.75">
      <c r="A26" s="125" t="s">
        <v>258</v>
      </c>
      <c r="B26" s="126" t="s">
        <v>246</v>
      </c>
      <c r="C26" s="127">
        <v>8439.26</v>
      </c>
      <c r="D26" s="127">
        <v>2964.05</v>
      </c>
      <c r="E26" s="127">
        <v>-4757.96</v>
      </c>
      <c r="F26" s="127" t="s">
        <v>38</v>
      </c>
      <c r="G26" s="127" t="s">
        <v>38</v>
      </c>
      <c r="H26" s="127" t="s">
        <v>38</v>
      </c>
      <c r="I26" s="127">
        <v>-90</v>
      </c>
      <c r="J26" s="127" t="s">
        <v>38</v>
      </c>
      <c r="K26" s="127" t="s">
        <v>38</v>
      </c>
      <c r="L26" s="127" t="s">
        <v>38</v>
      </c>
      <c r="M26" s="127">
        <f t="shared" si="1"/>
        <v>6555.3500000000013</v>
      </c>
    </row>
    <row r="27" spans="1:13" ht="15.75">
      <c r="A27" s="122" t="s">
        <v>259</v>
      </c>
      <c r="B27" s="123" t="s">
        <v>260</v>
      </c>
      <c r="C27" s="124">
        <f t="shared" ref="C27:L27" si="5">SUM(C15,C18,C21,C24)</f>
        <v>591100.0199999999</v>
      </c>
      <c r="D27" s="124">
        <f t="shared" si="5"/>
        <v>1075698.9700000002</v>
      </c>
      <c r="E27" s="124">
        <f t="shared" si="5"/>
        <v>0</v>
      </c>
      <c r="F27" s="124">
        <f t="shared" si="5"/>
        <v>1967.0400000000002</v>
      </c>
      <c r="G27" s="124">
        <f t="shared" si="5"/>
        <v>0</v>
      </c>
      <c r="H27" s="124">
        <f t="shared" si="5"/>
        <v>0</v>
      </c>
      <c r="I27" s="124">
        <f t="shared" si="5"/>
        <v>-1062618.0699999998</v>
      </c>
      <c r="J27" s="124">
        <f t="shared" si="5"/>
        <v>0</v>
      </c>
      <c r="K27" s="124">
        <f t="shared" si="5"/>
        <v>0</v>
      </c>
      <c r="L27" s="124">
        <f t="shared" si="5"/>
        <v>0</v>
      </c>
      <c r="M27" s="124">
        <f t="shared" si="1"/>
        <v>606147.96000000043</v>
      </c>
    </row>
    <row r="28" spans="1:13" ht="15" customHeight="1">
      <c r="A28" s="210" t="s">
        <v>261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</row>
    <row r="29" spans="1:13" customFormat="1" ht="12.75">
      <c r="A29" s="211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</row>
    <row r="30" spans="1:13" customFormat="1" ht="12.75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</row>
    <row r="31" spans="1:13" s="34" customFormat="1" ht="12.75" customHeight="1"/>
  </sheetData>
  <mergeCells count="11">
    <mergeCell ref="A28:M30"/>
    <mergeCell ref="A1:M1"/>
    <mergeCell ref="A5:M5"/>
    <mergeCell ref="A6:M6"/>
    <mergeCell ref="A8:M8"/>
    <mergeCell ref="A10:M10"/>
    <mergeCell ref="A12:A13"/>
    <mergeCell ref="B12:B13"/>
    <mergeCell ref="C12:C13"/>
    <mergeCell ref="D12:L12"/>
    <mergeCell ref="M12:M1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VRA</vt:lpstr>
      <vt:lpstr>FBA</vt:lpstr>
      <vt:lpstr>FS</vt:lpstr>
      <vt:lpstr>VRA!Print_Titles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Anna Belych</dc:creator>
  <cp:lastModifiedBy>Pavaduotoja</cp:lastModifiedBy>
  <cp:lastPrinted>2022-10-19T13:06:12Z</cp:lastPrinted>
  <dcterms:created xsi:type="dcterms:W3CDTF">1996-10-14T23:33:28Z</dcterms:created>
  <dcterms:modified xsi:type="dcterms:W3CDTF">2023-01-18T10:35:45Z</dcterms:modified>
</cp:coreProperties>
</file>