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vaduotoja\OneDrive - Naminukas\Darbalaukis\"/>
    </mc:Choice>
  </mc:AlternateContent>
  <bookViews>
    <workbookView xWindow="0" yWindow="0" windowWidth="28800" windowHeight="11610" activeTab="1"/>
  </bookViews>
  <sheets>
    <sheet name="FBA" sheetId="1" r:id="rId1"/>
    <sheet name="VRA" sheetId="2" r:id="rId2"/>
    <sheet name="20 VSAFAS 4 PR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3" l="1"/>
  <c r="N23" i="3"/>
  <c r="M22" i="3"/>
  <c r="L22" i="3"/>
  <c r="K22" i="3"/>
  <c r="J22" i="3"/>
  <c r="I22" i="3"/>
  <c r="H22" i="3"/>
  <c r="G22" i="3"/>
  <c r="F22" i="3"/>
  <c r="E22" i="3"/>
  <c r="D22" i="3"/>
  <c r="D25" i="3" s="1"/>
  <c r="N21" i="3"/>
  <c r="N20" i="3"/>
  <c r="M19" i="3"/>
  <c r="L19" i="3"/>
  <c r="K19" i="3"/>
  <c r="J19" i="3"/>
  <c r="I19" i="3"/>
  <c r="H19" i="3"/>
  <c r="G19" i="3"/>
  <c r="F19" i="3"/>
  <c r="E19" i="3"/>
  <c r="D19" i="3"/>
  <c r="N19" i="3" s="1"/>
  <c r="N18" i="3"/>
  <c r="N17" i="3"/>
  <c r="M16" i="3"/>
  <c r="L16" i="3"/>
  <c r="K16" i="3"/>
  <c r="J16" i="3"/>
  <c r="I16" i="3"/>
  <c r="H16" i="3"/>
  <c r="G16" i="3"/>
  <c r="F16" i="3"/>
  <c r="N16" i="3" s="1"/>
  <c r="E16" i="3"/>
  <c r="D16" i="3"/>
  <c r="N15" i="3"/>
  <c r="N14" i="3"/>
  <c r="M13" i="3"/>
  <c r="M25" i="3" s="1"/>
  <c r="L13" i="3"/>
  <c r="L25" i="3" s="1"/>
  <c r="K13" i="3"/>
  <c r="K25" i="3" s="1"/>
  <c r="J13" i="3"/>
  <c r="J25" i="3" s="1"/>
  <c r="I13" i="3"/>
  <c r="I25" i="3" s="1"/>
  <c r="H13" i="3"/>
  <c r="H25" i="3" s="1"/>
  <c r="G13" i="3"/>
  <c r="G25" i="3" s="1"/>
  <c r="F13" i="3"/>
  <c r="E13" i="3"/>
  <c r="D13" i="3"/>
  <c r="J47" i="2"/>
  <c r="I47" i="2"/>
  <c r="J31" i="2"/>
  <c r="I31" i="2"/>
  <c r="J28" i="2"/>
  <c r="I28" i="2"/>
  <c r="J22" i="2"/>
  <c r="J21" i="2" s="1"/>
  <c r="J46" i="2" s="1"/>
  <c r="J54" i="2" s="1"/>
  <c r="J56" i="2" s="1"/>
  <c r="I22" i="2"/>
  <c r="I21" i="2" s="1"/>
  <c r="I46" i="2" s="1"/>
  <c r="I54" i="2" s="1"/>
  <c r="I56" i="2" s="1"/>
  <c r="H90" i="1"/>
  <c r="G90" i="1"/>
  <c r="H86" i="1"/>
  <c r="H84" i="1" s="1"/>
  <c r="G86" i="1"/>
  <c r="G84" i="1" s="1"/>
  <c r="H75" i="1"/>
  <c r="H69" i="1" s="1"/>
  <c r="H64" i="1" s="1"/>
  <c r="G75" i="1"/>
  <c r="G69" i="1" s="1"/>
  <c r="G64" i="1" s="1"/>
  <c r="H65" i="1"/>
  <c r="G65" i="1"/>
  <c r="H59" i="1"/>
  <c r="G59" i="1"/>
  <c r="H49" i="1"/>
  <c r="G49" i="1"/>
  <c r="H42" i="1"/>
  <c r="H41" i="1" s="1"/>
  <c r="G42" i="1"/>
  <c r="G41" i="1" s="1"/>
  <c r="H27" i="1"/>
  <c r="G27" i="1"/>
  <c r="H21" i="1"/>
  <c r="G21" i="1"/>
  <c r="G20" i="1" s="1"/>
  <c r="H20" i="1"/>
  <c r="H58" i="1" s="1"/>
  <c r="E25" i="3" l="1"/>
  <c r="N13" i="3"/>
  <c r="F25" i="3"/>
  <c r="N22" i="3"/>
  <c r="G58" i="1"/>
  <c r="H94" i="1"/>
  <c r="G94" i="1"/>
  <c r="N25" i="3" l="1"/>
</calcChain>
</file>

<file path=xl/comments1.xml><?xml version="1.0" encoding="utf-8"?>
<comments xmlns="http://schemas.openxmlformats.org/spreadsheetml/2006/main">
  <authors>
    <author>ketvirtas</author>
  </authors>
  <commentList>
    <comment ref="G38" authorId="0" shapeId="0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>
  <authors>
    <author>ketvirtas</author>
  </authors>
  <commentList>
    <comment ref="I23" authorId="0" shapeId="0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>
      <text>
        <r>
          <rPr>
            <sz val="9"/>
            <color indexed="8"/>
            <rFont val="Tahoma"/>
          </rPr>
          <t>#03_2_I25#</t>
        </r>
      </text>
    </comment>
    <comment ref="I26" authorId="0" shapeId="0">
      <text>
        <r>
          <rPr>
            <sz val="9"/>
            <color indexed="8"/>
            <rFont val="Tahoma"/>
          </rPr>
          <t>#03_2_I26#</t>
        </r>
      </text>
    </comment>
    <comment ref="I32" authorId="0" shapeId="0">
      <text>
        <r>
          <rPr>
            <sz val="9"/>
            <color indexed="8"/>
            <rFont val="Tahoma"/>
          </rPr>
          <t>#03_2_I32#</t>
        </r>
      </text>
    </comment>
    <comment ref="I33" authorId="0" shapeId="0">
      <text>
        <r>
          <rPr>
            <sz val="9"/>
            <color indexed="8"/>
            <rFont val="Tahoma"/>
          </rPr>
          <t>#03_2_I33#</t>
        </r>
      </text>
    </comment>
    <comment ref="I34" authorId="0" shapeId="0">
      <text>
        <r>
          <rPr>
            <sz val="9"/>
            <color indexed="8"/>
            <rFont val="Tahoma"/>
          </rPr>
          <t>#03_2_I34#</t>
        </r>
      </text>
    </comment>
    <comment ref="I35" authorId="0" shapeId="0">
      <text>
        <r>
          <rPr>
            <sz val="9"/>
            <color indexed="8"/>
            <rFont val="Tahoma"/>
          </rPr>
          <t>#03_2_I35#</t>
        </r>
      </text>
    </comment>
    <comment ref="I36" authorId="0" shapeId="0">
      <text>
        <r>
          <rPr>
            <sz val="9"/>
            <color indexed="8"/>
            <rFont val="Tahoma"/>
          </rPr>
          <t>#03_2_I36#</t>
        </r>
      </text>
    </comment>
    <comment ref="I37" authorId="0" shapeId="0">
      <text>
        <r>
          <rPr>
            <sz val="9"/>
            <color indexed="8"/>
            <rFont val="Tahoma"/>
          </rPr>
          <t>#03_2_I37#</t>
        </r>
      </text>
    </comment>
    <comment ref="I38" authorId="0" shapeId="0">
      <text>
        <r>
          <rPr>
            <sz val="9"/>
            <color indexed="8"/>
            <rFont val="Tahoma"/>
          </rPr>
          <t>#03_2_I38#</t>
        </r>
      </text>
    </comment>
    <comment ref="I39" authorId="0" shapeId="0">
      <text>
        <r>
          <rPr>
            <sz val="9"/>
            <color indexed="8"/>
            <rFont val="Tahoma"/>
          </rPr>
          <t>#03_2_I39#</t>
        </r>
      </text>
    </comment>
    <comment ref="I40" authorId="0" shapeId="0">
      <text>
        <r>
          <rPr>
            <sz val="9"/>
            <color indexed="8"/>
            <rFont val="Tahoma"/>
          </rPr>
          <t>#03_2_I40#</t>
        </r>
      </text>
    </comment>
    <comment ref="I41" authorId="0" shapeId="0">
      <text>
        <r>
          <rPr>
            <sz val="9"/>
            <color indexed="8"/>
            <rFont val="Tahoma"/>
          </rPr>
          <t>#03_2_I41#</t>
        </r>
      </text>
    </comment>
    <comment ref="I42" authorId="0" shapeId="0">
      <text>
        <r>
          <rPr>
            <sz val="9"/>
            <color indexed="8"/>
            <rFont val="Tahoma"/>
          </rPr>
          <t>#03_2_I42#</t>
        </r>
      </text>
    </comment>
    <comment ref="I43" authorId="0" shapeId="0">
      <text>
        <r>
          <rPr>
            <sz val="9"/>
            <color indexed="8"/>
            <rFont val="Tahoma"/>
          </rPr>
          <t>#03_2_I43#</t>
        </r>
      </text>
    </comment>
    <comment ref="I44" authorId="0" shapeId="0">
      <text>
        <r>
          <rPr>
            <sz val="9"/>
            <color indexed="8"/>
            <rFont val="Tahoma"/>
          </rPr>
          <t>#03_2_I44#</t>
        </r>
      </text>
    </comment>
    <comment ref="I45" authorId="0" shapeId="0">
      <text>
        <r>
          <rPr>
            <sz val="9"/>
            <color indexed="8"/>
            <rFont val="Tahoma"/>
          </rPr>
          <t>#03_2_I45#</t>
        </r>
      </text>
    </comment>
    <comment ref="I53" authorId="0" shapeId="0">
      <text>
        <r>
          <rPr>
            <sz val="9"/>
            <color indexed="8"/>
            <rFont val="Tahoma"/>
          </rPr>
          <t>#03_2_I53#</t>
        </r>
      </text>
    </comment>
    <comment ref="I55" authorId="0" shapeId="0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>
  <authors>
    <author>Zita</author>
  </authors>
  <commentList>
    <comment ref="D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4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5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17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18" authorId="0" shapeId="0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0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1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3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4" authorId="0" shapeId="0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<sst xmlns="http://schemas.openxmlformats.org/spreadsheetml/2006/main" count="530" uniqueCount="279">
  <si>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</si>
  <si>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</si>
  <si>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</si>
  <si>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</si>
  <si>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Gargždų lopšelis-darželis Naminukas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</si>
  <si>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</si>
  <si>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Įm.k.191789695 Kranto 3, Gargždai</t>
  </si>
  <si>
    <t>(viešojo sektoriaus subjekto, parengusio finansinės būklės ataskaitą (konsoliduotąją finansinės būklės ataskaitą), kodas, adresas)</t>
  </si>
  <si>
    <t>FINANSINĖS BŪKLĖS ATASKAITA</t>
  </si>
  <si>
    <t>PAGAL  2024-03-31 D. DUOMENIS</t>
  </si>
  <si>
    <t>(data)</t>
  </si>
  <si>
    <t>Pateikimo valiuta ir tikslumas: eurais arba tūkstančiais eurų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</si>
  <si>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</si>
  <si>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</si>
  <si>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</si>
  <si>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</si>
  <si>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</si>
  <si>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</si>
  <si>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</si>
  <si>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</si>
  <si>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</si>
  <si>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</si>
  <si>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</si>
  <si>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</si>
  <si>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</si>
  <si>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</si>
  <si>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</si>
  <si>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</si>
  <si>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</si>
  <si>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</si>
  <si>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</si>
  <si>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</si>
  <si>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</si>
  <si>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</si>
  <si>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</si>
  <si>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</si>
  <si>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</si>
  <si>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</si>
  <si>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</si>
  <si>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</si>
  <si>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</si>
  <si>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</si>
  <si>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</si>
  <si>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</si>
  <si>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</si>
  <si>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</si>
  <si>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</si>
  <si>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</si>
  <si>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</si>
  <si>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</si>
  <si>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</si>
  <si>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</si>
  <si>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</si>
  <si>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</si>
  <si>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</si>
  <si>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</si>
  <si>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</si>
  <si>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</si>
  <si>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</si>
  <si>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</si>
  <si>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</si>
  <si>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</si>
  <si>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</si>
  <si>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</si>
  <si>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</si>
  <si>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</si>
  <si>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</si>
  <si>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</si>
  <si>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</si>
  <si>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</si>
  <si>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</si>
  <si>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</si>
  <si>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</si>
  <si>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</si>
  <si>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</si>
  <si>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</si>
  <si>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</si>
  <si>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</si>
  <si>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</si>
  <si>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</si>
  <si>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</si>
  <si>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</si>
  <si>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</si>
  <si>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</si>
  <si>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</si>
  <si>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</si>
  <si>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</si>
  <si>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</si>
  <si>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</si>
  <si>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</si>
  <si>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</si>
  <si>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</si>
  <si>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</si>
  <si>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</si>
  <si>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</si>
  <si>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</si>
  <si>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</si>
  <si>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</si>
  <si>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</si>
  <si>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</si>
  <si>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</si>
  <si>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</si>
  <si>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</si>
  <si>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</si>
  <si>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</si>
  <si>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</si>
  <si>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</si>
  <si>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</si>
  <si>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</si>
  <si>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</si>
  <si>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</si>
  <si>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</si>
  <si>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</si>
  <si>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</si>
  <si>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</si>
  <si>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</si>
  <si>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</si>
  <si>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</si>
  <si>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</si>
  <si>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</si>
  <si>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</si>
  <si>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</si>
  <si>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</si>
  <si>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</si>
  <si>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</si>
  <si>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</si>
  <si>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</si>
  <si>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</si>
  <si>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</si>
  <si>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</si>
  <si>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</si>
  <si>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</si>
  <si>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</si>
  <si>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</si>
  <si>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Raimunda Mockuvienė</t>
  </si>
  <si>
    <t>(viešojo sektoriaus subjekto vadovo arba jo įgalioto administracijos vadovo pareigų pavadinimas)</t>
  </si>
  <si>
    <t>(parašas)</t>
  </si>
  <si>
    <t>(vardas ir pavardė)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</si>
  <si>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</si>
  <si>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</si>
  <si>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</si>
  <si>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</si>
  <si>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</si>
  <si>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</si>
  <si>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</si>
  <si>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</si>
  <si>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</si>
  <si>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</si>
  <si>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</si>
  <si>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</si>
  <si>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</si>
  <si>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</si>
  <si>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</si>
  <si>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</si>
  <si>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</si>
  <si>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</si>
  <si>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</si>
  <si>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</si>
  <si>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</si>
  <si>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</si>
  <si>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</si>
  <si>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</si>
  <si>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</si>
  <si>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</si>
  <si>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</si>
  <si>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</si>
  <si>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</si>
  <si>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</si>
  <si>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</si>
  <si>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</si>
  <si>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</si>
  <si>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</si>
  <si>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</si>
  <si>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</si>
  <si>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</si>
  <si>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</si>
  <si>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</si>
  <si>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</si>
  <si>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</si>
  <si>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</si>
  <si>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</si>
  <si>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</si>
  <si>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</si>
  <si>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</si>
  <si>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</si>
  <si>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</si>
  <si>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</si>
  <si>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</si>
  <si>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</si>
  <si>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</si>
  <si>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</si>
  <si>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</si>
  <si>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</si>
  <si>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</si>
  <si>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</si>
  <si>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</si>
  <si>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</si>
  <si>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</si>
  <si>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</si>
  <si>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</si>
  <si>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</si>
  <si>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</si>
  <si>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</si>
  <si>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</si>
  <si>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</si>
  <si>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</si>
  <si>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</si>
  <si>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</si>
  <si>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</si>
  <si>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</si>
  <si>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</si>
  <si>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</si>
  <si>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</si>
  <si>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</si>
  <si>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</si>
  <si>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</si>
  <si>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</si>
  <si>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</si>
  <si>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</si>
  <si>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</si>
  <si>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</si>
  <si>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</si>
  <si>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</si>
  <si>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</si>
  <si>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</si>
  <si>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</si>
  <si>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</si>
  <si>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</si>
  <si>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</si>
  <si>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</si>
  <si>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</si>
  <si>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</si>
  <si>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</si>
  <si>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</si>
  <si>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</si>
  <si>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</si>
  <si>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</si>
  <si>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</si>
  <si>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</si>
  <si>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</si>
  <si>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</si>
  <si>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</si>
  <si>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</si>
  <si>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</si>
  <si>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</si>
  <si>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</si>
  <si>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</si>
  <si>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</si>
  <si>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</si>
  <si>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</si>
  <si>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</si>
  <si>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</si>
  <si>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</si>
  <si>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</si>
  <si>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</si>
  <si>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</si>
  <si>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</si>
  <si>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</si>
  <si>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</si>
  <si>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</si>
  <si>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</si>
  <si>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</si>
  <si>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P03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</si>
  <si>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</si>
  <si>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</si>
  <si>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</si>
  <si>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</si>
  <si>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</si>
  <si>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</si>
  <si>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</si>
  <si>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</si>
  <si>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</si>
  <si>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t>P21</t>
  </si>
  <si>
    <t>P22</t>
  </si>
  <si>
    <t>2024-04-22  Nr.____</t>
  </si>
  <si>
    <t>Parengė Renata Zažeckienė, tel. Nr.: 865949010</t>
  </si>
  <si>
    <t>Direktorė</t>
  </si>
  <si>
    <t>Biudžetinių įstaigų centralizuotos apskaitos skyriaus vedėja</t>
  </si>
  <si>
    <t>Viktorija Kaprizkina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</si>
</sst>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1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9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2" fontId="29" fillId="0" borderId="12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2" fontId="27" fillId="0" borderId="12" xfId="0" applyNumberFormat="1" applyFont="1" applyBorder="1" applyAlignment="1">
      <alignment horizontal="right" vertical="center"/>
    </xf>
    <xf numFmtId="2" fontId="27" fillId="33" borderId="17" xfId="0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2" fontId="27" fillId="0" borderId="12" xfId="0" applyNumberFormat="1" applyFont="1" applyBorder="1" applyAlignment="1">
      <alignment horizontal="right" vertical="center" wrapText="1"/>
    </xf>
    <xf numFmtId="0" fontId="29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left" vertical="center" wrapText="1"/>
    </xf>
    <xf numFmtId="4" fontId="29" fillId="34" borderId="12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42" fillId="0" borderId="0" xfId="0" applyNumberFormat="1" applyFont="1" applyAlignment="1">
      <alignment vertical="center"/>
    </xf>
    <xf numFmtId="0" fontId="43" fillId="0" borderId="0" xfId="0" applyFont="1"/>
    <xf numFmtId="0" fontId="18" fillId="33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45" fillId="33" borderId="1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27" fillId="0" borderId="14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28" fillId="0" borderId="10" xfId="0" applyFont="1" applyBorder="1" applyAlignment="1">
      <alignment horizontal="left" vertical="center" wrapText="1"/>
    </xf>
    <xf numFmtId="0" fontId="45" fillId="0" borderId="1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29" fillId="0" borderId="14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center"/>
    </xf>
    <xf numFmtId="0" fontId="40" fillId="0" borderId="17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showGridLines="0" topLeftCell="A70" zoomScaleSheetLayoutView="100" workbookViewId="0">
      <selection activeCell="P97" sqref="P97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58" t="s">
        <v>0</v>
      </c>
      <c r="C1" s="158"/>
      <c r="D1" s="158"/>
      <c r="E1" s="158"/>
      <c r="F1" s="158"/>
      <c r="G1" s="158"/>
      <c r="H1" s="158"/>
    </row>
    <row r="2" spans="1:8">
      <c r="A2" s="4"/>
      <c r="F2" s="159" t="s">
        <v>1</v>
      </c>
      <c r="G2" s="159"/>
      <c r="H2" s="159"/>
    </row>
    <row r="3" spans="1:8">
      <c r="A3" s="4"/>
      <c r="F3" s="160" t="s">
        <v>2</v>
      </c>
      <c r="G3" s="160"/>
      <c r="H3" s="160"/>
    </row>
    <row r="4" spans="1:8">
      <c r="A4" s="4"/>
    </row>
    <row r="5" spans="1:8">
      <c r="A5" s="4"/>
      <c r="B5" s="151" t="s">
        <v>3</v>
      </c>
      <c r="C5" s="151"/>
      <c r="D5" s="151"/>
      <c r="E5" s="151"/>
      <c r="F5" s="151"/>
      <c r="G5" s="151"/>
      <c r="H5" s="151"/>
    </row>
    <row r="6" spans="1:8">
      <c r="A6" s="4"/>
      <c r="B6" s="151"/>
      <c r="C6" s="151"/>
      <c r="D6" s="151"/>
      <c r="E6" s="151"/>
      <c r="F6" s="151"/>
      <c r="G6" s="151"/>
      <c r="H6" s="151"/>
    </row>
    <row r="7" spans="1:8">
      <c r="A7" s="4"/>
      <c r="B7" s="148" t="s">
        <v>4</v>
      </c>
      <c r="C7" s="148"/>
      <c r="D7" s="148"/>
      <c r="E7" s="148"/>
      <c r="F7" s="148"/>
      <c r="G7" s="148"/>
      <c r="H7" s="148"/>
    </row>
    <row r="8" spans="1:8">
      <c r="A8" s="4"/>
      <c r="B8" s="141" t="s">
        <v>5</v>
      </c>
      <c r="C8" s="141"/>
      <c r="D8" s="141"/>
      <c r="E8" s="141"/>
      <c r="F8" s="141"/>
      <c r="G8" s="141"/>
      <c r="H8" s="141"/>
    </row>
    <row r="9" spans="1:8" ht="12.75" customHeight="1">
      <c r="A9" s="4"/>
      <c r="B9" s="148" t="s">
        <v>6</v>
      </c>
      <c r="C9" s="148"/>
      <c r="D9" s="148"/>
      <c r="E9" s="148"/>
      <c r="F9" s="148"/>
      <c r="G9" s="148"/>
      <c r="H9" s="148"/>
    </row>
    <row r="10" spans="1:8">
      <c r="A10" s="4"/>
      <c r="B10" s="133" t="s">
        <v>7</v>
      </c>
      <c r="C10" s="133"/>
      <c r="D10" s="133"/>
      <c r="E10" s="133"/>
      <c r="F10" s="133"/>
      <c r="G10" s="133"/>
      <c r="H10" s="133"/>
    </row>
    <row r="11" spans="1:8">
      <c r="A11" s="4"/>
      <c r="B11" s="149"/>
      <c r="C11" s="149"/>
      <c r="D11" s="149"/>
      <c r="E11" s="149"/>
      <c r="F11" s="149"/>
      <c r="G11" s="149"/>
      <c r="H11" s="149"/>
    </row>
    <row r="12" spans="1:8">
      <c r="A12" s="4"/>
      <c r="B12" s="150"/>
      <c r="C12" s="150"/>
      <c r="D12" s="150"/>
      <c r="E12" s="150"/>
      <c r="F12" s="150"/>
    </row>
    <row r="13" spans="1:8">
      <c r="A13" s="4"/>
      <c r="B13" s="151" t="s">
        <v>8</v>
      </c>
      <c r="C13" s="151"/>
      <c r="D13" s="151"/>
      <c r="E13" s="151"/>
      <c r="F13" s="151"/>
      <c r="G13" s="151"/>
      <c r="H13" s="151"/>
    </row>
    <row r="14" spans="1:8">
      <c r="A14" s="4"/>
      <c r="B14" s="151" t="s">
        <v>9</v>
      </c>
      <c r="C14" s="151"/>
      <c r="D14" s="151"/>
      <c r="E14" s="151"/>
      <c r="F14" s="151"/>
      <c r="G14" s="151"/>
      <c r="H14" s="151"/>
    </row>
    <row r="15" spans="1:8">
      <c r="A15" s="4"/>
      <c r="B15" s="5"/>
      <c r="C15" s="6"/>
      <c r="D15" s="6"/>
      <c r="E15" s="6"/>
      <c r="F15" s="6"/>
      <c r="G15" s="7"/>
      <c r="H15" s="7"/>
    </row>
    <row r="16" spans="1:8">
      <c r="A16" s="4"/>
      <c r="B16" s="152" t="s">
        <v>274</v>
      </c>
      <c r="C16" s="152"/>
      <c r="D16" s="152"/>
      <c r="E16" s="152"/>
      <c r="F16" s="152"/>
      <c r="G16" s="152"/>
      <c r="H16" s="152"/>
    </row>
    <row r="17" spans="1:8">
      <c r="A17" s="4"/>
      <c r="B17" s="153" t="s">
        <v>10</v>
      </c>
      <c r="C17" s="153"/>
      <c r="D17" s="153"/>
      <c r="E17" s="153"/>
      <c r="F17" s="153"/>
      <c r="G17" s="153"/>
      <c r="H17" s="153"/>
    </row>
    <row r="18" spans="1:8" ht="12.75" customHeight="1">
      <c r="A18" s="4"/>
      <c r="B18" s="5"/>
      <c r="C18" s="8"/>
      <c r="D18" s="8"/>
      <c r="E18" s="154" t="s">
        <v>11</v>
      </c>
      <c r="F18" s="154"/>
      <c r="G18" s="154"/>
      <c r="H18" s="154"/>
    </row>
    <row r="19" spans="1:8" ht="67.5" customHeight="1">
      <c r="A19" s="4"/>
      <c r="B19" s="9" t="s">
        <v>12</v>
      </c>
      <c r="C19" s="155" t="s">
        <v>13</v>
      </c>
      <c r="D19" s="156"/>
      <c r="E19" s="157"/>
      <c r="F19" s="11" t="s">
        <v>14</v>
      </c>
      <c r="G19" s="10" t="s">
        <v>15</v>
      </c>
      <c r="H19" s="10" t="s">
        <v>16</v>
      </c>
    </row>
    <row r="20" spans="1:8" s="2" customFormat="1" ht="12.75" customHeight="1">
      <c r="A20" s="4"/>
      <c r="B20" s="10" t="s">
        <v>17</v>
      </c>
      <c r="C20" s="12" t="s">
        <v>18</v>
      </c>
      <c r="D20" s="13"/>
      <c r="E20" s="14"/>
      <c r="F20" s="15"/>
      <c r="G20" s="16">
        <f>SUM(G21,G27,G37,G38,G39)</f>
        <v>627942.80000000005</v>
      </c>
      <c r="H20" s="16">
        <f>SUM(H21,H27,H37,H38,H39)</f>
        <v>635827.25</v>
      </c>
    </row>
    <row r="21" spans="1:8" s="2" customFormat="1" ht="12.75" customHeight="1">
      <c r="A21" s="4"/>
      <c r="B21" s="17" t="s">
        <v>19</v>
      </c>
      <c r="C21" s="18" t="s">
        <v>20</v>
      </c>
      <c r="D21" s="19"/>
      <c r="E21" s="20"/>
      <c r="F21" s="15" t="s">
        <v>262</v>
      </c>
      <c r="G21" s="21">
        <f>SUM(G22:G26)</f>
        <v>0</v>
      </c>
      <c r="H21" s="21">
        <f>SUM(H22:H26)</f>
        <v>0</v>
      </c>
    </row>
    <row r="22" spans="1:8" s="2" customFormat="1" ht="12.75" customHeight="1">
      <c r="A22" s="4"/>
      <c r="B22" s="15" t="s">
        <v>21</v>
      </c>
      <c r="C22" s="22"/>
      <c r="D22" s="23" t="s">
        <v>22</v>
      </c>
      <c r="E22" s="24"/>
      <c r="F22" s="25"/>
      <c r="G22" s="21" t="s">
        <v>23</v>
      </c>
      <c r="H22" s="21" t="s">
        <v>23</v>
      </c>
    </row>
    <row r="23" spans="1:8" s="2" customFormat="1" ht="12.75" customHeight="1">
      <c r="A23" s="4"/>
      <c r="B23" s="15" t="s">
        <v>24</v>
      </c>
      <c r="C23" s="22"/>
      <c r="D23" s="23" t="s">
        <v>25</v>
      </c>
      <c r="E23" s="26"/>
      <c r="F23" s="27"/>
      <c r="G23" s="21">
        <v>0</v>
      </c>
      <c r="H23" s="21">
        <v>0</v>
      </c>
    </row>
    <row r="24" spans="1:8" s="2" customFormat="1" ht="12.75" customHeight="1">
      <c r="A24" s="4"/>
      <c r="B24" s="15" t="s">
        <v>26</v>
      </c>
      <c r="C24" s="22"/>
      <c r="D24" s="23" t="s">
        <v>27</v>
      </c>
      <c r="E24" s="26"/>
      <c r="F24" s="27"/>
      <c r="G24" s="21" t="s">
        <v>23</v>
      </c>
      <c r="H24" s="21" t="s">
        <v>23</v>
      </c>
    </row>
    <row r="25" spans="1:8" s="2" customFormat="1" ht="12.75" customHeight="1">
      <c r="A25" s="4"/>
      <c r="B25" s="15" t="s">
        <v>28</v>
      </c>
      <c r="C25" s="22"/>
      <c r="D25" s="23" t="s">
        <v>29</v>
      </c>
      <c r="E25" s="26"/>
      <c r="F25" s="17"/>
      <c r="G25" s="21" t="s">
        <v>23</v>
      </c>
      <c r="H25" s="21" t="s">
        <v>23</v>
      </c>
    </row>
    <row r="26" spans="1:8" s="2" customFormat="1" ht="12.75" customHeight="1">
      <c r="A26" s="4"/>
      <c r="B26" s="28" t="s">
        <v>30</v>
      </c>
      <c r="C26" s="22"/>
      <c r="D26" s="29" t="s">
        <v>31</v>
      </c>
      <c r="E26" s="24"/>
      <c r="F26" s="17"/>
      <c r="G26" s="21" t="s">
        <v>23</v>
      </c>
      <c r="H26" s="21" t="s">
        <v>23</v>
      </c>
    </row>
    <row r="27" spans="1:8" s="2" customFormat="1" ht="12.75" customHeight="1">
      <c r="A27" s="4"/>
      <c r="B27" s="30" t="s">
        <v>32</v>
      </c>
      <c r="C27" s="31" t="s">
        <v>33</v>
      </c>
      <c r="D27" s="32"/>
      <c r="E27" s="33"/>
      <c r="F27" s="17" t="s">
        <v>263</v>
      </c>
      <c r="G27" s="21">
        <f>SUM(G28:G36)</f>
        <v>627942.80000000005</v>
      </c>
      <c r="H27" s="21">
        <f>SUM(H28:H36)</f>
        <v>635827.25</v>
      </c>
    </row>
    <row r="28" spans="1:8" s="2" customFormat="1" ht="12.75" customHeight="1">
      <c r="A28" s="4"/>
      <c r="B28" s="15" t="s">
        <v>34</v>
      </c>
      <c r="C28" s="22"/>
      <c r="D28" s="23" t="s">
        <v>35</v>
      </c>
      <c r="E28" s="26"/>
      <c r="F28" s="27"/>
      <c r="G28" s="21" t="s">
        <v>23</v>
      </c>
      <c r="H28" s="21" t="s">
        <v>23</v>
      </c>
    </row>
    <row r="29" spans="1:8" s="2" customFormat="1" ht="12.75" customHeight="1">
      <c r="A29" s="4"/>
      <c r="B29" s="15" t="s">
        <v>36</v>
      </c>
      <c r="C29" s="22"/>
      <c r="D29" s="23" t="s">
        <v>37</v>
      </c>
      <c r="E29" s="26"/>
      <c r="F29" s="27"/>
      <c r="G29" s="21">
        <v>488053.65</v>
      </c>
      <c r="H29" s="21">
        <v>490907.14</v>
      </c>
    </row>
    <row r="30" spans="1:8" s="2" customFormat="1" ht="12.75" customHeight="1">
      <c r="A30" s="4"/>
      <c r="B30" s="15" t="s">
        <v>38</v>
      </c>
      <c r="C30" s="22"/>
      <c r="D30" s="23" t="s">
        <v>39</v>
      </c>
      <c r="E30" s="26"/>
      <c r="F30" s="27"/>
      <c r="G30" s="21" t="s">
        <v>23</v>
      </c>
      <c r="H30" s="21" t="s">
        <v>23</v>
      </c>
    </row>
    <row r="31" spans="1:8" s="2" customFormat="1" ht="12.75" customHeight="1">
      <c r="A31" s="4"/>
      <c r="B31" s="15" t="s">
        <v>40</v>
      </c>
      <c r="C31" s="22"/>
      <c r="D31" s="23" t="s">
        <v>41</v>
      </c>
      <c r="E31" s="26"/>
      <c r="F31" s="27"/>
      <c r="G31" s="21">
        <v>94407.96</v>
      </c>
      <c r="H31" s="21">
        <v>96024.09</v>
      </c>
    </row>
    <row r="32" spans="1:8" s="2" customFormat="1" ht="12.75" customHeight="1">
      <c r="A32" s="4"/>
      <c r="B32" s="15" t="s">
        <v>42</v>
      </c>
      <c r="C32" s="22"/>
      <c r="D32" s="23" t="s">
        <v>43</v>
      </c>
      <c r="E32" s="26"/>
      <c r="F32" s="27"/>
      <c r="G32" s="21">
        <v>27765.4</v>
      </c>
      <c r="H32" s="21">
        <v>30136.63</v>
      </c>
    </row>
    <row r="33" spans="1:8" s="2" customFormat="1" ht="12.75" customHeight="1">
      <c r="A33" s="4"/>
      <c r="B33" s="15" t="s">
        <v>44</v>
      </c>
      <c r="C33" s="22"/>
      <c r="D33" s="23" t="s">
        <v>45</v>
      </c>
      <c r="E33" s="26"/>
      <c r="F33" s="27"/>
      <c r="G33" s="21" t="s">
        <v>23</v>
      </c>
      <c r="H33" s="21" t="s">
        <v>23</v>
      </c>
    </row>
    <row r="34" spans="1:8" s="2" customFormat="1" ht="12.75" customHeight="1">
      <c r="A34" s="4"/>
      <c r="B34" s="15" t="s">
        <v>46</v>
      </c>
      <c r="C34" s="22"/>
      <c r="D34" s="23" t="s">
        <v>47</v>
      </c>
      <c r="E34" s="26"/>
      <c r="F34" s="27"/>
      <c r="G34" s="21">
        <v>17715.79</v>
      </c>
      <c r="H34" s="21">
        <v>18759.39</v>
      </c>
    </row>
    <row r="35" spans="1:8" s="2" customFormat="1" ht="12.75" customHeight="1">
      <c r="A35" s="4"/>
      <c r="B35" s="15" t="s">
        <v>48</v>
      </c>
      <c r="C35" s="34"/>
      <c r="D35" s="35" t="s">
        <v>49</v>
      </c>
      <c r="E35" s="36"/>
      <c r="F35" s="27"/>
      <c r="G35" s="21" t="s">
        <v>23</v>
      </c>
      <c r="H35" s="21" t="s">
        <v>23</v>
      </c>
    </row>
    <row r="36" spans="1:8" s="2" customFormat="1" ht="12.75" customHeight="1">
      <c r="A36" s="4"/>
      <c r="B36" s="15" t="s">
        <v>50</v>
      </c>
      <c r="C36" s="22"/>
      <c r="D36" s="23" t="s">
        <v>51</v>
      </c>
      <c r="E36" s="26"/>
      <c r="F36" s="17"/>
      <c r="G36" s="21">
        <v>0</v>
      </c>
      <c r="H36" s="21">
        <v>0</v>
      </c>
    </row>
    <row r="37" spans="1:8" s="2" customFormat="1" ht="12.75" customHeight="1">
      <c r="A37" s="4"/>
      <c r="B37" s="17" t="s">
        <v>52</v>
      </c>
      <c r="C37" s="37" t="s">
        <v>53</v>
      </c>
      <c r="D37" s="37"/>
      <c r="E37" s="38"/>
      <c r="F37" s="17"/>
      <c r="G37" s="21" t="s">
        <v>23</v>
      </c>
      <c r="H37" s="21" t="s">
        <v>23</v>
      </c>
    </row>
    <row r="38" spans="1:8" s="2" customFormat="1" ht="12.75" customHeight="1">
      <c r="A38" s="4"/>
      <c r="B38" s="17" t="s">
        <v>54</v>
      </c>
      <c r="C38" s="37" t="s">
        <v>55</v>
      </c>
      <c r="D38" s="37"/>
      <c r="E38" s="38"/>
      <c r="F38" s="27"/>
      <c r="G38" s="21" t="s">
        <v>23</v>
      </c>
      <c r="H38" s="21" t="s">
        <v>23</v>
      </c>
    </row>
    <row r="39" spans="1:8" s="2" customFormat="1" ht="12.75" customHeight="1">
      <c r="A39" s="4"/>
      <c r="B39" s="17" t="s">
        <v>56</v>
      </c>
      <c r="C39" s="37" t="s">
        <v>57</v>
      </c>
      <c r="D39" s="22"/>
      <c r="E39" s="39"/>
      <c r="F39" s="27"/>
      <c r="G39" s="21" t="s">
        <v>23</v>
      </c>
      <c r="H39" s="21" t="s">
        <v>23</v>
      </c>
    </row>
    <row r="40" spans="1:8" s="2" customFormat="1" ht="12.75" customHeight="1">
      <c r="A40" s="4"/>
      <c r="B40" s="10" t="s">
        <v>58</v>
      </c>
      <c r="C40" s="12" t="s">
        <v>59</v>
      </c>
      <c r="D40" s="13"/>
      <c r="E40" s="14"/>
      <c r="F40" s="27"/>
      <c r="G40" s="21" t="s">
        <v>23</v>
      </c>
      <c r="H40" s="21" t="s">
        <v>23</v>
      </c>
    </row>
    <row r="41" spans="1:8" s="2" customFormat="1" ht="12.75" customHeight="1">
      <c r="A41" s="4"/>
      <c r="B41" s="9" t="s">
        <v>60</v>
      </c>
      <c r="C41" s="40" t="s">
        <v>61</v>
      </c>
      <c r="D41" s="41"/>
      <c r="E41" s="42"/>
      <c r="F41" s="17"/>
      <c r="G41" s="16">
        <f>SUM(G42,G48,G49,G56,G57)</f>
        <v>364593.9</v>
      </c>
      <c r="H41" s="16">
        <f>SUM(H42,H48,H49,H56,H57)</f>
        <v>215966.26</v>
      </c>
    </row>
    <row r="42" spans="1:8" s="2" customFormat="1" ht="12.75" customHeight="1">
      <c r="A42" s="4"/>
      <c r="B42" s="43" t="s">
        <v>19</v>
      </c>
      <c r="C42" s="44" t="s">
        <v>62</v>
      </c>
      <c r="D42" s="45"/>
      <c r="E42" s="46"/>
      <c r="F42" s="17" t="s">
        <v>264</v>
      </c>
      <c r="G42" s="21">
        <f>SUM(G43:G47)</f>
        <v>2733.1</v>
      </c>
      <c r="H42" s="21">
        <f>SUM(H43:H47)</f>
        <v>5064.37</v>
      </c>
    </row>
    <row r="43" spans="1:8" s="2" customFormat="1" ht="12.75" customHeight="1">
      <c r="A43" s="4"/>
      <c r="B43" s="47" t="s">
        <v>21</v>
      </c>
      <c r="C43" s="34"/>
      <c r="D43" s="35" t="s">
        <v>63</v>
      </c>
      <c r="E43" s="36"/>
      <c r="F43" s="27"/>
      <c r="G43" s="21" t="s">
        <v>23</v>
      </c>
      <c r="H43" s="21" t="s">
        <v>23</v>
      </c>
    </row>
    <row r="44" spans="1:8" s="2" customFormat="1" ht="12.75" customHeight="1">
      <c r="A44" s="4"/>
      <c r="B44" s="47" t="s">
        <v>24</v>
      </c>
      <c r="C44" s="34"/>
      <c r="D44" s="35" t="s">
        <v>64</v>
      </c>
      <c r="E44" s="36"/>
      <c r="F44" s="27"/>
      <c r="G44" s="21">
        <v>2733.1</v>
      </c>
      <c r="H44" s="21">
        <v>5064.37</v>
      </c>
    </row>
    <row r="45" spans="1:8" s="2" customFormat="1">
      <c r="A45" s="4"/>
      <c r="B45" s="47" t="s">
        <v>26</v>
      </c>
      <c r="C45" s="34"/>
      <c r="D45" s="35" t="s">
        <v>65</v>
      </c>
      <c r="E45" s="36"/>
      <c r="F45" s="27"/>
      <c r="G45" s="21" t="s">
        <v>23</v>
      </c>
      <c r="H45" s="21" t="s">
        <v>23</v>
      </c>
    </row>
    <row r="46" spans="1:8" s="2" customFormat="1">
      <c r="A46" s="4"/>
      <c r="B46" s="47" t="s">
        <v>28</v>
      </c>
      <c r="C46" s="34"/>
      <c r="D46" s="35" t="s">
        <v>66</v>
      </c>
      <c r="E46" s="36"/>
      <c r="F46" s="27"/>
      <c r="G46" s="21" t="s">
        <v>23</v>
      </c>
      <c r="H46" s="21" t="s">
        <v>23</v>
      </c>
    </row>
    <row r="47" spans="1:8" s="2" customFormat="1" ht="12.75" customHeight="1">
      <c r="A47" s="4"/>
      <c r="B47" s="47" t="s">
        <v>30</v>
      </c>
      <c r="C47" s="41"/>
      <c r="D47" s="135" t="s">
        <v>67</v>
      </c>
      <c r="E47" s="136"/>
      <c r="F47" s="27"/>
      <c r="G47" s="21" t="s">
        <v>23</v>
      </c>
      <c r="H47" s="21" t="s">
        <v>23</v>
      </c>
    </row>
    <row r="48" spans="1:8" s="2" customFormat="1" ht="12.75" customHeight="1">
      <c r="A48" s="4"/>
      <c r="B48" s="43" t="s">
        <v>32</v>
      </c>
      <c r="C48" s="49" t="s">
        <v>68</v>
      </c>
      <c r="D48" s="50"/>
      <c r="E48" s="51"/>
      <c r="F48" s="17" t="s">
        <v>265</v>
      </c>
      <c r="G48" s="21">
        <v>967.35</v>
      </c>
      <c r="H48" s="21">
        <v>3837.41</v>
      </c>
    </row>
    <row r="49" spans="1:8" s="2" customFormat="1" ht="12.75" customHeight="1">
      <c r="A49" s="4"/>
      <c r="B49" s="43" t="s">
        <v>52</v>
      </c>
      <c r="C49" s="44" t="s">
        <v>69</v>
      </c>
      <c r="D49" s="45"/>
      <c r="E49" s="46"/>
      <c r="F49" s="17" t="s">
        <v>266</v>
      </c>
      <c r="G49" s="21">
        <f>SUM(G50:G55)</f>
        <v>345629.06</v>
      </c>
      <c r="H49" s="21">
        <f>SUM(H50:H55)</f>
        <v>199490.68000000002</v>
      </c>
    </row>
    <row r="50" spans="1:8" s="2" customFormat="1" ht="12.75" customHeight="1">
      <c r="A50" s="4"/>
      <c r="B50" s="47" t="s">
        <v>70</v>
      </c>
      <c r="C50" s="45"/>
      <c r="D50" s="52" t="s">
        <v>71</v>
      </c>
      <c r="E50" s="53"/>
      <c r="F50" s="17"/>
      <c r="G50" s="21" t="s">
        <v>23</v>
      </c>
      <c r="H50" s="21" t="s">
        <v>23</v>
      </c>
    </row>
    <row r="51" spans="1:8" s="2" customFormat="1" ht="12.75" customHeight="1">
      <c r="A51" s="4"/>
      <c r="B51" s="54" t="s">
        <v>72</v>
      </c>
      <c r="C51" s="34"/>
      <c r="D51" s="35" t="s">
        <v>73</v>
      </c>
      <c r="E51" s="55"/>
      <c r="F51" s="56"/>
      <c r="G51" s="21" t="s">
        <v>23</v>
      </c>
      <c r="H51" s="21" t="s">
        <v>23</v>
      </c>
    </row>
    <row r="52" spans="1:8" s="2" customFormat="1" ht="12.75" customHeight="1">
      <c r="A52" s="4"/>
      <c r="B52" s="47" t="s">
        <v>74</v>
      </c>
      <c r="C52" s="34"/>
      <c r="D52" s="35" t="s">
        <v>75</v>
      </c>
      <c r="E52" s="36"/>
      <c r="F52" s="17"/>
      <c r="G52" s="21">
        <v>0</v>
      </c>
      <c r="H52" s="21">
        <v>0</v>
      </c>
    </row>
    <row r="53" spans="1:8" s="2" customFormat="1" ht="12.75" customHeight="1">
      <c r="A53" s="4"/>
      <c r="B53" s="47" t="s">
        <v>76</v>
      </c>
      <c r="C53" s="34"/>
      <c r="D53" s="135" t="s">
        <v>77</v>
      </c>
      <c r="E53" s="136"/>
      <c r="F53" s="17"/>
      <c r="G53" s="21">
        <v>12422.49</v>
      </c>
      <c r="H53" s="21">
        <v>10061.67</v>
      </c>
    </row>
    <row r="54" spans="1:8" s="2" customFormat="1" ht="12.75" customHeight="1">
      <c r="A54" s="4"/>
      <c r="B54" s="47" t="s">
        <v>78</v>
      </c>
      <c r="C54" s="34"/>
      <c r="D54" s="35" t="s">
        <v>79</v>
      </c>
      <c r="E54" s="36"/>
      <c r="F54" s="17"/>
      <c r="G54" s="21">
        <v>333206.57</v>
      </c>
      <c r="H54" s="21">
        <v>189429.01</v>
      </c>
    </row>
    <row r="55" spans="1:8" s="2" customFormat="1" ht="12.75" customHeight="1">
      <c r="A55" s="4"/>
      <c r="B55" s="47" t="s">
        <v>80</v>
      </c>
      <c r="C55" s="34"/>
      <c r="D55" s="35" t="s">
        <v>81</v>
      </c>
      <c r="E55" s="36"/>
      <c r="F55" s="17"/>
      <c r="G55" s="21">
        <v>0</v>
      </c>
      <c r="H55" s="21">
        <v>0</v>
      </c>
    </row>
    <row r="56" spans="1:8" s="2" customFormat="1" ht="12.75" customHeight="1">
      <c r="A56" s="4"/>
      <c r="B56" s="43" t="s">
        <v>54</v>
      </c>
      <c r="C56" s="57" t="s">
        <v>82</v>
      </c>
      <c r="D56" s="57"/>
      <c r="E56" s="58"/>
      <c r="F56" s="17"/>
      <c r="G56" s="21" t="s">
        <v>23</v>
      </c>
      <c r="H56" s="21" t="s">
        <v>23</v>
      </c>
    </row>
    <row r="57" spans="1:8" s="2" customFormat="1" ht="12.75" customHeight="1">
      <c r="A57" s="4"/>
      <c r="B57" s="43" t="s">
        <v>56</v>
      </c>
      <c r="C57" s="57" t="s">
        <v>83</v>
      </c>
      <c r="D57" s="57"/>
      <c r="E57" s="58"/>
      <c r="F57" s="17" t="s">
        <v>267</v>
      </c>
      <c r="G57" s="21">
        <v>15264.39</v>
      </c>
      <c r="H57" s="21">
        <v>7573.8</v>
      </c>
    </row>
    <row r="58" spans="1:8" s="2" customFormat="1" ht="12.75" customHeight="1">
      <c r="A58" s="4"/>
      <c r="B58" s="17"/>
      <c r="C58" s="31" t="s">
        <v>84</v>
      </c>
      <c r="D58" s="32"/>
      <c r="E58" s="33"/>
      <c r="F58" s="17"/>
      <c r="G58" s="21">
        <f>SUM(G20,G40,G41)</f>
        <v>992536.70000000007</v>
      </c>
      <c r="H58" s="21">
        <f>SUM(H20,H40,H41)</f>
        <v>851793.51</v>
      </c>
    </row>
    <row r="59" spans="1:8" s="2" customFormat="1" ht="12.75" customHeight="1">
      <c r="A59" s="4"/>
      <c r="B59" s="10" t="s">
        <v>85</v>
      </c>
      <c r="C59" s="12" t="s">
        <v>86</v>
      </c>
      <c r="D59" s="12"/>
      <c r="E59" s="59"/>
      <c r="F59" s="17" t="s">
        <v>268</v>
      </c>
      <c r="G59" s="16">
        <f>SUM(G60:G63)</f>
        <v>639962.1100000001</v>
      </c>
      <c r="H59" s="16">
        <f>SUM(H60:H63)</f>
        <v>642865.24</v>
      </c>
    </row>
    <row r="60" spans="1:8" s="2" customFormat="1" ht="12.75" customHeight="1">
      <c r="A60" s="4"/>
      <c r="B60" s="17" t="s">
        <v>19</v>
      </c>
      <c r="C60" s="37" t="s">
        <v>87</v>
      </c>
      <c r="D60" s="37"/>
      <c r="E60" s="38"/>
      <c r="F60" s="17"/>
      <c r="G60" s="21">
        <v>150658.67000000001</v>
      </c>
      <c r="H60" s="21">
        <v>148668.32999999999</v>
      </c>
    </row>
    <row r="61" spans="1:8" s="2" customFormat="1" ht="12.75" customHeight="1">
      <c r="A61" s="4"/>
      <c r="B61" s="30" t="s">
        <v>32</v>
      </c>
      <c r="C61" s="31" t="s">
        <v>88</v>
      </c>
      <c r="D61" s="32"/>
      <c r="E61" s="33"/>
      <c r="F61" s="30"/>
      <c r="G61" s="21">
        <v>472140.53</v>
      </c>
      <c r="H61" s="21">
        <v>479991.28</v>
      </c>
    </row>
    <row r="62" spans="1:8" s="2" customFormat="1" ht="12.75" customHeight="1">
      <c r="A62" s="4"/>
      <c r="B62" s="17" t="s">
        <v>52</v>
      </c>
      <c r="C62" s="145" t="s">
        <v>89</v>
      </c>
      <c r="D62" s="146"/>
      <c r="E62" s="147"/>
      <c r="F62" s="17"/>
      <c r="G62" s="21">
        <v>0</v>
      </c>
      <c r="H62" s="21">
        <v>0</v>
      </c>
    </row>
    <row r="63" spans="1:8" s="2" customFormat="1" ht="12.75" customHeight="1">
      <c r="A63" s="4"/>
      <c r="B63" s="17" t="s">
        <v>90</v>
      </c>
      <c r="C63" s="37" t="s">
        <v>91</v>
      </c>
      <c r="D63" s="22"/>
      <c r="E63" s="39"/>
      <c r="F63" s="17"/>
      <c r="G63" s="21">
        <v>17162.91</v>
      </c>
      <c r="H63" s="21">
        <v>14205.63</v>
      </c>
    </row>
    <row r="64" spans="1:8" s="2" customFormat="1" ht="12.75" customHeight="1">
      <c r="A64" s="4"/>
      <c r="B64" s="10" t="s">
        <v>92</v>
      </c>
      <c r="C64" s="12" t="s">
        <v>93</v>
      </c>
      <c r="D64" s="13"/>
      <c r="E64" s="14"/>
      <c r="F64" s="17" t="s">
        <v>269</v>
      </c>
      <c r="G64" s="16">
        <f>SUM(G65,G69)</f>
        <v>325791.22000000003</v>
      </c>
      <c r="H64" s="16">
        <f>SUM(H65,H69)</f>
        <v>189429.01</v>
      </c>
    </row>
    <row r="65" spans="1:8" s="2" customFormat="1" ht="12.75" customHeight="1">
      <c r="A65" s="4"/>
      <c r="B65" s="17" t="s">
        <v>19</v>
      </c>
      <c r="C65" s="18" t="s">
        <v>94</v>
      </c>
      <c r="D65" s="60"/>
      <c r="E65" s="61"/>
      <c r="F65" s="17"/>
      <c r="G65" s="21">
        <f>SUM(G66:G68)</f>
        <v>33684.42</v>
      </c>
      <c r="H65" s="21">
        <f>SUM(H66:H68)</f>
        <v>33684.42</v>
      </c>
    </row>
    <row r="66" spans="1:8" s="2" customFormat="1">
      <c r="A66" s="4"/>
      <c r="B66" s="15" t="s">
        <v>21</v>
      </c>
      <c r="C66" s="62"/>
      <c r="D66" s="23" t="s">
        <v>95</v>
      </c>
      <c r="E66" s="63"/>
      <c r="F66" s="17"/>
      <c r="G66" s="21" t="s">
        <v>23</v>
      </c>
      <c r="H66" s="21" t="s">
        <v>23</v>
      </c>
    </row>
    <row r="67" spans="1:8" s="2" customFormat="1" ht="12.75" customHeight="1">
      <c r="A67" s="4"/>
      <c r="B67" s="15" t="s">
        <v>24</v>
      </c>
      <c r="C67" s="22"/>
      <c r="D67" s="23" t="s">
        <v>96</v>
      </c>
      <c r="E67" s="26"/>
      <c r="F67" s="17"/>
      <c r="G67" s="21">
        <v>33684.42</v>
      </c>
      <c r="H67" s="21">
        <v>33684.42</v>
      </c>
    </row>
    <row r="68" spans="1:8" s="2" customFormat="1" ht="12.75" customHeight="1">
      <c r="A68" s="4"/>
      <c r="B68" s="15" t="s">
        <v>97</v>
      </c>
      <c r="C68" s="22"/>
      <c r="D68" s="23" t="s">
        <v>98</v>
      </c>
      <c r="E68" s="26"/>
      <c r="F68" s="27"/>
      <c r="G68" s="21" t="s">
        <v>23</v>
      </c>
      <c r="H68" s="21" t="s">
        <v>23</v>
      </c>
    </row>
    <row r="69" spans="1:8" s="64" customFormat="1" ht="12.75" customHeight="1">
      <c r="A69" s="4"/>
      <c r="B69" s="43" t="s">
        <v>32</v>
      </c>
      <c r="C69" s="65" t="s">
        <v>99</v>
      </c>
      <c r="D69" s="66"/>
      <c r="E69" s="67"/>
      <c r="F69" s="43" t="s">
        <v>270</v>
      </c>
      <c r="G69" s="21">
        <f>SUM(G70:G75,G78:G83)</f>
        <v>292106.80000000005</v>
      </c>
      <c r="H69" s="21">
        <f>SUM(H70:H75,H78:H83)</f>
        <v>155744.59</v>
      </c>
    </row>
    <row r="70" spans="1:8" s="2" customFormat="1" ht="12.75" customHeight="1">
      <c r="A70" s="4"/>
      <c r="B70" s="15" t="s">
        <v>34</v>
      </c>
      <c r="C70" s="22"/>
      <c r="D70" s="23" t="s">
        <v>100</v>
      </c>
      <c r="E70" s="24"/>
      <c r="F70" s="17"/>
      <c r="G70" s="21" t="s">
        <v>23</v>
      </c>
      <c r="H70" s="21" t="s">
        <v>23</v>
      </c>
    </row>
    <row r="71" spans="1:8" s="2" customFormat="1" ht="12.75" customHeight="1">
      <c r="A71" s="4"/>
      <c r="B71" s="15" t="s">
        <v>36</v>
      </c>
      <c r="C71" s="62"/>
      <c r="D71" s="23" t="s">
        <v>101</v>
      </c>
      <c r="E71" s="63"/>
      <c r="F71" s="17"/>
      <c r="G71" s="21" t="s">
        <v>23</v>
      </c>
      <c r="H71" s="21" t="s">
        <v>23</v>
      </c>
    </row>
    <row r="72" spans="1:8" s="2" customFormat="1">
      <c r="A72" s="4"/>
      <c r="B72" s="15" t="s">
        <v>38</v>
      </c>
      <c r="C72" s="62"/>
      <c r="D72" s="23" t="s">
        <v>102</v>
      </c>
      <c r="E72" s="63"/>
      <c r="F72" s="17"/>
      <c r="G72" s="21" t="s">
        <v>23</v>
      </c>
      <c r="H72" s="21" t="s">
        <v>23</v>
      </c>
    </row>
    <row r="73" spans="1:8" s="2" customFormat="1">
      <c r="A73" s="4"/>
      <c r="B73" s="68" t="s">
        <v>40</v>
      </c>
      <c r="C73" s="45"/>
      <c r="D73" s="69" t="s">
        <v>103</v>
      </c>
      <c r="E73" s="53"/>
      <c r="F73" s="17"/>
      <c r="G73" s="21" t="s">
        <v>23</v>
      </c>
      <c r="H73" s="21" t="s">
        <v>23</v>
      </c>
    </row>
    <row r="74" spans="1:8" s="2" customFormat="1">
      <c r="A74" s="4"/>
      <c r="B74" s="17" t="s">
        <v>42</v>
      </c>
      <c r="C74" s="29"/>
      <c r="D74" s="29" t="s">
        <v>104</v>
      </c>
      <c r="E74" s="24"/>
      <c r="F74" s="70"/>
      <c r="G74" s="21" t="s">
        <v>23</v>
      </c>
      <c r="H74" s="21" t="s">
        <v>23</v>
      </c>
    </row>
    <row r="75" spans="1:8" s="2" customFormat="1" ht="12.75" customHeight="1">
      <c r="A75" s="4"/>
      <c r="B75" s="71" t="s">
        <v>44</v>
      </c>
      <c r="C75" s="66"/>
      <c r="D75" s="72" t="s">
        <v>105</v>
      </c>
      <c r="E75" s="73"/>
      <c r="F75" s="17"/>
      <c r="G75" s="21">
        <f>SUM(G76,G77)</f>
        <v>0</v>
      </c>
      <c r="H75" s="21">
        <f>SUM(H76,H77)</f>
        <v>0</v>
      </c>
    </row>
    <row r="76" spans="1:8" s="2" customFormat="1" ht="12.75" customHeight="1">
      <c r="A76" s="4"/>
      <c r="B76" s="47" t="s">
        <v>106</v>
      </c>
      <c r="C76" s="34"/>
      <c r="D76" s="55"/>
      <c r="E76" s="36" t="s">
        <v>107</v>
      </c>
      <c r="F76" s="17"/>
      <c r="G76" s="21" t="s">
        <v>23</v>
      </c>
      <c r="H76" s="21" t="s">
        <v>23</v>
      </c>
    </row>
    <row r="77" spans="1:8" s="2" customFormat="1" ht="12.75" customHeight="1">
      <c r="A77" s="4"/>
      <c r="B77" s="47" t="s">
        <v>108</v>
      </c>
      <c r="C77" s="34"/>
      <c r="D77" s="55"/>
      <c r="E77" s="36" t="s">
        <v>109</v>
      </c>
      <c r="F77" s="27"/>
      <c r="G77" s="21" t="s">
        <v>23</v>
      </c>
      <c r="H77" s="21" t="s">
        <v>23</v>
      </c>
    </row>
    <row r="78" spans="1:8" s="2" customFormat="1" ht="12.75" customHeight="1">
      <c r="A78" s="4"/>
      <c r="B78" s="47" t="s">
        <v>46</v>
      </c>
      <c r="C78" s="50"/>
      <c r="D78" s="74" t="s">
        <v>110</v>
      </c>
      <c r="E78" s="75"/>
      <c r="F78" s="27"/>
      <c r="G78" s="21" t="s">
        <v>23</v>
      </c>
      <c r="H78" s="21" t="s">
        <v>23</v>
      </c>
    </row>
    <row r="79" spans="1:8" s="2" customFormat="1" ht="12.75" customHeight="1">
      <c r="A79" s="4"/>
      <c r="B79" s="47" t="s">
        <v>48</v>
      </c>
      <c r="C79" s="76"/>
      <c r="D79" s="35" t="s">
        <v>111</v>
      </c>
      <c r="E79" s="77"/>
      <c r="F79" s="17"/>
      <c r="G79" s="21" t="s">
        <v>23</v>
      </c>
      <c r="H79" s="21" t="s">
        <v>23</v>
      </c>
    </row>
    <row r="80" spans="1:8" s="2" customFormat="1" ht="12.75" customHeight="1">
      <c r="A80" s="4"/>
      <c r="B80" s="47" t="s">
        <v>50</v>
      </c>
      <c r="C80" s="22"/>
      <c r="D80" s="23" t="s">
        <v>112</v>
      </c>
      <c r="E80" s="26"/>
      <c r="F80" s="17"/>
      <c r="G80" s="21">
        <v>5190.6400000000003</v>
      </c>
      <c r="H80" s="21">
        <v>13.3</v>
      </c>
    </row>
    <row r="81" spans="1:8" s="2" customFormat="1" ht="12.75" customHeight="1">
      <c r="A81" s="4"/>
      <c r="B81" s="47" t="s">
        <v>113</v>
      </c>
      <c r="C81" s="22"/>
      <c r="D81" s="23" t="s">
        <v>114</v>
      </c>
      <c r="E81" s="26"/>
      <c r="F81" s="17"/>
      <c r="G81" s="21">
        <v>131949.17000000001</v>
      </c>
      <c r="H81" s="21">
        <v>0</v>
      </c>
    </row>
    <row r="82" spans="1:8" s="2" customFormat="1" ht="12.75" customHeight="1">
      <c r="A82" s="4"/>
      <c r="B82" s="15" t="s">
        <v>115</v>
      </c>
      <c r="C82" s="34"/>
      <c r="D82" s="35" t="s">
        <v>116</v>
      </c>
      <c r="E82" s="36"/>
      <c r="F82" s="17"/>
      <c r="G82" s="21">
        <v>154966.99</v>
      </c>
      <c r="H82" s="21">
        <v>155731.29</v>
      </c>
    </row>
    <row r="83" spans="1:8" s="2" customFormat="1" ht="12.75" customHeight="1">
      <c r="A83" s="4"/>
      <c r="B83" s="15" t="s">
        <v>117</v>
      </c>
      <c r="C83" s="22"/>
      <c r="D83" s="23" t="s">
        <v>118</v>
      </c>
      <c r="E83" s="26"/>
      <c r="F83" s="27"/>
      <c r="G83" s="21" t="s">
        <v>23</v>
      </c>
      <c r="H83" s="21" t="s">
        <v>23</v>
      </c>
    </row>
    <row r="84" spans="1:8" s="2" customFormat="1" ht="12.75" customHeight="1">
      <c r="A84" s="4"/>
      <c r="B84" s="10" t="s">
        <v>119</v>
      </c>
      <c r="C84" s="78" t="s">
        <v>120</v>
      </c>
      <c r="D84" s="79"/>
      <c r="E84" s="80"/>
      <c r="F84" s="27" t="s">
        <v>271</v>
      </c>
      <c r="G84" s="16">
        <f>SUM(G85,G86,G89,G90)</f>
        <v>26783.370000000199</v>
      </c>
      <c r="H84" s="16">
        <f>SUM(H85,H86,H89,H90)</f>
        <v>19499.2600000005</v>
      </c>
    </row>
    <row r="85" spans="1:8" s="2" customFormat="1" ht="12.75" customHeight="1">
      <c r="A85" s="4"/>
      <c r="B85" s="17" t="s">
        <v>19</v>
      </c>
      <c r="C85" s="37" t="s">
        <v>121</v>
      </c>
      <c r="D85" s="22"/>
      <c r="E85" s="39"/>
      <c r="F85" s="27"/>
      <c r="G85" s="21" t="s">
        <v>23</v>
      </c>
      <c r="H85" s="21" t="s">
        <v>23</v>
      </c>
    </row>
    <row r="86" spans="1:8" s="2" customFormat="1" ht="12.75" customHeight="1">
      <c r="A86" s="4"/>
      <c r="B86" s="17" t="s">
        <v>32</v>
      </c>
      <c r="C86" s="18" t="s">
        <v>122</v>
      </c>
      <c r="D86" s="60"/>
      <c r="E86" s="61"/>
      <c r="F86" s="17"/>
      <c r="G86" s="21">
        <f>SUM(G87,G88)</f>
        <v>0</v>
      </c>
      <c r="H86" s="21">
        <f>SUM(H87,H88)</f>
        <v>0</v>
      </c>
    </row>
    <row r="87" spans="1:8" s="2" customFormat="1" ht="12.75" customHeight="1">
      <c r="A87" s="4"/>
      <c r="B87" s="15" t="s">
        <v>34</v>
      </c>
      <c r="C87" s="22"/>
      <c r="D87" s="23" t="s">
        <v>123</v>
      </c>
      <c r="E87" s="26"/>
      <c r="F87" s="17"/>
      <c r="G87" s="21" t="s">
        <v>23</v>
      </c>
      <c r="H87" s="21" t="s">
        <v>23</v>
      </c>
    </row>
    <row r="88" spans="1:8" s="2" customFormat="1" ht="12.75" customHeight="1">
      <c r="A88" s="4"/>
      <c r="B88" s="15" t="s">
        <v>36</v>
      </c>
      <c r="C88" s="22"/>
      <c r="D88" s="23" t="s">
        <v>124</v>
      </c>
      <c r="E88" s="26"/>
      <c r="F88" s="17"/>
      <c r="G88" s="21" t="s">
        <v>23</v>
      </c>
      <c r="H88" s="21" t="s">
        <v>23</v>
      </c>
    </row>
    <row r="89" spans="1:8" s="2" customFormat="1" ht="12.75" customHeight="1">
      <c r="A89" s="4"/>
      <c r="B89" s="43" t="s">
        <v>52</v>
      </c>
      <c r="C89" s="55" t="s">
        <v>125</v>
      </c>
      <c r="D89" s="55"/>
      <c r="E89" s="48"/>
      <c r="F89" s="17"/>
      <c r="G89" s="21" t="s">
        <v>23</v>
      </c>
      <c r="H89" s="21" t="s">
        <v>23</v>
      </c>
    </row>
    <row r="90" spans="1:8" s="2" customFormat="1" ht="12.75" customHeight="1">
      <c r="A90" s="4"/>
      <c r="B90" s="30" t="s">
        <v>54</v>
      </c>
      <c r="C90" s="31" t="s">
        <v>126</v>
      </c>
      <c r="D90" s="32"/>
      <c r="E90" s="33"/>
      <c r="F90" s="17"/>
      <c r="G90" s="21">
        <f>SUM(G91:G92)</f>
        <v>26783.370000000199</v>
      </c>
      <c r="H90" s="21">
        <f>SUM(H91:H92)</f>
        <v>19499.2600000005</v>
      </c>
    </row>
    <row r="91" spans="1:8" s="2" customFormat="1" ht="12.75" customHeight="1">
      <c r="A91" s="4"/>
      <c r="B91" s="15" t="s">
        <v>127</v>
      </c>
      <c r="C91" s="13"/>
      <c r="D91" s="23" t="s">
        <v>128</v>
      </c>
      <c r="E91" s="81"/>
      <c r="F91" s="27"/>
      <c r="G91" s="21">
        <v>7284.1100000001998</v>
      </c>
      <c r="H91" s="21">
        <v>8360.5800000005001</v>
      </c>
    </row>
    <row r="92" spans="1:8" s="2" customFormat="1" ht="12.75" customHeight="1">
      <c r="A92" s="4"/>
      <c r="B92" s="15" t="s">
        <v>129</v>
      </c>
      <c r="C92" s="13"/>
      <c r="D92" s="23" t="s">
        <v>130</v>
      </c>
      <c r="E92" s="81"/>
      <c r="F92" s="27"/>
      <c r="G92" s="21">
        <v>19499.259999999998</v>
      </c>
      <c r="H92" s="21">
        <v>11138.68</v>
      </c>
    </row>
    <row r="93" spans="1:8" s="2" customFormat="1" ht="12.75" customHeight="1">
      <c r="A93" s="4"/>
      <c r="B93" s="10" t="s">
        <v>131</v>
      </c>
      <c r="C93" s="78" t="s">
        <v>132</v>
      </c>
      <c r="D93" s="80"/>
      <c r="E93" s="80"/>
      <c r="F93" s="27"/>
      <c r="G93" s="16"/>
      <c r="H93" s="16"/>
    </row>
    <row r="94" spans="1:8" s="2" customFormat="1" ht="25.5" customHeight="1">
      <c r="A94" s="4"/>
      <c r="B94" s="10"/>
      <c r="C94" s="134" t="s">
        <v>133</v>
      </c>
      <c r="D94" s="135"/>
      <c r="E94" s="136"/>
      <c r="F94" s="17"/>
      <c r="G94" s="82">
        <f>SUM(G59,G64,G84,G93)</f>
        <v>992536.7000000003</v>
      </c>
      <c r="H94" s="82">
        <f>SUM(H59,H64,H84,H93)</f>
        <v>851793.51000000047</v>
      </c>
    </row>
    <row r="95" spans="1:8" s="2" customFormat="1">
      <c r="A95" s="4"/>
      <c r="B95" s="83"/>
      <c r="C95" s="84"/>
      <c r="D95" s="84"/>
      <c r="E95" s="84"/>
      <c r="F95" s="84"/>
      <c r="G95" s="3"/>
      <c r="H95" s="3"/>
    </row>
    <row r="96" spans="1:8" s="2" customFormat="1" ht="12.75" customHeight="1">
      <c r="A96" s="4"/>
      <c r="B96" s="137" t="s">
        <v>276</v>
      </c>
      <c r="C96" s="138"/>
      <c r="D96" s="138"/>
      <c r="E96" s="138"/>
      <c r="F96" s="85"/>
      <c r="G96" s="139" t="s">
        <v>134</v>
      </c>
      <c r="H96" s="139"/>
    </row>
    <row r="97" spans="1:8" s="2" customFormat="1" ht="12.75" customHeight="1">
      <c r="A97" s="4"/>
      <c r="B97" s="140" t="s">
        <v>135</v>
      </c>
      <c r="C97" s="140"/>
      <c r="D97" s="140"/>
      <c r="E97" s="140"/>
      <c r="F97" s="3" t="s">
        <v>136</v>
      </c>
      <c r="G97" s="141" t="s">
        <v>137</v>
      </c>
      <c r="H97" s="141"/>
    </row>
    <row r="98" spans="1:8" s="2" customFormat="1">
      <c r="A98" s="4"/>
      <c r="B98" s="8"/>
      <c r="C98" s="8"/>
      <c r="D98" s="8"/>
      <c r="E98" s="8"/>
      <c r="F98" s="8"/>
      <c r="G98" s="8"/>
      <c r="H98" s="8"/>
    </row>
    <row r="99" spans="1:8" s="2" customFormat="1" ht="12.75" customHeight="1">
      <c r="A99" s="4"/>
      <c r="B99" s="142" t="s">
        <v>277</v>
      </c>
      <c r="C99" s="142"/>
      <c r="D99" s="142"/>
      <c r="E99" s="142"/>
      <c r="F99" s="86"/>
      <c r="G99" s="143" t="s">
        <v>278</v>
      </c>
      <c r="H99" s="144"/>
    </row>
    <row r="100" spans="1:8" s="2" customFormat="1" ht="12.75" customHeight="1">
      <c r="A100" s="4"/>
      <c r="B100" s="132" t="s">
        <v>138</v>
      </c>
      <c r="C100" s="132"/>
      <c r="D100" s="132"/>
      <c r="E100" s="132"/>
      <c r="F100" s="64" t="s">
        <v>136</v>
      </c>
      <c r="G100" s="133" t="s">
        <v>137</v>
      </c>
      <c r="H100" s="133"/>
    </row>
    <row r="101" spans="1:8" s="2" customFormat="1">
      <c r="A101" s="4"/>
      <c r="F101" s="3"/>
    </row>
    <row r="102" spans="1:8" s="2" customFormat="1" ht="38.25" customHeight="1">
      <c r="A102" s="4"/>
      <c r="B102" s="131" t="s">
        <v>275</v>
      </c>
      <c r="C102" s="131"/>
      <c r="D102" s="131"/>
      <c r="E102" s="131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8">
    <mergeCell ref="B8:H8"/>
    <mergeCell ref="B1:H1"/>
    <mergeCell ref="F2:H2"/>
    <mergeCell ref="F3:H3"/>
    <mergeCell ref="B5:H6"/>
    <mergeCell ref="B7:H7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102:E102"/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</mergeCells>
  <printOptions horizontalCentered="1"/>
  <pageMargins left="0.55118110236220474" right="0.15748031496062992" top="0.19685039370078741" bottom="0.23622047244094491" header="0.31496062992125984" footer="0.11811023622047245"/>
  <pageSetup paperSize="9" scale="8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66"/>
  <sheetViews>
    <sheetView tabSelected="1" topLeftCell="A38" workbookViewId="0">
      <selection activeCell="I68" sqref="I68"/>
    </sheetView>
  </sheetViews>
  <sheetFormatPr defaultRowHeight="12.75"/>
  <cols>
    <col min="1" max="1" width="3.140625" style="88" customWidth="1"/>
    <col min="2" max="2" width="8" style="88" customWidth="1"/>
    <col min="3" max="3" width="1.5703125" style="88" hidden="1" customWidth="1"/>
    <col min="4" max="4" width="30.140625" style="88" customWidth="1"/>
    <col min="5" max="5" width="18.28515625" style="88" customWidth="1"/>
    <col min="6" max="6" width="9.140625" style="88" hidden="1" customWidth="1"/>
    <col min="7" max="7" width="11.7109375" style="88" customWidth="1"/>
    <col min="8" max="8" width="13.140625" style="88" customWidth="1"/>
    <col min="9" max="9" width="14.7109375" style="88" customWidth="1"/>
    <col min="10" max="10" width="15.85546875" style="88" customWidth="1"/>
    <col min="11" max="16384" width="9.140625" style="88"/>
  </cols>
  <sheetData>
    <row r="1" spans="2:10" ht="30" customHeight="1">
      <c r="B1" s="198" t="s">
        <v>0</v>
      </c>
      <c r="C1" s="198"/>
      <c r="D1" s="198"/>
      <c r="E1" s="198"/>
      <c r="F1" s="198"/>
      <c r="G1" s="198"/>
      <c r="H1" s="198"/>
      <c r="I1" s="198"/>
      <c r="J1" s="198"/>
    </row>
    <row r="2" spans="2:10" ht="15.75" customHeight="1">
      <c r="E2" s="89"/>
      <c r="H2" s="90" t="s">
        <v>139</v>
      </c>
      <c r="I2" s="91"/>
      <c r="J2" s="91"/>
    </row>
    <row r="3" spans="2:10" ht="15.75" customHeight="1">
      <c r="H3" s="90" t="s">
        <v>2</v>
      </c>
      <c r="I3" s="91"/>
      <c r="J3" s="91"/>
    </row>
    <row r="4" spans="2:10" ht="4.5" customHeight="1"/>
    <row r="5" spans="2:10" ht="15.75" customHeight="1">
      <c r="B5" s="199" t="s">
        <v>140</v>
      </c>
      <c r="C5" s="199"/>
      <c r="D5" s="199"/>
      <c r="E5" s="199"/>
      <c r="F5" s="199"/>
      <c r="G5" s="199"/>
      <c r="H5" s="199"/>
      <c r="I5" s="199"/>
      <c r="J5" s="199"/>
    </row>
    <row r="6" spans="2:10" ht="15.75" customHeight="1">
      <c r="B6" s="200" t="s">
        <v>141</v>
      </c>
      <c r="C6" s="200"/>
      <c r="D6" s="200"/>
      <c r="E6" s="200"/>
      <c r="F6" s="200"/>
      <c r="G6" s="200"/>
      <c r="H6" s="200"/>
      <c r="I6" s="200"/>
      <c r="J6" s="200"/>
    </row>
    <row r="7" spans="2:10" ht="15.75" customHeight="1">
      <c r="B7" s="201" t="s">
        <v>4</v>
      </c>
      <c r="C7" s="201"/>
      <c r="D7" s="201"/>
      <c r="E7" s="201"/>
      <c r="F7" s="201"/>
      <c r="G7" s="201"/>
      <c r="H7" s="201"/>
      <c r="I7" s="201"/>
      <c r="J7" s="201"/>
    </row>
    <row r="8" spans="2:10" ht="15" customHeight="1">
      <c r="B8" s="188" t="s">
        <v>142</v>
      </c>
      <c r="C8" s="188"/>
      <c r="D8" s="188"/>
      <c r="E8" s="188"/>
      <c r="F8" s="188"/>
      <c r="G8" s="188"/>
      <c r="H8" s="188"/>
      <c r="I8" s="188"/>
      <c r="J8" s="188"/>
    </row>
    <row r="9" spans="2:10" ht="15" customHeight="1">
      <c r="B9" s="197" t="s">
        <v>6</v>
      </c>
      <c r="C9" s="197"/>
      <c r="D9" s="197"/>
      <c r="E9" s="197"/>
      <c r="F9" s="197"/>
      <c r="G9" s="197"/>
      <c r="H9" s="197"/>
      <c r="I9" s="197"/>
      <c r="J9" s="197"/>
    </row>
    <row r="10" spans="2:10" ht="15" customHeight="1">
      <c r="B10" s="188" t="s">
        <v>143</v>
      </c>
      <c r="C10" s="188"/>
      <c r="D10" s="188"/>
      <c r="E10" s="188"/>
      <c r="F10" s="188"/>
      <c r="G10" s="188"/>
      <c r="H10" s="188"/>
      <c r="I10" s="188"/>
      <c r="J10" s="188"/>
    </row>
    <row r="11" spans="2:10" ht="15" customHeight="1">
      <c r="B11" s="189" t="s">
        <v>144</v>
      </c>
      <c r="C11" s="189"/>
      <c r="D11" s="189"/>
      <c r="E11" s="189"/>
      <c r="F11" s="189"/>
      <c r="G11" s="189"/>
      <c r="H11" s="189"/>
      <c r="I11" s="189"/>
      <c r="J11" s="189"/>
    </row>
    <row r="12" spans="2:10" ht="12" customHeight="1">
      <c r="B12" s="190"/>
      <c r="C12" s="190"/>
      <c r="D12" s="190"/>
      <c r="E12" s="190"/>
      <c r="F12" s="190"/>
      <c r="G12" s="190"/>
      <c r="H12" s="190"/>
      <c r="I12" s="190"/>
      <c r="J12" s="190"/>
    </row>
    <row r="13" spans="2:10" ht="15" customHeight="1">
      <c r="B13" s="191" t="s">
        <v>145</v>
      </c>
      <c r="C13" s="191"/>
      <c r="D13" s="191"/>
      <c r="E13" s="191"/>
      <c r="F13" s="191"/>
      <c r="G13" s="191"/>
      <c r="H13" s="191"/>
      <c r="I13" s="191"/>
      <c r="J13" s="191"/>
    </row>
    <row r="14" spans="2:10" ht="9.75" customHeight="1">
      <c r="B14" s="189"/>
      <c r="C14" s="189"/>
      <c r="D14" s="189"/>
      <c r="E14" s="189"/>
      <c r="F14" s="189"/>
      <c r="G14" s="189"/>
      <c r="H14" s="189"/>
      <c r="I14" s="189"/>
      <c r="J14" s="189"/>
    </row>
    <row r="15" spans="2:10" ht="15" customHeight="1">
      <c r="B15" s="191" t="s">
        <v>9</v>
      </c>
      <c r="C15" s="191"/>
      <c r="D15" s="191"/>
      <c r="E15" s="191"/>
      <c r="F15" s="191"/>
      <c r="G15" s="191"/>
      <c r="H15" s="191"/>
      <c r="I15" s="191"/>
      <c r="J15" s="191"/>
    </row>
    <row r="16" spans="2:10" ht="9.75" customHeight="1">
      <c r="B16" s="92"/>
      <c r="C16" s="93"/>
      <c r="D16" s="93"/>
      <c r="E16" s="93"/>
      <c r="F16" s="93"/>
      <c r="G16" s="93"/>
      <c r="H16" s="93"/>
      <c r="I16" s="93"/>
      <c r="J16" s="93"/>
    </row>
    <row r="17" spans="2:10" ht="15" customHeight="1">
      <c r="B17" s="192" t="s">
        <v>274</v>
      </c>
      <c r="C17" s="192"/>
      <c r="D17" s="192"/>
      <c r="E17" s="192"/>
      <c r="F17" s="192"/>
      <c r="G17" s="192"/>
      <c r="H17" s="192"/>
      <c r="I17" s="192"/>
      <c r="J17" s="192"/>
    </row>
    <row r="18" spans="2:10" ht="15" customHeight="1">
      <c r="B18" s="189" t="s">
        <v>10</v>
      </c>
      <c r="C18" s="189"/>
      <c r="D18" s="189"/>
      <c r="E18" s="189"/>
      <c r="F18" s="189"/>
      <c r="G18" s="189"/>
      <c r="H18" s="189"/>
      <c r="I18" s="189"/>
      <c r="J18" s="189"/>
    </row>
    <row r="19" spans="2:10" s="93" customFormat="1" ht="15" customHeight="1">
      <c r="B19" s="193" t="s">
        <v>11</v>
      </c>
      <c r="C19" s="193"/>
      <c r="D19" s="193"/>
      <c r="E19" s="193"/>
      <c r="F19" s="193"/>
      <c r="G19" s="193"/>
      <c r="H19" s="193"/>
      <c r="I19" s="193"/>
      <c r="J19" s="193"/>
    </row>
    <row r="20" spans="2:10" s="95" customFormat="1" ht="50.1" customHeight="1">
      <c r="B20" s="194" t="s">
        <v>12</v>
      </c>
      <c r="C20" s="195"/>
      <c r="D20" s="194" t="s">
        <v>13</v>
      </c>
      <c r="E20" s="196"/>
      <c r="F20" s="196"/>
      <c r="G20" s="195"/>
      <c r="H20" s="94" t="s">
        <v>146</v>
      </c>
      <c r="I20" s="94" t="s">
        <v>147</v>
      </c>
      <c r="J20" s="94" t="s">
        <v>148</v>
      </c>
    </row>
    <row r="21" spans="2:10" ht="15.75" customHeight="1">
      <c r="B21" s="96" t="s">
        <v>17</v>
      </c>
      <c r="C21" s="97" t="s">
        <v>149</v>
      </c>
      <c r="D21" s="179" t="s">
        <v>149</v>
      </c>
      <c r="E21" s="180"/>
      <c r="F21" s="180"/>
      <c r="G21" s="181"/>
      <c r="H21" s="98"/>
      <c r="I21" s="99">
        <f>SUM(I22,I27,I28)</f>
        <v>476306.44999999995</v>
      </c>
      <c r="J21" s="99">
        <f>SUM(J22,J27,J28)</f>
        <v>419183.95</v>
      </c>
    </row>
    <row r="22" spans="2:10" ht="15.75" customHeight="1">
      <c r="B22" s="100" t="s">
        <v>19</v>
      </c>
      <c r="C22" s="101" t="s">
        <v>150</v>
      </c>
      <c r="D22" s="185" t="s">
        <v>150</v>
      </c>
      <c r="E22" s="186"/>
      <c r="F22" s="186"/>
      <c r="G22" s="187"/>
      <c r="H22" s="102"/>
      <c r="I22" s="103">
        <f>SUM(I23:I26)</f>
        <v>441560.04</v>
      </c>
      <c r="J22" s="103">
        <f>SUM(J23:J26)</f>
        <v>393207.56</v>
      </c>
    </row>
    <row r="23" spans="2:10" ht="15.75" customHeight="1">
      <c r="B23" s="100" t="s">
        <v>151</v>
      </c>
      <c r="C23" s="101" t="s">
        <v>87</v>
      </c>
      <c r="D23" s="185" t="s">
        <v>87</v>
      </c>
      <c r="E23" s="186"/>
      <c r="F23" s="186"/>
      <c r="G23" s="187"/>
      <c r="H23" s="102"/>
      <c r="I23" s="104">
        <v>147867.56</v>
      </c>
      <c r="J23" s="104">
        <v>130529.3</v>
      </c>
    </row>
    <row r="24" spans="2:10" ht="15.75" customHeight="1">
      <c r="B24" s="100" t="s">
        <v>152</v>
      </c>
      <c r="C24" s="105" t="s">
        <v>153</v>
      </c>
      <c r="D24" s="182" t="s">
        <v>153</v>
      </c>
      <c r="E24" s="183"/>
      <c r="F24" s="183"/>
      <c r="G24" s="184"/>
      <c r="H24" s="102"/>
      <c r="I24" s="104">
        <v>288809.55</v>
      </c>
      <c r="J24" s="104">
        <v>260538.58</v>
      </c>
    </row>
    <row r="25" spans="2:10" ht="15.75" customHeight="1">
      <c r="B25" s="100" t="s">
        <v>154</v>
      </c>
      <c r="C25" s="101" t="s">
        <v>155</v>
      </c>
      <c r="D25" s="182" t="s">
        <v>155</v>
      </c>
      <c r="E25" s="183"/>
      <c r="F25" s="183"/>
      <c r="G25" s="184"/>
      <c r="H25" s="102"/>
      <c r="I25" s="104">
        <v>0</v>
      </c>
      <c r="J25" s="104">
        <v>0</v>
      </c>
    </row>
    <row r="26" spans="2:10" ht="15.75" customHeight="1">
      <c r="B26" s="100" t="s">
        <v>156</v>
      </c>
      <c r="C26" s="105" t="s">
        <v>157</v>
      </c>
      <c r="D26" s="182" t="s">
        <v>157</v>
      </c>
      <c r="E26" s="183"/>
      <c r="F26" s="183"/>
      <c r="G26" s="184"/>
      <c r="H26" s="102"/>
      <c r="I26" s="104">
        <v>4882.93</v>
      </c>
      <c r="J26" s="104">
        <v>2139.6799999999998</v>
      </c>
    </row>
    <row r="27" spans="2:10" ht="15.75" customHeight="1">
      <c r="B27" s="100" t="s">
        <v>32</v>
      </c>
      <c r="C27" s="101" t="s">
        <v>158</v>
      </c>
      <c r="D27" s="182" t="s">
        <v>158</v>
      </c>
      <c r="E27" s="183"/>
      <c r="F27" s="183"/>
      <c r="G27" s="184"/>
      <c r="H27" s="102"/>
      <c r="I27" s="103"/>
      <c r="J27" s="106"/>
    </row>
    <row r="28" spans="2:10" ht="15.75" customHeight="1">
      <c r="B28" s="100" t="s">
        <v>52</v>
      </c>
      <c r="C28" s="101" t="s">
        <v>159</v>
      </c>
      <c r="D28" s="182" t="s">
        <v>159</v>
      </c>
      <c r="E28" s="183"/>
      <c r="F28" s="183"/>
      <c r="G28" s="184"/>
      <c r="H28" s="102" t="s">
        <v>272</v>
      </c>
      <c r="I28" s="103">
        <f>SUM(I29)+SUM(I30)</f>
        <v>34746.410000000003</v>
      </c>
      <c r="J28" s="103">
        <f>SUM(J29)+SUM(J30)</f>
        <v>25976.39</v>
      </c>
    </row>
    <row r="29" spans="2:10" ht="15.75" customHeight="1">
      <c r="B29" s="100" t="s">
        <v>160</v>
      </c>
      <c r="C29" s="105" t="s">
        <v>161</v>
      </c>
      <c r="D29" s="182" t="s">
        <v>161</v>
      </c>
      <c r="E29" s="183"/>
      <c r="F29" s="183"/>
      <c r="G29" s="184"/>
      <c r="H29" s="102"/>
      <c r="I29" s="104">
        <v>34746.410000000003</v>
      </c>
      <c r="J29" s="104">
        <v>25976.39</v>
      </c>
    </row>
    <row r="30" spans="2:10" ht="15.75" customHeight="1">
      <c r="B30" s="100" t="s">
        <v>162</v>
      </c>
      <c r="C30" s="105" t="s">
        <v>163</v>
      </c>
      <c r="D30" s="182" t="s">
        <v>163</v>
      </c>
      <c r="E30" s="183"/>
      <c r="F30" s="183"/>
      <c r="G30" s="184"/>
      <c r="H30" s="102"/>
      <c r="I30" s="104" t="s">
        <v>23</v>
      </c>
      <c r="J30" s="104" t="s">
        <v>23</v>
      </c>
    </row>
    <row r="31" spans="2:10" ht="15.75" customHeight="1">
      <c r="B31" s="96" t="s">
        <v>58</v>
      </c>
      <c r="C31" s="97" t="s">
        <v>164</v>
      </c>
      <c r="D31" s="179" t="s">
        <v>164</v>
      </c>
      <c r="E31" s="180"/>
      <c r="F31" s="180"/>
      <c r="G31" s="181"/>
      <c r="H31" s="98" t="s">
        <v>273</v>
      </c>
      <c r="I31" s="99">
        <f>SUM(I32:I45)</f>
        <v>469022.33999999997</v>
      </c>
      <c r="J31" s="99">
        <f>SUM(J32:J45)</f>
        <v>415503</v>
      </c>
    </row>
    <row r="32" spans="2:10" ht="15.75" customHeight="1">
      <c r="B32" s="100" t="s">
        <v>19</v>
      </c>
      <c r="C32" s="101" t="s">
        <v>165</v>
      </c>
      <c r="D32" s="182" t="s">
        <v>166</v>
      </c>
      <c r="E32" s="183"/>
      <c r="F32" s="183"/>
      <c r="G32" s="184"/>
      <c r="H32" s="102"/>
      <c r="I32" s="104">
        <v>400802.23</v>
      </c>
      <c r="J32" s="104">
        <v>351145.73</v>
      </c>
    </row>
    <row r="33" spans="2:10" ht="15.75" customHeight="1">
      <c r="B33" s="100" t="s">
        <v>32</v>
      </c>
      <c r="C33" s="101" t="s">
        <v>167</v>
      </c>
      <c r="D33" s="182" t="s">
        <v>168</v>
      </c>
      <c r="E33" s="183"/>
      <c r="F33" s="183"/>
      <c r="G33" s="184"/>
      <c r="H33" s="102"/>
      <c r="I33" s="104">
        <v>7884.45</v>
      </c>
      <c r="J33" s="104">
        <v>6415.08</v>
      </c>
    </row>
    <row r="34" spans="2:10" ht="15.75" customHeight="1">
      <c r="B34" s="100" t="s">
        <v>52</v>
      </c>
      <c r="C34" s="101" t="s">
        <v>169</v>
      </c>
      <c r="D34" s="182" t="s">
        <v>170</v>
      </c>
      <c r="E34" s="183"/>
      <c r="F34" s="183"/>
      <c r="G34" s="184"/>
      <c r="H34" s="102"/>
      <c r="I34" s="104">
        <v>18421.7</v>
      </c>
      <c r="J34" s="104">
        <v>21826.06</v>
      </c>
    </row>
    <row r="35" spans="2:10" ht="15.75" customHeight="1">
      <c r="B35" s="100" t="s">
        <v>54</v>
      </c>
      <c r="C35" s="101" t="s">
        <v>171</v>
      </c>
      <c r="D35" s="185" t="s">
        <v>172</v>
      </c>
      <c r="E35" s="186"/>
      <c r="F35" s="186"/>
      <c r="G35" s="187"/>
      <c r="H35" s="102"/>
      <c r="I35" s="104">
        <v>0</v>
      </c>
      <c r="J35" s="104">
        <v>0</v>
      </c>
    </row>
    <row r="36" spans="2:10" ht="15.75" customHeight="1">
      <c r="B36" s="100" t="s">
        <v>56</v>
      </c>
      <c r="C36" s="101" t="s">
        <v>173</v>
      </c>
      <c r="D36" s="185" t="s">
        <v>174</v>
      </c>
      <c r="E36" s="186"/>
      <c r="F36" s="186"/>
      <c r="G36" s="187"/>
      <c r="H36" s="102"/>
      <c r="I36" s="104">
        <v>0</v>
      </c>
      <c r="J36" s="104">
        <v>0</v>
      </c>
    </row>
    <row r="37" spans="2:10" ht="15.75" customHeight="1">
      <c r="B37" s="100" t="s">
        <v>175</v>
      </c>
      <c r="C37" s="101" t="s">
        <v>176</v>
      </c>
      <c r="D37" s="185" t="s">
        <v>177</v>
      </c>
      <c r="E37" s="186"/>
      <c r="F37" s="186"/>
      <c r="G37" s="187"/>
      <c r="H37" s="102"/>
      <c r="I37" s="104">
        <v>504.74</v>
      </c>
      <c r="J37" s="104">
        <v>259.70999999999998</v>
      </c>
    </row>
    <row r="38" spans="2:10" ht="15.75" customHeight="1">
      <c r="B38" s="100" t="s">
        <v>178</v>
      </c>
      <c r="C38" s="101" t="s">
        <v>179</v>
      </c>
      <c r="D38" s="185" t="s">
        <v>180</v>
      </c>
      <c r="E38" s="186"/>
      <c r="F38" s="186"/>
      <c r="G38" s="187"/>
      <c r="H38" s="102"/>
      <c r="I38" s="104">
        <v>266.2</v>
      </c>
      <c r="J38" s="104">
        <v>1231.3699999999999</v>
      </c>
    </row>
    <row r="39" spans="2:10" ht="15.75" customHeight="1">
      <c r="B39" s="100" t="s">
        <v>181</v>
      </c>
      <c r="C39" s="101" t="s">
        <v>182</v>
      </c>
      <c r="D39" s="182" t="s">
        <v>182</v>
      </c>
      <c r="E39" s="183"/>
      <c r="F39" s="183"/>
      <c r="G39" s="184"/>
      <c r="H39" s="102"/>
      <c r="I39" s="104" t="s">
        <v>23</v>
      </c>
      <c r="J39" s="104" t="s">
        <v>23</v>
      </c>
    </row>
    <row r="40" spans="2:10" ht="15.75" customHeight="1">
      <c r="B40" s="100" t="s">
        <v>183</v>
      </c>
      <c r="C40" s="101" t="s">
        <v>184</v>
      </c>
      <c r="D40" s="185" t="s">
        <v>184</v>
      </c>
      <c r="E40" s="186"/>
      <c r="F40" s="186"/>
      <c r="G40" s="187"/>
      <c r="H40" s="102"/>
      <c r="I40" s="104">
        <v>37593.050000000003</v>
      </c>
      <c r="J40" s="104">
        <v>28391.279999999999</v>
      </c>
    </row>
    <row r="41" spans="2:10" ht="15.75" customHeight="1">
      <c r="B41" s="100" t="s">
        <v>185</v>
      </c>
      <c r="C41" s="101" t="s">
        <v>186</v>
      </c>
      <c r="D41" s="182" t="s">
        <v>187</v>
      </c>
      <c r="E41" s="183"/>
      <c r="F41" s="183"/>
      <c r="G41" s="184"/>
      <c r="H41" s="102"/>
      <c r="I41" s="104">
        <v>100</v>
      </c>
      <c r="J41" s="104">
        <v>840</v>
      </c>
    </row>
    <row r="42" spans="2:10" ht="15.75" customHeight="1">
      <c r="B42" s="100" t="s">
        <v>188</v>
      </c>
      <c r="C42" s="101" t="s">
        <v>189</v>
      </c>
      <c r="D42" s="182" t="s">
        <v>190</v>
      </c>
      <c r="E42" s="183"/>
      <c r="F42" s="183"/>
      <c r="G42" s="184"/>
      <c r="H42" s="102"/>
      <c r="I42" s="104" t="s">
        <v>23</v>
      </c>
      <c r="J42" s="104" t="s">
        <v>23</v>
      </c>
    </row>
    <row r="43" spans="2:10" ht="15.75" customHeight="1">
      <c r="B43" s="100" t="s">
        <v>191</v>
      </c>
      <c r="C43" s="101" t="s">
        <v>192</v>
      </c>
      <c r="D43" s="182" t="s">
        <v>193</v>
      </c>
      <c r="E43" s="183"/>
      <c r="F43" s="183"/>
      <c r="G43" s="184"/>
      <c r="H43" s="102"/>
      <c r="I43" s="104" t="s">
        <v>23</v>
      </c>
      <c r="J43" s="104" t="s">
        <v>23</v>
      </c>
    </row>
    <row r="44" spans="2:10" ht="15.75" customHeight="1">
      <c r="B44" s="100" t="s">
        <v>194</v>
      </c>
      <c r="C44" s="101" t="s">
        <v>195</v>
      </c>
      <c r="D44" s="182" t="s">
        <v>196</v>
      </c>
      <c r="E44" s="183"/>
      <c r="F44" s="183"/>
      <c r="G44" s="184"/>
      <c r="H44" s="102"/>
      <c r="I44" s="104">
        <v>3449.97</v>
      </c>
      <c r="J44" s="104">
        <v>5393.77</v>
      </c>
    </row>
    <row r="45" spans="2:10" ht="15.75" customHeight="1">
      <c r="B45" s="100" t="s">
        <v>197</v>
      </c>
      <c r="C45" s="101" t="s">
        <v>198</v>
      </c>
      <c r="D45" s="163" t="s">
        <v>199</v>
      </c>
      <c r="E45" s="164"/>
      <c r="F45" s="164"/>
      <c r="G45" s="165"/>
      <c r="H45" s="102"/>
      <c r="I45" s="104">
        <v>0</v>
      </c>
      <c r="J45" s="104" t="s">
        <v>23</v>
      </c>
    </row>
    <row r="46" spans="2:10" ht="15.75" customHeight="1">
      <c r="B46" s="97" t="s">
        <v>60</v>
      </c>
      <c r="C46" s="107" t="s">
        <v>200</v>
      </c>
      <c r="D46" s="170" t="s">
        <v>200</v>
      </c>
      <c r="E46" s="171"/>
      <c r="F46" s="171"/>
      <c r="G46" s="172"/>
      <c r="H46" s="98"/>
      <c r="I46" s="99">
        <f>I21-I31</f>
        <v>7284.109999999986</v>
      </c>
      <c r="J46" s="99">
        <f>J21-J31</f>
        <v>3680.9500000000116</v>
      </c>
    </row>
    <row r="47" spans="2:10" ht="15.75" customHeight="1">
      <c r="B47" s="97" t="s">
        <v>85</v>
      </c>
      <c r="C47" s="97" t="s">
        <v>201</v>
      </c>
      <c r="D47" s="173" t="s">
        <v>201</v>
      </c>
      <c r="E47" s="174"/>
      <c r="F47" s="174"/>
      <c r="G47" s="175"/>
      <c r="H47" s="108"/>
      <c r="I47" s="99">
        <f>IF(TYPE(I48)=1,I48,0)+IF(TYPE(I49)=1,I49,0)-IF(TYPE(I50)=1,I50,0)</f>
        <v>0</v>
      </c>
      <c r="J47" s="99">
        <f>IF(TYPE(J48)=1,J48,0)+IF(TYPE(J49)=1,J49,0)-IF(TYPE(J50)=1,J50,0)</f>
        <v>0</v>
      </c>
    </row>
    <row r="48" spans="2:10" ht="15.75" customHeight="1">
      <c r="B48" s="105" t="s">
        <v>202</v>
      </c>
      <c r="C48" s="101" t="s">
        <v>203</v>
      </c>
      <c r="D48" s="163" t="s">
        <v>204</v>
      </c>
      <c r="E48" s="164"/>
      <c r="F48" s="164"/>
      <c r="G48" s="165"/>
      <c r="H48" s="109"/>
      <c r="I48" s="103" t="s">
        <v>23</v>
      </c>
      <c r="J48" s="104" t="s">
        <v>23</v>
      </c>
    </row>
    <row r="49" spans="2:10" ht="15.75" customHeight="1">
      <c r="B49" s="105" t="s">
        <v>32</v>
      </c>
      <c r="C49" s="101" t="s">
        <v>205</v>
      </c>
      <c r="D49" s="163" t="s">
        <v>205</v>
      </c>
      <c r="E49" s="164"/>
      <c r="F49" s="164"/>
      <c r="G49" s="165"/>
      <c r="H49" s="109"/>
      <c r="I49" s="104" t="s">
        <v>23</v>
      </c>
      <c r="J49" s="104" t="s">
        <v>23</v>
      </c>
    </row>
    <row r="50" spans="2:10" ht="15.75" customHeight="1">
      <c r="B50" s="105" t="s">
        <v>206</v>
      </c>
      <c r="C50" s="101" t="s">
        <v>207</v>
      </c>
      <c r="D50" s="163" t="s">
        <v>208</v>
      </c>
      <c r="E50" s="164"/>
      <c r="F50" s="164"/>
      <c r="G50" s="165"/>
      <c r="H50" s="109"/>
      <c r="I50" s="104" t="s">
        <v>23</v>
      </c>
      <c r="J50" s="104" t="s">
        <v>23</v>
      </c>
    </row>
    <row r="51" spans="2:10" ht="15.75" customHeight="1">
      <c r="B51" s="97" t="s">
        <v>92</v>
      </c>
      <c r="C51" s="107" t="s">
        <v>209</v>
      </c>
      <c r="D51" s="170" t="s">
        <v>209</v>
      </c>
      <c r="E51" s="171"/>
      <c r="F51" s="171"/>
      <c r="G51" s="172"/>
      <c r="H51" s="108"/>
      <c r="I51" s="104">
        <v>0</v>
      </c>
      <c r="J51" s="104">
        <v>0</v>
      </c>
    </row>
    <row r="52" spans="2:10" ht="30" customHeight="1">
      <c r="B52" s="97" t="s">
        <v>119</v>
      </c>
      <c r="C52" s="107" t="s">
        <v>210</v>
      </c>
      <c r="D52" s="176" t="s">
        <v>210</v>
      </c>
      <c r="E52" s="177"/>
      <c r="F52" s="177"/>
      <c r="G52" s="178"/>
      <c r="H52" s="108"/>
      <c r="I52" s="104" t="s">
        <v>23</v>
      </c>
      <c r="J52" s="104" t="s">
        <v>23</v>
      </c>
    </row>
    <row r="53" spans="2:10" ht="15.75" customHeight="1">
      <c r="B53" s="97" t="s">
        <v>131</v>
      </c>
      <c r="C53" s="107" t="s">
        <v>211</v>
      </c>
      <c r="D53" s="170" t="s">
        <v>211</v>
      </c>
      <c r="E53" s="171"/>
      <c r="F53" s="171"/>
      <c r="G53" s="172"/>
      <c r="H53" s="108"/>
      <c r="I53" s="104" t="s">
        <v>23</v>
      </c>
      <c r="J53" s="104" t="s">
        <v>23</v>
      </c>
    </row>
    <row r="54" spans="2:10" ht="30" customHeight="1">
      <c r="B54" s="97" t="s">
        <v>212</v>
      </c>
      <c r="C54" s="97" t="s">
        <v>213</v>
      </c>
      <c r="D54" s="179" t="s">
        <v>213</v>
      </c>
      <c r="E54" s="180"/>
      <c r="F54" s="180"/>
      <c r="G54" s="181"/>
      <c r="H54" s="108"/>
      <c r="I54" s="99">
        <f>SUM(I46,I47,I51,I52,I53)</f>
        <v>7284.109999999986</v>
      </c>
      <c r="J54" s="99">
        <f>SUM(J46,J47,J51,J52,J53)</f>
        <v>3680.9500000000116</v>
      </c>
    </row>
    <row r="55" spans="2:10" ht="15.75" customHeight="1">
      <c r="B55" s="97" t="s">
        <v>19</v>
      </c>
      <c r="C55" s="97" t="s">
        <v>214</v>
      </c>
      <c r="D55" s="173" t="s">
        <v>214</v>
      </c>
      <c r="E55" s="174"/>
      <c r="F55" s="174"/>
      <c r="G55" s="175"/>
      <c r="H55" s="108"/>
      <c r="I55" s="104" t="s">
        <v>23</v>
      </c>
      <c r="J55" s="104" t="s">
        <v>23</v>
      </c>
    </row>
    <row r="56" spans="2:10" ht="15.75" customHeight="1">
      <c r="B56" s="97" t="s">
        <v>215</v>
      </c>
      <c r="C56" s="107" t="s">
        <v>216</v>
      </c>
      <c r="D56" s="170" t="s">
        <v>216</v>
      </c>
      <c r="E56" s="171"/>
      <c r="F56" s="171"/>
      <c r="G56" s="172"/>
      <c r="H56" s="108"/>
      <c r="I56" s="99">
        <f>SUM(I54,I55)</f>
        <v>7284.109999999986</v>
      </c>
      <c r="J56" s="99">
        <f>SUM(J54,J55)</f>
        <v>3680.9500000000116</v>
      </c>
    </row>
    <row r="57" spans="2:10" ht="15.75" customHeight="1">
      <c r="B57" s="105" t="s">
        <v>19</v>
      </c>
      <c r="C57" s="101" t="s">
        <v>217</v>
      </c>
      <c r="D57" s="163" t="s">
        <v>217</v>
      </c>
      <c r="E57" s="164"/>
      <c r="F57" s="164"/>
      <c r="G57" s="165"/>
      <c r="H57" s="109"/>
      <c r="I57" s="103"/>
      <c r="J57" s="103"/>
    </row>
    <row r="58" spans="2:10" ht="15.75" customHeight="1">
      <c r="B58" s="105" t="s">
        <v>32</v>
      </c>
      <c r="C58" s="101" t="s">
        <v>218</v>
      </c>
      <c r="D58" s="163" t="s">
        <v>218</v>
      </c>
      <c r="E58" s="164"/>
      <c r="F58" s="164"/>
      <c r="G58" s="165"/>
      <c r="H58" s="109"/>
      <c r="I58" s="103"/>
      <c r="J58" s="103"/>
    </row>
    <row r="59" spans="2:10">
      <c r="B59" s="110"/>
      <c r="C59" s="110"/>
      <c r="D59" s="110"/>
      <c r="E59" s="110"/>
    </row>
    <row r="60" spans="2:10" ht="15.75" customHeight="1">
      <c r="B60" s="166" t="s">
        <v>276</v>
      </c>
      <c r="C60" s="166"/>
      <c r="D60" s="166"/>
      <c r="E60" s="166"/>
      <c r="F60" s="166"/>
      <c r="G60" s="166"/>
      <c r="H60" s="111"/>
      <c r="I60" s="167" t="s">
        <v>134</v>
      </c>
      <c r="J60" s="167"/>
    </row>
    <row r="61" spans="2:10" s="93" customFormat="1" ht="18.75" customHeight="1">
      <c r="B61" s="161" t="s">
        <v>219</v>
      </c>
      <c r="C61" s="161"/>
      <c r="D61" s="161"/>
      <c r="E61" s="161"/>
      <c r="F61" s="161"/>
      <c r="G61" s="161"/>
      <c r="H61" s="112" t="s">
        <v>136</v>
      </c>
      <c r="I61" s="162" t="s">
        <v>137</v>
      </c>
      <c r="J61" s="162"/>
    </row>
    <row r="62" spans="2:10" s="93" customFormat="1" ht="10.5" customHeight="1">
      <c r="B62" s="113"/>
      <c r="C62" s="113"/>
      <c r="D62" s="113"/>
      <c r="E62" s="113"/>
      <c r="F62" s="113"/>
      <c r="G62" s="113"/>
      <c r="H62" s="113"/>
      <c r="I62" s="114"/>
      <c r="J62" s="114"/>
    </row>
    <row r="63" spans="2:10" s="93" customFormat="1" ht="15" customHeight="1">
      <c r="B63" s="168" t="s">
        <v>277</v>
      </c>
      <c r="C63" s="168"/>
      <c r="D63" s="168"/>
      <c r="E63" s="168"/>
      <c r="F63" s="168"/>
      <c r="G63" s="168"/>
      <c r="H63" s="115"/>
      <c r="I63" s="169" t="s">
        <v>278</v>
      </c>
      <c r="J63" s="167"/>
    </row>
    <row r="64" spans="2:10" s="93" customFormat="1" ht="12" customHeight="1">
      <c r="B64" s="161" t="s">
        <v>220</v>
      </c>
      <c r="C64" s="161"/>
      <c r="D64" s="161"/>
      <c r="E64" s="161"/>
      <c r="F64" s="161"/>
      <c r="G64" s="161"/>
      <c r="H64" s="112" t="s">
        <v>221</v>
      </c>
      <c r="I64" s="162" t="s">
        <v>137</v>
      </c>
      <c r="J64" s="162"/>
    </row>
    <row r="66" spans="2:5">
      <c r="B66" s="131" t="s">
        <v>275</v>
      </c>
      <c r="C66" s="131"/>
      <c r="D66" s="131"/>
      <c r="E66" s="131"/>
    </row>
  </sheetData>
  <mergeCells count="64">
    <mergeCell ref="B9:J9"/>
    <mergeCell ref="B1:J1"/>
    <mergeCell ref="B5:J5"/>
    <mergeCell ref="B6:J6"/>
    <mergeCell ref="B7:J7"/>
    <mergeCell ref="B8:J8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B66:E66"/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</mergeCells>
  <pageMargins left="0.70866141732283472" right="0.11811023622047245" top="1.1417322834645669" bottom="0.55118110236220474" header="0.31496062992125984" footer="0.31496062992125984"/>
  <pageSetup paperSize="9" scale="83" fitToHeight="0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workbookViewId="0">
      <selection activeCell="P33" sqref="P33"/>
    </sheetView>
  </sheetViews>
  <sheetFormatPr defaultRowHeight="15"/>
  <cols>
    <col min="1" max="1" width="9.140625" style="90"/>
    <col min="2" max="2" width="6" style="116" customWidth="1"/>
    <col min="3" max="3" width="32.85546875" style="90" customWidth="1"/>
    <col min="4" max="11" width="15.7109375" style="90" customWidth="1"/>
    <col min="12" max="12" width="13.140625" style="90" customWidth="1"/>
    <col min="13" max="14" width="15.7109375" style="90" customWidth="1"/>
    <col min="15" max="15" width="20.28515625" style="90" customWidth="1"/>
    <col min="16" max="16384" width="9.140625" style="90"/>
  </cols>
  <sheetData>
    <row r="1" spans="2:15">
      <c r="B1" s="204" t="s">
        <v>0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2:15">
      <c r="J2" s="90" t="s">
        <v>222</v>
      </c>
    </row>
    <row r="3" spans="2:15">
      <c r="J3" s="90" t="s">
        <v>223</v>
      </c>
    </row>
    <row r="5" spans="2:15">
      <c r="B5" s="205" t="s">
        <v>224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</row>
    <row r="6" spans="2:15">
      <c r="B6" s="205" t="s">
        <v>225</v>
      </c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</row>
    <row r="8" spans="2:15">
      <c r="B8" s="205" t="s">
        <v>226</v>
      </c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</row>
    <row r="10" spans="2:15">
      <c r="B10" s="206" t="s">
        <v>12</v>
      </c>
      <c r="C10" s="206" t="s">
        <v>227</v>
      </c>
      <c r="D10" s="206" t="s">
        <v>228</v>
      </c>
      <c r="E10" s="208" t="s">
        <v>229</v>
      </c>
      <c r="F10" s="209"/>
      <c r="G10" s="209"/>
      <c r="H10" s="209"/>
      <c r="I10" s="209"/>
      <c r="J10" s="209"/>
      <c r="K10" s="209"/>
      <c r="L10" s="209"/>
      <c r="M10" s="210"/>
      <c r="N10" s="206" t="s">
        <v>230</v>
      </c>
    </row>
    <row r="11" spans="2:15" ht="114">
      <c r="B11" s="207"/>
      <c r="C11" s="207"/>
      <c r="D11" s="207"/>
      <c r="E11" s="117" t="s">
        <v>231</v>
      </c>
      <c r="F11" s="117" t="s">
        <v>232</v>
      </c>
      <c r="G11" s="117" t="s">
        <v>233</v>
      </c>
      <c r="H11" s="117" t="s">
        <v>234</v>
      </c>
      <c r="I11" s="117" t="s">
        <v>235</v>
      </c>
      <c r="J11" s="118" t="s">
        <v>236</v>
      </c>
      <c r="K11" s="117" t="s">
        <v>237</v>
      </c>
      <c r="L11" s="117" t="s">
        <v>238</v>
      </c>
      <c r="M11" s="119" t="s">
        <v>239</v>
      </c>
      <c r="N11" s="207"/>
    </row>
    <row r="12" spans="2:15">
      <c r="B12" s="120">
        <v>1</v>
      </c>
      <c r="C12" s="120">
        <v>2</v>
      </c>
      <c r="D12" s="120">
        <v>3</v>
      </c>
      <c r="E12" s="120">
        <v>4</v>
      </c>
      <c r="F12" s="120">
        <v>5</v>
      </c>
      <c r="G12" s="120">
        <v>6</v>
      </c>
      <c r="H12" s="120">
        <v>7</v>
      </c>
      <c r="I12" s="120">
        <v>8</v>
      </c>
      <c r="J12" s="120">
        <v>9</v>
      </c>
      <c r="K12" s="120">
        <v>10</v>
      </c>
      <c r="L12" s="121" t="s">
        <v>240</v>
      </c>
      <c r="M12" s="120">
        <v>12</v>
      </c>
      <c r="N12" s="120">
        <v>13</v>
      </c>
    </row>
    <row r="13" spans="2:15" ht="71.25">
      <c r="B13" s="122" t="s">
        <v>241</v>
      </c>
      <c r="C13" s="123" t="s">
        <v>242</v>
      </c>
      <c r="D13" s="124">
        <f t="shared" ref="D13:M13" si="0">SUM(D14:D15)</f>
        <v>148668.32999999999</v>
      </c>
      <c r="E13" s="124">
        <f t="shared" si="0"/>
        <v>106289.09</v>
      </c>
      <c r="F13" s="124">
        <f t="shared" si="0"/>
        <v>0</v>
      </c>
      <c r="G13" s="124">
        <f t="shared" si="0"/>
        <v>0</v>
      </c>
      <c r="H13" s="124">
        <f t="shared" si="0"/>
        <v>0</v>
      </c>
      <c r="I13" s="124">
        <f t="shared" si="0"/>
        <v>0</v>
      </c>
      <c r="J13" s="124">
        <f t="shared" si="0"/>
        <v>-104298.75</v>
      </c>
      <c r="K13" s="124">
        <f t="shared" si="0"/>
        <v>0</v>
      </c>
      <c r="L13" s="124">
        <f t="shared" si="0"/>
        <v>0</v>
      </c>
      <c r="M13" s="124">
        <f t="shared" si="0"/>
        <v>0</v>
      </c>
      <c r="N13" s="124">
        <f t="shared" ref="N13:N25" si="1">SUM(D13:M13)</f>
        <v>150658.66999999998</v>
      </c>
      <c r="O13" s="125"/>
    </row>
    <row r="14" spans="2:15" ht="15.75">
      <c r="B14" s="126" t="s">
        <v>243</v>
      </c>
      <c r="C14" s="127" t="s">
        <v>244</v>
      </c>
      <c r="D14" s="128">
        <v>148668.32999999999</v>
      </c>
      <c r="E14" s="128"/>
      <c r="F14" s="128" t="s">
        <v>23</v>
      </c>
      <c r="G14" s="128" t="s">
        <v>23</v>
      </c>
      <c r="H14" s="128" t="s">
        <v>23</v>
      </c>
      <c r="I14" s="128" t="s">
        <v>23</v>
      </c>
      <c r="J14" s="128">
        <v>-7066.62</v>
      </c>
      <c r="K14" s="128" t="s">
        <v>23</v>
      </c>
      <c r="L14" s="128" t="s">
        <v>23</v>
      </c>
      <c r="M14" s="128">
        <v>0</v>
      </c>
      <c r="N14" s="128">
        <f t="shared" si="1"/>
        <v>141601.71</v>
      </c>
      <c r="O14" s="129"/>
    </row>
    <row r="15" spans="2:15" ht="15.75">
      <c r="B15" s="126" t="s">
        <v>245</v>
      </c>
      <c r="C15" s="127" t="s">
        <v>246</v>
      </c>
      <c r="D15" s="128">
        <v>0</v>
      </c>
      <c r="E15" s="128">
        <v>106289.09</v>
      </c>
      <c r="F15" s="128" t="s">
        <v>23</v>
      </c>
      <c r="G15" s="128" t="s">
        <v>23</v>
      </c>
      <c r="H15" s="128" t="s">
        <v>23</v>
      </c>
      <c r="I15" s="128" t="s">
        <v>23</v>
      </c>
      <c r="J15" s="128">
        <v>-97232.13</v>
      </c>
      <c r="K15" s="128" t="s">
        <v>23</v>
      </c>
      <c r="L15" s="128" t="s">
        <v>23</v>
      </c>
      <c r="M15" s="128">
        <v>0</v>
      </c>
      <c r="N15" s="128">
        <f t="shared" si="1"/>
        <v>9056.9599999999919</v>
      </c>
      <c r="O15" s="125"/>
    </row>
    <row r="16" spans="2:15" ht="85.5">
      <c r="B16" s="122" t="s">
        <v>247</v>
      </c>
      <c r="C16" s="123" t="s">
        <v>248</v>
      </c>
      <c r="D16" s="124">
        <f t="shared" ref="D16:M16" si="2">SUM(D17:D18)</f>
        <v>479991.28</v>
      </c>
      <c r="E16" s="124">
        <f t="shared" si="2"/>
        <v>192403.77000000002</v>
      </c>
      <c r="F16" s="124">
        <f t="shared" si="2"/>
        <v>0</v>
      </c>
      <c r="G16" s="124">
        <f t="shared" si="2"/>
        <v>0</v>
      </c>
      <c r="H16" s="124">
        <f t="shared" si="2"/>
        <v>0</v>
      </c>
      <c r="I16" s="124">
        <f t="shared" si="2"/>
        <v>0</v>
      </c>
      <c r="J16" s="124">
        <f t="shared" si="2"/>
        <v>-200254.52000000002</v>
      </c>
      <c r="K16" s="124">
        <f t="shared" si="2"/>
        <v>0</v>
      </c>
      <c r="L16" s="124">
        <f t="shared" si="2"/>
        <v>0</v>
      </c>
      <c r="M16" s="124">
        <f t="shared" si="2"/>
        <v>0</v>
      </c>
      <c r="N16" s="124">
        <f t="shared" si="1"/>
        <v>472140.53</v>
      </c>
      <c r="O16" s="125"/>
    </row>
    <row r="17" spans="1:16" ht="15.75">
      <c r="B17" s="126" t="s">
        <v>249</v>
      </c>
      <c r="C17" s="127" t="s">
        <v>244</v>
      </c>
      <c r="D17" s="128">
        <v>476319.65</v>
      </c>
      <c r="E17" s="128">
        <v>4658.9799999999996</v>
      </c>
      <c r="F17" s="128" t="s">
        <v>23</v>
      </c>
      <c r="G17" s="128" t="s">
        <v>23</v>
      </c>
      <c r="H17" s="128" t="s">
        <v>23</v>
      </c>
      <c r="I17" s="128" t="s">
        <v>23</v>
      </c>
      <c r="J17" s="128">
        <v>-9747.1</v>
      </c>
      <c r="K17" s="128" t="s">
        <v>23</v>
      </c>
      <c r="L17" s="128" t="s">
        <v>23</v>
      </c>
      <c r="M17" s="128">
        <v>0</v>
      </c>
      <c r="N17" s="128">
        <f t="shared" si="1"/>
        <v>471231.53</v>
      </c>
      <c r="O17" s="125"/>
    </row>
    <row r="18" spans="1:16" ht="15.75">
      <c r="B18" s="126" t="s">
        <v>250</v>
      </c>
      <c r="C18" s="127" t="s">
        <v>246</v>
      </c>
      <c r="D18" s="128">
        <v>3671.63</v>
      </c>
      <c r="E18" s="128">
        <v>187744.79</v>
      </c>
      <c r="F18" s="128" t="s">
        <v>23</v>
      </c>
      <c r="G18" s="128" t="s">
        <v>23</v>
      </c>
      <c r="H18" s="128" t="s">
        <v>23</v>
      </c>
      <c r="I18" s="128" t="s">
        <v>23</v>
      </c>
      <c r="J18" s="128">
        <v>-190507.42</v>
      </c>
      <c r="K18" s="128" t="s">
        <v>23</v>
      </c>
      <c r="L18" s="128" t="s">
        <v>23</v>
      </c>
      <c r="M18" s="128">
        <v>0</v>
      </c>
      <c r="N18" s="128">
        <f t="shared" si="1"/>
        <v>909</v>
      </c>
      <c r="O18" s="125"/>
    </row>
    <row r="19" spans="1:16" ht="114">
      <c r="B19" s="122" t="s">
        <v>251</v>
      </c>
      <c r="C19" s="123" t="s">
        <v>252</v>
      </c>
      <c r="D19" s="124">
        <f t="shared" ref="D19:M19" si="3">SUM(D20:D21)</f>
        <v>0</v>
      </c>
      <c r="E19" s="124">
        <f t="shared" si="3"/>
        <v>0</v>
      </c>
      <c r="F19" s="124">
        <f t="shared" si="3"/>
        <v>0</v>
      </c>
      <c r="G19" s="124">
        <f t="shared" si="3"/>
        <v>0</v>
      </c>
      <c r="H19" s="124">
        <f t="shared" si="3"/>
        <v>0</v>
      </c>
      <c r="I19" s="124">
        <f t="shared" si="3"/>
        <v>0</v>
      </c>
      <c r="J19" s="124">
        <f t="shared" si="3"/>
        <v>0</v>
      </c>
      <c r="K19" s="124">
        <f t="shared" si="3"/>
        <v>0</v>
      </c>
      <c r="L19" s="124">
        <f t="shared" si="3"/>
        <v>0</v>
      </c>
      <c r="M19" s="124">
        <f t="shared" si="3"/>
        <v>0</v>
      </c>
      <c r="N19" s="124">
        <f t="shared" si="1"/>
        <v>0</v>
      </c>
      <c r="O19" s="125"/>
    </row>
    <row r="20" spans="1:16" ht="15.75">
      <c r="B20" s="126" t="s">
        <v>253</v>
      </c>
      <c r="C20" s="127" t="s">
        <v>244</v>
      </c>
      <c r="D20" s="128">
        <v>0</v>
      </c>
      <c r="E20" s="128" t="s">
        <v>23</v>
      </c>
      <c r="F20" s="128" t="s">
        <v>23</v>
      </c>
      <c r="G20" s="128" t="s">
        <v>23</v>
      </c>
      <c r="H20" s="128" t="s">
        <v>23</v>
      </c>
      <c r="I20" s="128" t="s">
        <v>23</v>
      </c>
      <c r="J20" s="128" t="s">
        <v>23</v>
      </c>
      <c r="K20" s="128" t="s">
        <v>23</v>
      </c>
      <c r="L20" s="128" t="s">
        <v>23</v>
      </c>
      <c r="M20" s="128" t="s">
        <v>23</v>
      </c>
      <c r="N20" s="128">
        <f t="shared" si="1"/>
        <v>0</v>
      </c>
      <c r="O20" s="125"/>
    </row>
    <row r="21" spans="1:16" ht="15.75">
      <c r="B21" s="126" t="s">
        <v>254</v>
      </c>
      <c r="C21" s="127" t="s">
        <v>246</v>
      </c>
      <c r="D21" s="128" t="s">
        <v>23</v>
      </c>
      <c r="E21" s="128" t="s">
        <v>23</v>
      </c>
      <c r="F21" s="128" t="s">
        <v>23</v>
      </c>
      <c r="G21" s="128" t="s">
        <v>23</v>
      </c>
      <c r="H21" s="128" t="s">
        <v>23</v>
      </c>
      <c r="I21" s="128" t="s">
        <v>23</v>
      </c>
      <c r="J21" s="128" t="s">
        <v>23</v>
      </c>
      <c r="K21" s="128" t="s">
        <v>23</v>
      </c>
      <c r="L21" s="128" t="s">
        <v>23</v>
      </c>
      <c r="M21" s="128" t="s">
        <v>23</v>
      </c>
      <c r="N21" s="128">
        <f t="shared" si="1"/>
        <v>0</v>
      </c>
      <c r="O21" s="125"/>
    </row>
    <row r="22" spans="1:16" ht="15.75">
      <c r="B22" s="122" t="s">
        <v>255</v>
      </c>
      <c r="C22" s="123" t="s">
        <v>256</v>
      </c>
      <c r="D22" s="124">
        <f t="shared" ref="D22:M22" si="4">SUM(D23:D24)</f>
        <v>14205.63</v>
      </c>
      <c r="E22" s="124">
        <f t="shared" si="4"/>
        <v>5540</v>
      </c>
      <c r="F22" s="124">
        <f t="shared" si="4"/>
        <v>0</v>
      </c>
      <c r="G22" s="124">
        <f t="shared" si="4"/>
        <v>2300.21</v>
      </c>
      <c r="H22" s="124">
        <f t="shared" si="4"/>
        <v>0</v>
      </c>
      <c r="I22" s="124">
        <f t="shared" si="4"/>
        <v>0</v>
      </c>
      <c r="J22" s="124">
        <f t="shared" si="4"/>
        <v>-4882.93</v>
      </c>
      <c r="K22" s="124">
        <f t="shared" si="4"/>
        <v>0</v>
      </c>
      <c r="L22" s="124">
        <f t="shared" si="4"/>
        <v>0</v>
      </c>
      <c r="M22" s="124">
        <f t="shared" si="4"/>
        <v>0</v>
      </c>
      <c r="N22" s="124">
        <f t="shared" si="1"/>
        <v>17162.909999999996</v>
      </c>
      <c r="O22" s="125"/>
    </row>
    <row r="23" spans="1:16" ht="15.75">
      <c r="B23" s="126" t="s">
        <v>257</v>
      </c>
      <c r="C23" s="127" t="s">
        <v>244</v>
      </c>
      <c r="D23" s="128">
        <v>10938.06</v>
      </c>
      <c r="E23" s="128">
        <v>5540</v>
      </c>
      <c r="F23" s="128" t="s">
        <v>23</v>
      </c>
      <c r="G23" s="128">
        <v>2300.21</v>
      </c>
      <c r="H23" s="128" t="s">
        <v>23</v>
      </c>
      <c r="I23" s="128" t="s">
        <v>23</v>
      </c>
      <c r="J23" s="128">
        <v>-4847.92</v>
      </c>
      <c r="K23" s="128" t="s">
        <v>23</v>
      </c>
      <c r="L23" s="128" t="s">
        <v>23</v>
      </c>
      <c r="M23" s="128" t="s">
        <v>23</v>
      </c>
      <c r="N23" s="128">
        <f t="shared" si="1"/>
        <v>13930.349999999997</v>
      </c>
      <c r="O23" s="125"/>
    </row>
    <row r="24" spans="1:16" ht="15.75">
      <c r="B24" s="126" t="s">
        <v>258</v>
      </c>
      <c r="C24" s="127" t="s">
        <v>246</v>
      </c>
      <c r="D24" s="128">
        <v>3267.57</v>
      </c>
      <c r="E24" s="128" t="s">
        <v>23</v>
      </c>
      <c r="F24" s="128" t="s">
        <v>23</v>
      </c>
      <c r="G24" s="128" t="s">
        <v>23</v>
      </c>
      <c r="H24" s="128" t="s">
        <v>23</v>
      </c>
      <c r="I24" s="128" t="s">
        <v>23</v>
      </c>
      <c r="J24" s="128">
        <v>-35.01</v>
      </c>
      <c r="K24" s="128" t="s">
        <v>23</v>
      </c>
      <c r="L24" s="128" t="s">
        <v>23</v>
      </c>
      <c r="M24" s="128" t="s">
        <v>23</v>
      </c>
      <c r="N24" s="128">
        <f t="shared" si="1"/>
        <v>3232.56</v>
      </c>
      <c r="O24" s="125"/>
    </row>
    <row r="25" spans="1:16" ht="15.75">
      <c r="B25" s="122" t="s">
        <v>259</v>
      </c>
      <c r="C25" s="123" t="s">
        <v>260</v>
      </c>
      <c r="D25" s="124">
        <f t="shared" ref="D25:M25" si="5">SUM(D13,D16,D19,D22)</f>
        <v>642865.24</v>
      </c>
      <c r="E25" s="124">
        <f t="shared" si="5"/>
        <v>304232.86</v>
      </c>
      <c r="F25" s="124">
        <f t="shared" si="5"/>
        <v>0</v>
      </c>
      <c r="G25" s="124">
        <f t="shared" si="5"/>
        <v>2300.21</v>
      </c>
      <c r="H25" s="124">
        <f t="shared" si="5"/>
        <v>0</v>
      </c>
      <c r="I25" s="124">
        <f t="shared" si="5"/>
        <v>0</v>
      </c>
      <c r="J25" s="124">
        <f t="shared" si="5"/>
        <v>-309436.2</v>
      </c>
      <c r="K25" s="124">
        <f t="shared" si="5"/>
        <v>0</v>
      </c>
      <c r="L25" s="124">
        <f t="shared" si="5"/>
        <v>0</v>
      </c>
      <c r="M25" s="124">
        <f t="shared" si="5"/>
        <v>0</v>
      </c>
      <c r="N25" s="124">
        <f t="shared" si="1"/>
        <v>639962.10999999987</v>
      </c>
      <c r="O25" s="125"/>
    </row>
    <row r="26" spans="1:16">
      <c r="B26" s="202" t="s">
        <v>261</v>
      </c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</row>
    <row r="27" spans="1:16" customFormat="1" ht="15" customHeight="1">
      <c r="A27" s="130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</row>
    <row r="28" spans="1:16" customFormat="1" ht="15" customHeight="1">
      <c r="A28" s="130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P28" s="130"/>
    </row>
    <row r="29" spans="1:16" s="2" customFormat="1" ht="12.75" customHeight="1">
      <c r="A29" s="130"/>
    </row>
  </sheetData>
  <mergeCells count="10">
    <mergeCell ref="B26:N28"/>
    <mergeCell ref="B1:N1"/>
    <mergeCell ref="B5:N5"/>
    <mergeCell ref="B6:N6"/>
    <mergeCell ref="B8:N8"/>
    <mergeCell ref="B10:B11"/>
    <mergeCell ref="C10:C11"/>
    <mergeCell ref="D10:D11"/>
    <mergeCell ref="E10:M10"/>
    <mergeCell ref="N10:N11"/>
  </mergeCells>
  <pageMargins left="0.7" right="0.7" top="0.75" bottom="0.75" header="0.3" footer="0.3"/>
  <pageSetup paperSize="9" scale="54" orientation="landscape" horizontalDpi="360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 4 PR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Pavaduotoja</cp:lastModifiedBy>
  <cp:lastPrinted>2024-04-22T11:30:44Z</cp:lastPrinted>
  <dcterms:created xsi:type="dcterms:W3CDTF">2009-07-20T14:30:53Z</dcterms:created>
  <dcterms:modified xsi:type="dcterms:W3CDTF">2024-04-24T11:55:26Z</dcterms:modified>
</cp:coreProperties>
</file>