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770" windowHeight="11550" tabRatio="842" firstSheet="1" activeTab="12"/>
  </bookViews>
  <sheets>
    <sheet name="F2 suv" sheetId="3" r:id="rId1"/>
    <sheet name="F2 SB suv" sheetId="18" r:id="rId2"/>
    <sheet name="F2 SB" sheetId="4" r:id="rId3"/>
    <sheet name="F2 SB pap" sheetId="16" r:id="rId4"/>
    <sheet name="F2 ML" sheetId="5" r:id="rId5"/>
    <sheet name="F2 S" sheetId="6" r:id="rId6"/>
    <sheet name="9 priedas" sheetId="7" r:id="rId7"/>
    <sheet name="9 priedo paž" sheetId="8" r:id="rId8"/>
    <sheet name="pažyma apie pajamas" sheetId="13" r:id="rId9"/>
    <sheet name="S7" sheetId="9" r:id="rId10"/>
    <sheet name="gautos fin sumos" sheetId="15" r:id="rId11"/>
    <sheet name="sukauotos fin sumos" sheetId="14" r:id="rId12"/>
    <sheet name="B2 konting" sheetId="11" r:id="rId13"/>
  </sheets>
  <calcPr calcId="162913"/>
</workbook>
</file>

<file path=xl/calcChain.xml><?xml version="1.0" encoding="utf-8"?>
<calcChain xmlns="http://schemas.openxmlformats.org/spreadsheetml/2006/main">
  <c r="H22" i="15" l="1"/>
  <c r="H18" i="15"/>
  <c r="H25" i="14"/>
  <c r="H20" i="14"/>
  <c r="L348" i="3" l="1"/>
  <c r="K348" i="3"/>
  <c r="J348" i="3"/>
  <c r="J347" i="3" s="1"/>
  <c r="I348" i="3"/>
  <c r="I347" i="3" s="1"/>
  <c r="L347" i="3"/>
  <c r="K347" i="3"/>
  <c r="L345" i="3"/>
  <c r="K345" i="3"/>
  <c r="J345" i="3"/>
  <c r="I345" i="3"/>
  <c r="I344" i="3" s="1"/>
  <c r="L344" i="3"/>
  <c r="K344" i="3"/>
  <c r="J344" i="3"/>
  <c r="L342" i="3"/>
  <c r="L341" i="3" s="1"/>
  <c r="K342" i="3"/>
  <c r="J342" i="3"/>
  <c r="I342" i="3"/>
  <c r="K341" i="3"/>
  <c r="J341" i="3"/>
  <c r="I341" i="3"/>
  <c r="L338" i="3"/>
  <c r="K338" i="3"/>
  <c r="K337" i="3" s="1"/>
  <c r="J338" i="3"/>
  <c r="I338" i="3"/>
  <c r="I337" i="3" s="1"/>
  <c r="L337" i="3"/>
  <c r="J337" i="3"/>
  <c r="L334" i="3"/>
  <c r="K334" i="3"/>
  <c r="J334" i="3"/>
  <c r="I334" i="3"/>
  <c r="I333" i="3" s="1"/>
  <c r="L333" i="3"/>
  <c r="K333" i="3"/>
  <c r="J333" i="3"/>
  <c r="L330" i="3"/>
  <c r="L329" i="3" s="1"/>
  <c r="K330" i="3"/>
  <c r="J330" i="3"/>
  <c r="I330" i="3"/>
  <c r="I329" i="3" s="1"/>
  <c r="K329" i="3"/>
  <c r="J329" i="3"/>
  <c r="L326" i="3"/>
  <c r="K326" i="3"/>
  <c r="J326" i="3"/>
  <c r="I326" i="3"/>
  <c r="L323" i="3"/>
  <c r="K323" i="3"/>
  <c r="J323" i="3"/>
  <c r="I323" i="3"/>
  <c r="L321" i="3"/>
  <c r="L320" i="3" s="1"/>
  <c r="K321" i="3"/>
  <c r="K320" i="3" s="1"/>
  <c r="J321" i="3"/>
  <c r="I321" i="3"/>
  <c r="J320" i="3"/>
  <c r="I320" i="3"/>
  <c r="L316" i="3"/>
  <c r="L315" i="3" s="1"/>
  <c r="K316" i="3"/>
  <c r="K315" i="3" s="1"/>
  <c r="J316" i="3"/>
  <c r="I316" i="3"/>
  <c r="J315" i="3"/>
  <c r="I315" i="3"/>
  <c r="L313" i="3"/>
  <c r="K313" i="3"/>
  <c r="K312" i="3" s="1"/>
  <c r="J313" i="3"/>
  <c r="I313" i="3"/>
  <c r="I312" i="3" s="1"/>
  <c r="L312" i="3"/>
  <c r="J312" i="3"/>
  <c r="L310" i="3"/>
  <c r="L309" i="3" s="1"/>
  <c r="K310" i="3"/>
  <c r="K309" i="3" s="1"/>
  <c r="J310" i="3"/>
  <c r="J309" i="3" s="1"/>
  <c r="I310" i="3"/>
  <c r="I309" i="3" s="1"/>
  <c r="L306" i="3"/>
  <c r="K306" i="3"/>
  <c r="K305" i="3" s="1"/>
  <c r="J306" i="3"/>
  <c r="J305" i="3" s="1"/>
  <c r="I306" i="3"/>
  <c r="I305" i="3" s="1"/>
  <c r="L305" i="3"/>
  <c r="L302" i="3"/>
  <c r="K302" i="3"/>
  <c r="J302" i="3"/>
  <c r="J301" i="3" s="1"/>
  <c r="I302" i="3"/>
  <c r="I301" i="3" s="1"/>
  <c r="L301" i="3"/>
  <c r="K301" i="3"/>
  <c r="L298" i="3"/>
  <c r="K298" i="3"/>
  <c r="K297" i="3" s="1"/>
  <c r="J298" i="3"/>
  <c r="J297" i="3" s="1"/>
  <c r="I298" i="3"/>
  <c r="I297" i="3" s="1"/>
  <c r="L297" i="3"/>
  <c r="L294" i="3"/>
  <c r="K294" i="3"/>
  <c r="J294" i="3"/>
  <c r="I294" i="3"/>
  <c r="L291" i="3"/>
  <c r="K291" i="3"/>
  <c r="J291" i="3"/>
  <c r="I291" i="3"/>
  <c r="L289" i="3"/>
  <c r="L288" i="3" s="1"/>
  <c r="K289" i="3"/>
  <c r="J289" i="3"/>
  <c r="I289" i="3"/>
  <c r="I288" i="3" s="1"/>
  <c r="K288" i="3"/>
  <c r="J288" i="3"/>
  <c r="L283" i="3"/>
  <c r="K283" i="3"/>
  <c r="K282" i="3" s="1"/>
  <c r="J283" i="3"/>
  <c r="I283" i="3"/>
  <c r="I282" i="3" s="1"/>
  <c r="L282" i="3"/>
  <c r="J282" i="3"/>
  <c r="L280" i="3"/>
  <c r="K280" i="3"/>
  <c r="J280" i="3"/>
  <c r="I280" i="3"/>
  <c r="L279" i="3"/>
  <c r="K279" i="3"/>
  <c r="J279" i="3"/>
  <c r="I279" i="3"/>
  <c r="L277" i="3"/>
  <c r="K277" i="3"/>
  <c r="K276" i="3" s="1"/>
  <c r="J277" i="3"/>
  <c r="J276" i="3" s="1"/>
  <c r="I277" i="3"/>
  <c r="I276" i="3" s="1"/>
  <c r="L276" i="3"/>
  <c r="L273" i="3"/>
  <c r="K273" i="3"/>
  <c r="K272" i="3" s="1"/>
  <c r="J273" i="3"/>
  <c r="J272" i="3" s="1"/>
  <c r="I273" i="3"/>
  <c r="I272" i="3" s="1"/>
  <c r="L272" i="3"/>
  <c r="L269" i="3"/>
  <c r="K269" i="3"/>
  <c r="J269" i="3"/>
  <c r="I269" i="3"/>
  <c r="I268" i="3" s="1"/>
  <c r="L268" i="3"/>
  <c r="K268" i="3"/>
  <c r="J268" i="3"/>
  <c r="L265" i="3"/>
  <c r="L264" i="3" s="1"/>
  <c r="K265" i="3"/>
  <c r="K264" i="3" s="1"/>
  <c r="J265" i="3"/>
  <c r="I265" i="3"/>
  <c r="I264" i="3" s="1"/>
  <c r="J264" i="3"/>
  <c r="L261" i="3"/>
  <c r="K261" i="3"/>
  <c r="J261" i="3"/>
  <c r="I261" i="3"/>
  <c r="L258" i="3"/>
  <c r="K258" i="3"/>
  <c r="J258" i="3"/>
  <c r="I258" i="3"/>
  <c r="L256" i="3"/>
  <c r="L255" i="3" s="1"/>
  <c r="K256" i="3"/>
  <c r="K255" i="3" s="1"/>
  <c r="J256" i="3"/>
  <c r="J255" i="3" s="1"/>
  <c r="I256" i="3"/>
  <c r="I255" i="3" s="1"/>
  <c r="L251" i="3"/>
  <c r="K251" i="3"/>
  <c r="K250" i="3" s="1"/>
  <c r="J251" i="3"/>
  <c r="I251" i="3"/>
  <c r="L250" i="3"/>
  <c r="J250" i="3"/>
  <c r="I250" i="3"/>
  <c r="L248" i="3"/>
  <c r="L247" i="3" s="1"/>
  <c r="K248" i="3"/>
  <c r="K247" i="3" s="1"/>
  <c r="J248" i="3"/>
  <c r="J247" i="3" s="1"/>
  <c r="I248" i="3"/>
  <c r="I247" i="3"/>
  <c r="L245" i="3"/>
  <c r="L244" i="3" s="1"/>
  <c r="K245" i="3"/>
  <c r="K244" i="3" s="1"/>
  <c r="J245" i="3"/>
  <c r="J244" i="3" s="1"/>
  <c r="I245" i="3"/>
  <c r="I244" i="3" s="1"/>
  <c r="L241" i="3"/>
  <c r="L240" i="3" s="1"/>
  <c r="K241" i="3"/>
  <c r="J241" i="3"/>
  <c r="I241" i="3"/>
  <c r="I240" i="3" s="1"/>
  <c r="K240" i="3"/>
  <c r="J240" i="3"/>
  <c r="L237" i="3"/>
  <c r="K237" i="3"/>
  <c r="J237" i="3"/>
  <c r="J236" i="3" s="1"/>
  <c r="I237" i="3"/>
  <c r="I236" i="3" s="1"/>
  <c r="L236" i="3"/>
  <c r="K236" i="3"/>
  <c r="L233" i="3"/>
  <c r="K233" i="3"/>
  <c r="K232" i="3" s="1"/>
  <c r="J233" i="3"/>
  <c r="J232" i="3" s="1"/>
  <c r="I233" i="3"/>
  <c r="I232" i="3" s="1"/>
  <c r="L232" i="3"/>
  <c r="L229" i="3"/>
  <c r="K229" i="3"/>
  <c r="J229" i="3"/>
  <c r="I229" i="3"/>
  <c r="L226" i="3"/>
  <c r="K226" i="3"/>
  <c r="J226" i="3"/>
  <c r="I226" i="3"/>
  <c r="L224" i="3"/>
  <c r="K224" i="3"/>
  <c r="J224" i="3"/>
  <c r="I224" i="3"/>
  <c r="I223" i="3" s="1"/>
  <c r="L223" i="3"/>
  <c r="K223" i="3"/>
  <c r="J223" i="3"/>
  <c r="L217" i="3"/>
  <c r="K217" i="3"/>
  <c r="J217" i="3"/>
  <c r="I217" i="3"/>
  <c r="I216" i="3" s="1"/>
  <c r="I215" i="3" s="1"/>
  <c r="L216" i="3"/>
  <c r="L215" i="3" s="1"/>
  <c r="K216" i="3"/>
  <c r="K215" i="3" s="1"/>
  <c r="J216" i="3"/>
  <c r="J215" i="3"/>
  <c r="L213" i="3"/>
  <c r="K213" i="3"/>
  <c r="J213" i="3"/>
  <c r="J212" i="3" s="1"/>
  <c r="J211" i="3" s="1"/>
  <c r="I213" i="3"/>
  <c r="I212" i="3" s="1"/>
  <c r="I211" i="3" s="1"/>
  <c r="L212" i="3"/>
  <c r="L211" i="3" s="1"/>
  <c r="K212" i="3"/>
  <c r="K211" i="3" s="1"/>
  <c r="L204" i="3"/>
  <c r="K204" i="3"/>
  <c r="K203" i="3" s="1"/>
  <c r="J204" i="3"/>
  <c r="I204" i="3"/>
  <c r="I203" i="3" s="1"/>
  <c r="L203" i="3"/>
  <c r="J203" i="3"/>
  <c r="L201" i="3"/>
  <c r="L200" i="3" s="1"/>
  <c r="K201" i="3"/>
  <c r="K200" i="3" s="1"/>
  <c r="J201" i="3"/>
  <c r="J200" i="3" s="1"/>
  <c r="I201" i="3"/>
  <c r="I200" i="3" s="1"/>
  <c r="L194" i="3"/>
  <c r="L193" i="3" s="1"/>
  <c r="L192" i="3" s="1"/>
  <c r="K194" i="3"/>
  <c r="K193" i="3" s="1"/>
  <c r="K192" i="3" s="1"/>
  <c r="J194" i="3"/>
  <c r="J193" i="3" s="1"/>
  <c r="J192" i="3" s="1"/>
  <c r="I194" i="3"/>
  <c r="I193" i="3" s="1"/>
  <c r="I192" i="3" s="1"/>
  <c r="L190" i="3"/>
  <c r="K190" i="3"/>
  <c r="J190" i="3"/>
  <c r="I190" i="3"/>
  <c r="I189" i="3" s="1"/>
  <c r="L189" i="3"/>
  <c r="K189" i="3"/>
  <c r="J189" i="3"/>
  <c r="L185" i="3"/>
  <c r="K185" i="3"/>
  <c r="J185" i="3"/>
  <c r="J184" i="3" s="1"/>
  <c r="I185" i="3"/>
  <c r="I184" i="3" s="1"/>
  <c r="L184" i="3"/>
  <c r="K184" i="3"/>
  <c r="P179" i="3"/>
  <c r="O179" i="3"/>
  <c r="N179" i="3"/>
  <c r="M179" i="3"/>
  <c r="L179" i="3"/>
  <c r="L178" i="3" s="1"/>
  <c r="K179" i="3"/>
  <c r="K178" i="3" s="1"/>
  <c r="J179" i="3"/>
  <c r="J178" i="3" s="1"/>
  <c r="I179" i="3"/>
  <c r="I178" i="3" s="1"/>
  <c r="L174" i="3"/>
  <c r="K174" i="3"/>
  <c r="J174" i="3"/>
  <c r="J173" i="3" s="1"/>
  <c r="I174" i="3"/>
  <c r="I173" i="3" s="1"/>
  <c r="L173" i="3"/>
  <c r="K173" i="3"/>
  <c r="L171" i="3"/>
  <c r="K171" i="3"/>
  <c r="J171" i="3"/>
  <c r="I171" i="3"/>
  <c r="I170" i="3" s="1"/>
  <c r="L170" i="3"/>
  <c r="K170" i="3"/>
  <c r="J170" i="3"/>
  <c r="L163" i="3"/>
  <c r="L162" i="3" s="1"/>
  <c r="K163" i="3"/>
  <c r="K162" i="3" s="1"/>
  <c r="J163" i="3"/>
  <c r="J162" i="3" s="1"/>
  <c r="I163" i="3"/>
  <c r="I162" i="3" s="1"/>
  <c r="L158" i="3"/>
  <c r="K158" i="3"/>
  <c r="J158" i="3"/>
  <c r="J157" i="3" s="1"/>
  <c r="I158" i="3"/>
  <c r="I157" i="3" s="1"/>
  <c r="L157" i="3"/>
  <c r="K157" i="3"/>
  <c r="L154" i="3"/>
  <c r="K154" i="3"/>
  <c r="K153" i="3" s="1"/>
  <c r="K152" i="3" s="1"/>
  <c r="J154" i="3"/>
  <c r="J153" i="3" s="1"/>
  <c r="J152" i="3" s="1"/>
  <c r="I154" i="3"/>
  <c r="I153" i="3" s="1"/>
  <c r="I152" i="3" s="1"/>
  <c r="L153" i="3"/>
  <c r="L152" i="3" s="1"/>
  <c r="L149" i="3"/>
  <c r="K149" i="3"/>
  <c r="K148" i="3" s="1"/>
  <c r="J149" i="3"/>
  <c r="J148" i="3" s="1"/>
  <c r="I149" i="3"/>
  <c r="I148" i="3" s="1"/>
  <c r="L148" i="3"/>
  <c r="L144" i="3"/>
  <c r="L143" i="3" s="1"/>
  <c r="L142" i="3" s="1"/>
  <c r="L141" i="3" s="1"/>
  <c r="K144" i="3"/>
  <c r="K143" i="3" s="1"/>
  <c r="J144" i="3"/>
  <c r="I144" i="3"/>
  <c r="I143" i="3" s="1"/>
  <c r="J143" i="3"/>
  <c r="L138" i="3"/>
  <c r="L137" i="3" s="1"/>
  <c r="L136" i="3" s="1"/>
  <c r="K138" i="3"/>
  <c r="K137" i="3" s="1"/>
  <c r="K136" i="3" s="1"/>
  <c r="J138" i="3"/>
  <c r="J137" i="3" s="1"/>
  <c r="J136" i="3" s="1"/>
  <c r="I138" i="3"/>
  <c r="I137" i="3" s="1"/>
  <c r="I136" i="3" s="1"/>
  <c r="L134" i="3"/>
  <c r="K134" i="3"/>
  <c r="J134" i="3"/>
  <c r="J133" i="3" s="1"/>
  <c r="I134" i="3"/>
  <c r="I133" i="3" s="1"/>
  <c r="L133" i="3"/>
  <c r="K133" i="3"/>
  <c r="L130" i="3"/>
  <c r="L129" i="3" s="1"/>
  <c r="L128" i="3" s="1"/>
  <c r="K130" i="3"/>
  <c r="J130" i="3"/>
  <c r="I130" i="3"/>
  <c r="I129" i="3" s="1"/>
  <c r="I128" i="3" s="1"/>
  <c r="K129" i="3"/>
  <c r="K128" i="3" s="1"/>
  <c r="J129" i="3"/>
  <c r="J128" i="3"/>
  <c r="L125" i="3"/>
  <c r="L124" i="3" s="1"/>
  <c r="L123" i="3" s="1"/>
  <c r="K125" i="3"/>
  <c r="K124" i="3" s="1"/>
  <c r="K123" i="3" s="1"/>
  <c r="J125" i="3"/>
  <c r="J124" i="3" s="1"/>
  <c r="J123" i="3" s="1"/>
  <c r="I125" i="3"/>
  <c r="I124" i="3" s="1"/>
  <c r="I123" i="3" s="1"/>
  <c r="L120" i="3"/>
  <c r="K120" i="3"/>
  <c r="J120" i="3"/>
  <c r="I120" i="3"/>
  <c r="I119" i="3" s="1"/>
  <c r="I118" i="3" s="1"/>
  <c r="L119" i="3"/>
  <c r="L118" i="3" s="1"/>
  <c r="K119" i="3"/>
  <c r="J119" i="3"/>
  <c r="K118" i="3"/>
  <c r="J118" i="3"/>
  <c r="L116" i="3"/>
  <c r="K116" i="3"/>
  <c r="J116" i="3"/>
  <c r="I116" i="3"/>
  <c r="L115" i="3"/>
  <c r="K115" i="3"/>
  <c r="J115" i="3"/>
  <c r="J114" i="3" s="1"/>
  <c r="I115" i="3"/>
  <c r="I114" i="3" s="1"/>
  <c r="L114" i="3"/>
  <c r="K114" i="3"/>
  <c r="L112" i="3"/>
  <c r="K112" i="3"/>
  <c r="J112" i="3"/>
  <c r="J111" i="3" s="1"/>
  <c r="J110" i="3" s="1"/>
  <c r="I112" i="3"/>
  <c r="I111" i="3" s="1"/>
  <c r="I110" i="3" s="1"/>
  <c r="L111" i="3"/>
  <c r="L110" i="3" s="1"/>
  <c r="K111" i="3"/>
  <c r="K110" i="3" s="1"/>
  <c r="L108" i="3"/>
  <c r="K108" i="3"/>
  <c r="J108" i="3"/>
  <c r="I108" i="3"/>
  <c r="I107" i="3" s="1"/>
  <c r="I106" i="3" s="1"/>
  <c r="L107" i="3"/>
  <c r="K107" i="3"/>
  <c r="K106" i="3" s="1"/>
  <c r="J107" i="3"/>
  <c r="J106" i="3" s="1"/>
  <c r="L106" i="3"/>
  <c r="L103" i="3"/>
  <c r="L102" i="3" s="1"/>
  <c r="L101" i="3" s="1"/>
  <c r="K103" i="3"/>
  <c r="K102" i="3" s="1"/>
  <c r="K101" i="3" s="1"/>
  <c r="J103" i="3"/>
  <c r="J102" i="3" s="1"/>
  <c r="J101" i="3" s="1"/>
  <c r="I103" i="3"/>
  <c r="I102" i="3" s="1"/>
  <c r="I101" i="3" s="1"/>
  <c r="L97" i="3"/>
  <c r="K97" i="3"/>
  <c r="K96" i="3" s="1"/>
  <c r="J97" i="3"/>
  <c r="J96" i="3" s="1"/>
  <c r="I97" i="3"/>
  <c r="I96" i="3" s="1"/>
  <c r="L96" i="3"/>
  <c r="L93" i="3"/>
  <c r="L92" i="3" s="1"/>
  <c r="K93" i="3"/>
  <c r="K92" i="3" s="1"/>
  <c r="K91" i="3" s="1"/>
  <c r="J93" i="3"/>
  <c r="J92" i="3" s="1"/>
  <c r="I93" i="3"/>
  <c r="I92" i="3" s="1"/>
  <c r="L88" i="3"/>
  <c r="K88" i="3"/>
  <c r="J88" i="3"/>
  <c r="J87" i="3" s="1"/>
  <c r="J86" i="3" s="1"/>
  <c r="I88" i="3"/>
  <c r="I87" i="3" s="1"/>
  <c r="I86" i="3" s="1"/>
  <c r="L87" i="3"/>
  <c r="L86" i="3" s="1"/>
  <c r="K87" i="3"/>
  <c r="K86" i="3" s="1"/>
  <c r="L83" i="3"/>
  <c r="L82" i="3" s="1"/>
  <c r="L81" i="3" s="1"/>
  <c r="K83" i="3"/>
  <c r="K82" i="3" s="1"/>
  <c r="K81" i="3" s="1"/>
  <c r="J83" i="3"/>
  <c r="J82" i="3" s="1"/>
  <c r="J81" i="3" s="1"/>
  <c r="I83" i="3"/>
  <c r="I82" i="3" s="1"/>
  <c r="I81" i="3" s="1"/>
  <c r="L76" i="3"/>
  <c r="K76" i="3"/>
  <c r="K75" i="3" s="1"/>
  <c r="K74" i="3" s="1"/>
  <c r="K73" i="3" s="1"/>
  <c r="J76" i="3"/>
  <c r="J75" i="3" s="1"/>
  <c r="J74" i="3" s="1"/>
  <c r="J73" i="3" s="1"/>
  <c r="I76" i="3"/>
  <c r="I75" i="3" s="1"/>
  <c r="I74" i="3" s="1"/>
  <c r="I73" i="3" s="1"/>
  <c r="L75" i="3"/>
  <c r="L74" i="3" s="1"/>
  <c r="L73" i="3" s="1"/>
  <c r="L71" i="3"/>
  <c r="K71" i="3"/>
  <c r="K70" i="3" s="1"/>
  <c r="K69" i="3" s="1"/>
  <c r="J71" i="3"/>
  <c r="J70" i="3" s="1"/>
  <c r="J69" i="3" s="1"/>
  <c r="I71" i="3"/>
  <c r="I70" i="3" s="1"/>
  <c r="I69" i="3" s="1"/>
  <c r="L70" i="3"/>
  <c r="L69" i="3" s="1"/>
  <c r="L65" i="3"/>
  <c r="L64" i="3" s="1"/>
  <c r="K65" i="3"/>
  <c r="K64" i="3" s="1"/>
  <c r="J65" i="3"/>
  <c r="J64" i="3" s="1"/>
  <c r="I65" i="3"/>
  <c r="I64" i="3" s="1"/>
  <c r="L60" i="3"/>
  <c r="L59" i="3" s="1"/>
  <c r="K60" i="3"/>
  <c r="K59" i="3" s="1"/>
  <c r="J60" i="3"/>
  <c r="J59" i="3" s="1"/>
  <c r="I60" i="3"/>
  <c r="I59" i="3" s="1"/>
  <c r="L55" i="3"/>
  <c r="L54" i="3" s="1"/>
  <c r="K55" i="3"/>
  <c r="K54" i="3" s="1"/>
  <c r="J55" i="3"/>
  <c r="J54" i="3" s="1"/>
  <c r="I55" i="3"/>
  <c r="I54" i="3" s="1"/>
  <c r="L36" i="3"/>
  <c r="L35" i="3" s="1"/>
  <c r="L34" i="3" s="1"/>
  <c r="L33" i="3" s="1"/>
  <c r="K36" i="3"/>
  <c r="J36" i="3"/>
  <c r="J35" i="3" s="1"/>
  <c r="J34" i="3" s="1"/>
  <c r="J33" i="3" s="1"/>
  <c r="I36" i="3"/>
  <c r="I35" i="3" s="1"/>
  <c r="I34" i="3" s="1"/>
  <c r="I33" i="3" s="1"/>
  <c r="K35" i="3"/>
  <c r="K34" i="3" s="1"/>
  <c r="K33" i="3" s="1"/>
  <c r="L31" i="3"/>
  <c r="K31" i="3"/>
  <c r="K30" i="3" s="1"/>
  <c r="K29" i="3" s="1"/>
  <c r="J31" i="3"/>
  <c r="J30" i="3" s="1"/>
  <c r="J29" i="3" s="1"/>
  <c r="I31" i="3"/>
  <c r="I30" i="3" s="1"/>
  <c r="I29" i="3" s="1"/>
  <c r="L30" i="3"/>
  <c r="L29" i="3" s="1"/>
  <c r="L27" i="3"/>
  <c r="K27" i="3"/>
  <c r="J27" i="3"/>
  <c r="I27" i="3"/>
  <c r="L25" i="3"/>
  <c r="L24" i="3" s="1"/>
  <c r="L23" i="3" s="1"/>
  <c r="K25" i="3"/>
  <c r="K24" i="3" s="1"/>
  <c r="K23" i="3" s="1"/>
  <c r="K22" i="3" s="1"/>
  <c r="J25" i="3"/>
  <c r="J24" i="3" s="1"/>
  <c r="J23" i="3" s="1"/>
  <c r="I25" i="3"/>
  <c r="I24" i="3" s="1"/>
  <c r="I23" i="3" s="1"/>
  <c r="L319" i="3" l="1"/>
  <c r="L156" i="3"/>
  <c r="J22" i="3"/>
  <c r="J91" i="3"/>
  <c r="J80" i="3" s="1"/>
  <c r="K199" i="3"/>
  <c r="L100" i="3"/>
  <c r="L199" i="3"/>
  <c r="K156" i="3"/>
  <c r="K151" i="3" s="1"/>
  <c r="K142" i="3"/>
  <c r="K141" i="3" s="1"/>
  <c r="K287" i="3"/>
  <c r="J222" i="3"/>
  <c r="K319" i="3"/>
  <c r="K286" i="3" s="1"/>
  <c r="K53" i="3"/>
  <c r="K52" i="3" s="1"/>
  <c r="J319" i="3"/>
  <c r="L22" i="3"/>
  <c r="L53" i="3"/>
  <c r="L52" i="3" s="1"/>
  <c r="L254" i="3"/>
  <c r="J53" i="3"/>
  <c r="J52" i="3" s="1"/>
  <c r="K254" i="3"/>
  <c r="K80" i="3"/>
  <c r="L91" i="3"/>
  <c r="L80" i="3" s="1"/>
  <c r="J100" i="3"/>
  <c r="L122" i="3"/>
  <c r="K169" i="3"/>
  <c r="K168" i="3" s="1"/>
  <c r="J199" i="3"/>
  <c r="L287" i="3"/>
  <c r="L286" i="3" s="1"/>
  <c r="I91" i="3"/>
  <c r="I80" i="3" s="1"/>
  <c r="K100" i="3"/>
  <c r="J122" i="3"/>
  <c r="I142" i="3"/>
  <c r="I141" i="3" s="1"/>
  <c r="K222" i="3"/>
  <c r="J254" i="3"/>
  <c r="J287" i="3"/>
  <c r="J286" i="3" s="1"/>
  <c r="L151" i="3"/>
  <c r="K122" i="3"/>
  <c r="L169" i="3"/>
  <c r="L222" i="3"/>
  <c r="J142" i="3"/>
  <c r="J141" i="3" s="1"/>
  <c r="J156" i="3"/>
  <c r="J151" i="3" s="1"/>
  <c r="J169" i="3"/>
  <c r="I22" i="3"/>
  <c r="I199" i="3"/>
  <c r="I254" i="3"/>
  <c r="I53" i="3"/>
  <c r="I52" i="3" s="1"/>
  <c r="I222" i="3"/>
  <c r="I287" i="3"/>
  <c r="I100" i="3"/>
  <c r="I122" i="3"/>
  <c r="I156" i="3"/>
  <c r="I151" i="3" s="1"/>
  <c r="I169" i="3"/>
  <c r="I319" i="3"/>
  <c r="L349" i="18"/>
  <c r="L348" i="18" s="1"/>
  <c r="K349" i="18"/>
  <c r="J349" i="18"/>
  <c r="I349" i="18"/>
  <c r="I348" i="18" s="1"/>
  <c r="K348" i="18"/>
  <c r="J348" i="18"/>
  <c r="L346" i="18"/>
  <c r="L345" i="18" s="1"/>
  <c r="K346" i="18"/>
  <c r="K345" i="18" s="1"/>
  <c r="J346" i="18"/>
  <c r="J345" i="18" s="1"/>
  <c r="I346" i="18"/>
  <c r="I345" i="18" s="1"/>
  <c r="L343" i="18"/>
  <c r="K343" i="18"/>
  <c r="K342" i="18" s="1"/>
  <c r="J343" i="18"/>
  <c r="J342" i="18" s="1"/>
  <c r="I343" i="18"/>
  <c r="I342" i="18" s="1"/>
  <c r="L342" i="18"/>
  <c r="L339" i="18"/>
  <c r="L338" i="18" s="1"/>
  <c r="K339" i="18"/>
  <c r="K338" i="18" s="1"/>
  <c r="J339" i="18"/>
  <c r="J338" i="18" s="1"/>
  <c r="I339" i="18"/>
  <c r="I338" i="18" s="1"/>
  <c r="L335" i="18"/>
  <c r="L334" i="18" s="1"/>
  <c r="K335" i="18"/>
  <c r="K334" i="18" s="1"/>
  <c r="J335" i="18"/>
  <c r="J334" i="18" s="1"/>
  <c r="I335" i="18"/>
  <c r="I334" i="18" s="1"/>
  <c r="L331" i="18"/>
  <c r="K331" i="18"/>
  <c r="K330" i="18" s="1"/>
  <c r="J331" i="18"/>
  <c r="J330" i="18" s="1"/>
  <c r="I331" i="18"/>
  <c r="I330" i="18" s="1"/>
  <c r="L330" i="18"/>
  <c r="L327" i="18"/>
  <c r="K327" i="18"/>
  <c r="J327" i="18"/>
  <c r="I327" i="18"/>
  <c r="L324" i="18"/>
  <c r="K324" i="18"/>
  <c r="J324" i="18"/>
  <c r="I324" i="18"/>
  <c r="L322" i="18"/>
  <c r="K322" i="18"/>
  <c r="J322" i="18"/>
  <c r="J321" i="18" s="1"/>
  <c r="I322" i="18"/>
  <c r="I321" i="18" s="1"/>
  <c r="L321" i="18"/>
  <c r="K321" i="18"/>
  <c r="L317" i="18"/>
  <c r="K317" i="18"/>
  <c r="J317" i="18"/>
  <c r="J316" i="18" s="1"/>
  <c r="I317" i="18"/>
  <c r="I316" i="18" s="1"/>
  <c r="L316" i="18"/>
  <c r="K316" i="18"/>
  <c r="L314" i="18"/>
  <c r="K314" i="18"/>
  <c r="J314" i="18"/>
  <c r="I314" i="18"/>
  <c r="I313" i="18" s="1"/>
  <c r="L313" i="18"/>
  <c r="K313" i="18"/>
  <c r="J313" i="18"/>
  <c r="L311" i="18"/>
  <c r="L310" i="18" s="1"/>
  <c r="K311" i="18"/>
  <c r="K310" i="18" s="1"/>
  <c r="J311" i="18"/>
  <c r="J310" i="18" s="1"/>
  <c r="I311" i="18"/>
  <c r="I310" i="18"/>
  <c r="L307" i="18"/>
  <c r="K307" i="18"/>
  <c r="K306" i="18" s="1"/>
  <c r="J307" i="18"/>
  <c r="J306" i="18" s="1"/>
  <c r="I307" i="18"/>
  <c r="I306" i="18" s="1"/>
  <c r="L306" i="18"/>
  <c r="L303" i="18"/>
  <c r="K303" i="18"/>
  <c r="J303" i="18"/>
  <c r="J302" i="18" s="1"/>
  <c r="I303" i="18"/>
  <c r="I302" i="18" s="1"/>
  <c r="L302" i="18"/>
  <c r="K302" i="18"/>
  <c r="L299" i="18"/>
  <c r="K299" i="18"/>
  <c r="K298" i="18" s="1"/>
  <c r="J299" i="18"/>
  <c r="J298" i="18" s="1"/>
  <c r="I299" i="18"/>
  <c r="I298" i="18" s="1"/>
  <c r="L298" i="18"/>
  <c r="L295" i="18"/>
  <c r="K295" i="18"/>
  <c r="J295" i="18"/>
  <c r="I295" i="18"/>
  <c r="L292" i="18"/>
  <c r="K292" i="18"/>
  <c r="J292" i="18"/>
  <c r="I292" i="18"/>
  <c r="L290" i="18"/>
  <c r="K290" i="18"/>
  <c r="K289" i="18" s="1"/>
  <c r="J290" i="18"/>
  <c r="I290" i="18"/>
  <c r="I289" i="18" s="1"/>
  <c r="L289" i="18"/>
  <c r="J289" i="18"/>
  <c r="L284" i="18"/>
  <c r="K284" i="18"/>
  <c r="K283" i="18" s="1"/>
  <c r="J284" i="18"/>
  <c r="J283" i="18" s="1"/>
  <c r="I284" i="18"/>
  <c r="I283" i="18" s="1"/>
  <c r="L283" i="18"/>
  <c r="L281" i="18"/>
  <c r="L280" i="18" s="1"/>
  <c r="K281" i="18"/>
  <c r="K280" i="18" s="1"/>
  <c r="J281" i="18"/>
  <c r="J280" i="18" s="1"/>
  <c r="I281" i="18"/>
  <c r="I280" i="18" s="1"/>
  <c r="L278" i="18"/>
  <c r="K278" i="18"/>
  <c r="J278" i="18"/>
  <c r="I278" i="18"/>
  <c r="I277" i="18" s="1"/>
  <c r="L277" i="18"/>
  <c r="K277" i="18"/>
  <c r="J277" i="18"/>
  <c r="L274" i="18"/>
  <c r="L273" i="18" s="1"/>
  <c r="K274" i="18"/>
  <c r="K273" i="18" s="1"/>
  <c r="J274" i="18"/>
  <c r="J273" i="18" s="1"/>
  <c r="I274" i="18"/>
  <c r="I273" i="18" s="1"/>
  <c r="L270" i="18"/>
  <c r="K270" i="18"/>
  <c r="K269" i="18" s="1"/>
  <c r="J270" i="18"/>
  <c r="J269" i="18" s="1"/>
  <c r="I270" i="18"/>
  <c r="I269" i="18" s="1"/>
  <c r="L269" i="18"/>
  <c r="L266" i="18"/>
  <c r="L265" i="18" s="1"/>
  <c r="K266" i="18"/>
  <c r="K265" i="18" s="1"/>
  <c r="J266" i="18"/>
  <c r="I266" i="18"/>
  <c r="I265" i="18" s="1"/>
  <c r="J265" i="18"/>
  <c r="L262" i="18"/>
  <c r="K262" i="18"/>
  <c r="J262" i="18"/>
  <c r="I262" i="18"/>
  <c r="L259" i="18"/>
  <c r="K259" i="18"/>
  <c r="J259" i="18"/>
  <c r="I259" i="18"/>
  <c r="L257" i="18"/>
  <c r="L256" i="18" s="1"/>
  <c r="K257" i="18"/>
  <c r="K256" i="18" s="1"/>
  <c r="J257" i="18"/>
  <c r="J256" i="18" s="1"/>
  <c r="I257" i="18"/>
  <c r="I256" i="18" s="1"/>
  <c r="L252" i="18"/>
  <c r="K252" i="18"/>
  <c r="J252" i="18"/>
  <c r="J251" i="18" s="1"/>
  <c r="I252" i="18"/>
  <c r="I251" i="18" s="1"/>
  <c r="L251" i="18"/>
  <c r="K251" i="18"/>
  <c r="L249" i="18"/>
  <c r="K249" i="18"/>
  <c r="K248" i="18" s="1"/>
  <c r="J249" i="18"/>
  <c r="I249" i="18"/>
  <c r="I248" i="18" s="1"/>
  <c r="L248" i="18"/>
  <c r="J248" i="18"/>
  <c r="L246" i="18"/>
  <c r="K246" i="18"/>
  <c r="J246" i="18"/>
  <c r="I246" i="18"/>
  <c r="I245" i="18" s="1"/>
  <c r="L245" i="18"/>
  <c r="K245" i="18"/>
  <c r="J245" i="18"/>
  <c r="L242" i="18"/>
  <c r="L241" i="18" s="1"/>
  <c r="K242" i="18"/>
  <c r="J242" i="18"/>
  <c r="I242" i="18"/>
  <c r="I241" i="18" s="1"/>
  <c r="K241" i="18"/>
  <c r="J241" i="18"/>
  <c r="L238" i="18"/>
  <c r="L237" i="18" s="1"/>
  <c r="K238" i="18"/>
  <c r="K237" i="18" s="1"/>
  <c r="J238" i="18"/>
  <c r="J237" i="18" s="1"/>
  <c r="I238" i="18"/>
  <c r="I237" i="18" s="1"/>
  <c r="L234" i="18"/>
  <c r="L233" i="18" s="1"/>
  <c r="K234" i="18"/>
  <c r="K233" i="18" s="1"/>
  <c r="J234" i="18"/>
  <c r="J233" i="18" s="1"/>
  <c r="I234" i="18"/>
  <c r="I233" i="18" s="1"/>
  <c r="L230" i="18"/>
  <c r="K230" i="18"/>
  <c r="J230" i="18"/>
  <c r="I230" i="18"/>
  <c r="L227" i="18"/>
  <c r="K227" i="18"/>
  <c r="J227" i="18"/>
  <c r="I227" i="18"/>
  <c r="L225" i="18"/>
  <c r="K225" i="18"/>
  <c r="J225" i="18"/>
  <c r="J224" i="18" s="1"/>
  <c r="I225" i="18"/>
  <c r="I224" i="18" s="1"/>
  <c r="L224" i="18"/>
  <c r="K224" i="18"/>
  <c r="L218" i="18"/>
  <c r="K218" i="18"/>
  <c r="K217" i="18" s="1"/>
  <c r="K216" i="18" s="1"/>
  <c r="J218" i="18"/>
  <c r="J217" i="18" s="1"/>
  <c r="J216" i="18" s="1"/>
  <c r="I218" i="18"/>
  <c r="I217" i="18" s="1"/>
  <c r="I216" i="18" s="1"/>
  <c r="L217" i="18"/>
  <c r="L216" i="18" s="1"/>
  <c r="L214" i="18"/>
  <c r="K214" i="18"/>
  <c r="J214" i="18"/>
  <c r="J213" i="18" s="1"/>
  <c r="J212" i="18" s="1"/>
  <c r="I214" i="18"/>
  <c r="I213" i="18" s="1"/>
  <c r="I212" i="18" s="1"/>
  <c r="L213" i="18"/>
  <c r="L212" i="18" s="1"/>
  <c r="K213" i="18"/>
  <c r="K212" i="18" s="1"/>
  <c r="L205" i="18"/>
  <c r="K205" i="18"/>
  <c r="K204" i="18" s="1"/>
  <c r="J205" i="18"/>
  <c r="J204" i="18" s="1"/>
  <c r="I205" i="18"/>
  <c r="I204" i="18" s="1"/>
  <c r="L204" i="18"/>
  <c r="L202" i="18"/>
  <c r="K202" i="18"/>
  <c r="J202" i="18"/>
  <c r="J201" i="18" s="1"/>
  <c r="I202" i="18"/>
  <c r="I201" i="18" s="1"/>
  <c r="I200" i="18" s="1"/>
  <c r="L201" i="18"/>
  <c r="K201" i="18"/>
  <c r="L195" i="18"/>
  <c r="L194" i="18" s="1"/>
  <c r="L193" i="18" s="1"/>
  <c r="K195" i="18"/>
  <c r="K194" i="18" s="1"/>
  <c r="K193" i="18" s="1"/>
  <c r="J195" i="18"/>
  <c r="J194" i="18" s="1"/>
  <c r="J193" i="18" s="1"/>
  <c r="I195" i="18"/>
  <c r="I194" i="18" s="1"/>
  <c r="I193" i="18" s="1"/>
  <c r="L191" i="18"/>
  <c r="K191" i="18"/>
  <c r="J191" i="18"/>
  <c r="J190" i="18" s="1"/>
  <c r="I191" i="18"/>
  <c r="I190" i="18" s="1"/>
  <c r="L190" i="18"/>
  <c r="K190" i="18"/>
  <c r="L186" i="18"/>
  <c r="K186" i="18"/>
  <c r="K185" i="18" s="1"/>
  <c r="J186" i="18"/>
  <c r="J185" i="18" s="1"/>
  <c r="I186" i="18"/>
  <c r="I185" i="18" s="1"/>
  <c r="L185" i="18"/>
  <c r="P180" i="18"/>
  <c r="O180" i="18"/>
  <c r="N180" i="18"/>
  <c r="M180" i="18"/>
  <c r="L180" i="18"/>
  <c r="L179" i="18" s="1"/>
  <c r="K180" i="18"/>
  <c r="J180" i="18"/>
  <c r="J179" i="18" s="1"/>
  <c r="I180" i="18"/>
  <c r="I179" i="18" s="1"/>
  <c r="K179" i="18"/>
  <c r="L175" i="18"/>
  <c r="L174" i="18" s="1"/>
  <c r="K175" i="18"/>
  <c r="K174" i="18" s="1"/>
  <c r="J175" i="18"/>
  <c r="J174" i="18" s="1"/>
  <c r="I175" i="18"/>
  <c r="I174" i="18" s="1"/>
  <c r="L172" i="18"/>
  <c r="K172" i="18"/>
  <c r="J172" i="18"/>
  <c r="I172" i="18"/>
  <c r="L171" i="18"/>
  <c r="K171" i="18"/>
  <c r="J171" i="18"/>
  <c r="I171" i="18"/>
  <c r="L164" i="18"/>
  <c r="L163" i="18" s="1"/>
  <c r="K164" i="18"/>
  <c r="K163" i="18" s="1"/>
  <c r="J164" i="18"/>
  <c r="J163" i="18" s="1"/>
  <c r="I164" i="18"/>
  <c r="I163" i="18" s="1"/>
  <c r="L159" i="18"/>
  <c r="L158" i="18" s="1"/>
  <c r="K159" i="18"/>
  <c r="K158" i="18" s="1"/>
  <c r="J159" i="18"/>
  <c r="I159" i="18"/>
  <c r="I158" i="18" s="1"/>
  <c r="J158" i="18"/>
  <c r="L155" i="18"/>
  <c r="K155" i="18"/>
  <c r="J155" i="18"/>
  <c r="J154" i="18" s="1"/>
  <c r="J153" i="18" s="1"/>
  <c r="I155" i="18"/>
  <c r="I154" i="18" s="1"/>
  <c r="I153" i="18" s="1"/>
  <c r="L154" i="18"/>
  <c r="K154" i="18"/>
  <c r="K153" i="18" s="1"/>
  <c r="L153" i="18"/>
  <c r="L150" i="18"/>
  <c r="K150" i="18"/>
  <c r="K149" i="18" s="1"/>
  <c r="J150" i="18"/>
  <c r="J149" i="18" s="1"/>
  <c r="I150" i="18"/>
  <c r="I149" i="18" s="1"/>
  <c r="L149" i="18"/>
  <c r="L145" i="18"/>
  <c r="L144" i="18" s="1"/>
  <c r="L143" i="18" s="1"/>
  <c r="L142" i="18" s="1"/>
  <c r="K145" i="18"/>
  <c r="K144" i="18" s="1"/>
  <c r="J145" i="18"/>
  <c r="J144" i="18" s="1"/>
  <c r="I145" i="18"/>
  <c r="I144" i="18" s="1"/>
  <c r="L139" i="18"/>
  <c r="K139" i="18"/>
  <c r="K138" i="18" s="1"/>
  <c r="K137" i="18" s="1"/>
  <c r="J139" i="18"/>
  <c r="J138" i="18" s="1"/>
  <c r="J137" i="18" s="1"/>
  <c r="I139" i="18"/>
  <c r="L138" i="18"/>
  <c r="L137" i="18" s="1"/>
  <c r="I138" i="18"/>
  <c r="I137" i="18" s="1"/>
  <c r="L135" i="18"/>
  <c r="L134" i="18" s="1"/>
  <c r="K135" i="18"/>
  <c r="K134" i="18" s="1"/>
  <c r="J135" i="18"/>
  <c r="I135" i="18"/>
  <c r="I134" i="18" s="1"/>
  <c r="J134" i="18"/>
  <c r="L131" i="18"/>
  <c r="K131" i="18"/>
  <c r="J131" i="18"/>
  <c r="J130" i="18" s="1"/>
  <c r="J129" i="18" s="1"/>
  <c r="I131" i="18"/>
  <c r="I130" i="18" s="1"/>
  <c r="I129" i="18" s="1"/>
  <c r="L130" i="18"/>
  <c r="K130" i="18"/>
  <c r="K129" i="18" s="1"/>
  <c r="L129" i="18"/>
  <c r="L126" i="18"/>
  <c r="K126" i="18"/>
  <c r="K125" i="18" s="1"/>
  <c r="K124" i="18" s="1"/>
  <c r="J126" i="18"/>
  <c r="J125" i="18" s="1"/>
  <c r="J124" i="18" s="1"/>
  <c r="I126" i="18"/>
  <c r="I125" i="18" s="1"/>
  <c r="I124" i="18" s="1"/>
  <c r="L125" i="18"/>
  <c r="L124" i="18" s="1"/>
  <c r="L121" i="18"/>
  <c r="K121" i="18"/>
  <c r="J121" i="18"/>
  <c r="I121" i="18"/>
  <c r="I120" i="18" s="1"/>
  <c r="I119" i="18" s="1"/>
  <c r="L120" i="18"/>
  <c r="L119" i="18" s="1"/>
  <c r="K120" i="18"/>
  <c r="J120" i="18"/>
  <c r="J119" i="18" s="1"/>
  <c r="K119" i="18"/>
  <c r="L117" i="18"/>
  <c r="K117" i="18"/>
  <c r="J117" i="18"/>
  <c r="I117" i="18"/>
  <c r="I116" i="18" s="1"/>
  <c r="I115" i="18" s="1"/>
  <c r="L116" i="18"/>
  <c r="K116" i="18"/>
  <c r="K115" i="18" s="1"/>
  <c r="J116" i="18"/>
  <c r="J115" i="18" s="1"/>
  <c r="L115" i="18"/>
  <c r="L113" i="18"/>
  <c r="K113" i="18"/>
  <c r="J113" i="18"/>
  <c r="J112" i="18" s="1"/>
  <c r="J111" i="18" s="1"/>
  <c r="I113" i="18"/>
  <c r="I112" i="18" s="1"/>
  <c r="I111" i="18" s="1"/>
  <c r="L112" i="18"/>
  <c r="L111" i="18" s="1"/>
  <c r="K112" i="18"/>
  <c r="K111" i="18"/>
  <c r="L109" i="18"/>
  <c r="L108" i="18" s="1"/>
  <c r="L107" i="18" s="1"/>
  <c r="K109" i="18"/>
  <c r="J109" i="18"/>
  <c r="J108" i="18" s="1"/>
  <c r="J107" i="18" s="1"/>
  <c r="I109" i="18"/>
  <c r="I108" i="18" s="1"/>
  <c r="I107" i="18" s="1"/>
  <c r="K108" i="18"/>
  <c r="K107" i="18" s="1"/>
  <c r="L104" i="18"/>
  <c r="L103" i="18" s="1"/>
  <c r="L102" i="18" s="1"/>
  <c r="K104" i="18"/>
  <c r="K103" i="18" s="1"/>
  <c r="K102" i="18" s="1"/>
  <c r="J104" i="18"/>
  <c r="J103" i="18" s="1"/>
  <c r="J102" i="18" s="1"/>
  <c r="I104" i="18"/>
  <c r="I103" i="18" s="1"/>
  <c r="I102" i="18" s="1"/>
  <c r="L98" i="18"/>
  <c r="K98" i="18"/>
  <c r="J98" i="18"/>
  <c r="I98" i="18"/>
  <c r="I97" i="18" s="1"/>
  <c r="L97" i="18"/>
  <c r="K97" i="18"/>
  <c r="J97" i="18"/>
  <c r="L94" i="18"/>
  <c r="K94" i="18"/>
  <c r="J94" i="18"/>
  <c r="J93" i="18" s="1"/>
  <c r="I94" i="18"/>
  <c r="I93" i="18" s="1"/>
  <c r="L93" i="18"/>
  <c r="L92" i="18" s="1"/>
  <c r="K93" i="18"/>
  <c r="K92" i="18" s="1"/>
  <c r="L89" i="18"/>
  <c r="L88" i="18" s="1"/>
  <c r="L87" i="18" s="1"/>
  <c r="K89" i="18"/>
  <c r="J89" i="18"/>
  <c r="J88" i="18" s="1"/>
  <c r="J87" i="18" s="1"/>
  <c r="I89" i="18"/>
  <c r="I88" i="18" s="1"/>
  <c r="I87" i="18" s="1"/>
  <c r="K88" i="18"/>
  <c r="K87" i="18" s="1"/>
  <c r="L84" i="18"/>
  <c r="L83" i="18" s="1"/>
  <c r="L82" i="18" s="1"/>
  <c r="K84" i="18"/>
  <c r="K83" i="18" s="1"/>
  <c r="K82" i="18" s="1"/>
  <c r="J84" i="18"/>
  <c r="J83" i="18" s="1"/>
  <c r="J82" i="18" s="1"/>
  <c r="I84" i="18"/>
  <c r="I83" i="18" s="1"/>
  <c r="I82" i="18" s="1"/>
  <c r="L77" i="18"/>
  <c r="K77" i="18"/>
  <c r="K76" i="18" s="1"/>
  <c r="K75" i="18" s="1"/>
  <c r="K74" i="18" s="1"/>
  <c r="J77" i="18"/>
  <c r="J76" i="18" s="1"/>
  <c r="J75" i="18" s="1"/>
  <c r="J74" i="18" s="1"/>
  <c r="I77" i="18"/>
  <c r="I76" i="18" s="1"/>
  <c r="I75" i="18" s="1"/>
  <c r="I74" i="18" s="1"/>
  <c r="L76" i="18"/>
  <c r="L75" i="18"/>
  <c r="L74" i="18" s="1"/>
  <c r="L72" i="18"/>
  <c r="K72" i="18"/>
  <c r="K71" i="18" s="1"/>
  <c r="K70" i="18" s="1"/>
  <c r="J72" i="18"/>
  <c r="J71" i="18" s="1"/>
  <c r="J70" i="18" s="1"/>
  <c r="I72" i="18"/>
  <c r="I71" i="18" s="1"/>
  <c r="I70" i="18" s="1"/>
  <c r="L71" i="18"/>
  <c r="L70" i="18" s="1"/>
  <c r="L66" i="18"/>
  <c r="K66" i="18"/>
  <c r="J66" i="18"/>
  <c r="I66" i="18"/>
  <c r="I65" i="18" s="1"/>
  <c r="L65" i="18"/>
  <c r="K65" i="18"/>
  <c r="J65" i="18"/>
  <c r="L61" i="18"/>
  <c r="L60" i="18" s="1"/>
  <c r="K61" i="18"/>
  <c r="K60" i="18" s="1"/>
  <c r="J61" i="18"/>
  <c r="I61" i="18"/>
  <c r="I60" i="18" s="1"/>
  <c r="J60" i="18"/>
  <c r="L56" i="18"/>
  <c r="K56" i="18"/>
  <c r="K55" i="18" s="1"/>
  <c r="J56" i="18"/>
  <c r="J55" i="18" s="1"/>
  <c r="I56" i="18"/>
  <c r="I55" i="18" s="1"/>
  <c r="L55" i="18"/>
  <c r="L37" i="18"/>
  <c r="L36" i="18" s="1"/>
  <c r="L35" i="18" s="1"/>
  <c r="L34" i="18" s="1"/>
  <c r="K37" i="18"/>
  <c r="K36" i="18" s="1"/>
  <c r="K35" i="18" s="1"/>
  <c r="K34" i="18" s="1"/>
  <c r="J37" i="18"/>
  <c r="J36" i="18" s="1"/>
  <c r="J35" i="18" s="1"/>
  <c r="J34" i="18" s="1"/>
  <c r="I37" i="18"/>
  <c r="I36" i="18" s="1"/>
  <c r="I35" i="18" s="1"/>
  <c r="I34" i="18" s="1"/>
  <c r="L32" i="18"/>
  <c r="L31" i="18" s="1"/>
  <c r="L30" i="18" s="1"/>
  <c r="K32" i="18"/>
  <c r="K31" i="18" s="1"/>
  <c r="K30" i="18" s="1"/>
  <c r="J32" i="18"/>
  <c r="J31" i="18" s="1"/>
  <c r="J30" i="18" s="1"/>
  <c r="I32" i="18"/>
  <c r="I31" i="18" s="1"/>
  <c r="I30" i="18" s="1"/>
  <c r="L28" i="18"/>
  <c r="K28" i="18"/>
  <c r="J28" i="18"/>
  <c r="I28" i="18"/>
  <c r="L26" i="18"/>
  <c r="L25" i="18" s="1"/>
  <c r="L24" i="18" s="1"/>
  <c r="K26" i="18"/>
  <c r="J26" i="18"/>
  <c r="J25" i="18" s="1"/>
  <c r="J24" i="18" s="1"/>
  <c r="I26" i="18"/>
  <c r="I25" i="18" s="1"/>
  <c r="I24" i="18" s="1"/>
  <c r="K25" i="18"/>
  <c r="K24" i="18" s="1"/>
  <c r="K23" i="18" l="1"/>
  <c r="J54" i="18"/>
  <c r="J53" i="18" s="1"/>
  <c r="J23" i="18"/>
  <c r="J143" i="18"/>
  <c r="J142" i="18" s="1"/>
  <c r="J157" i="18"/>
  <c r="J152" i="18" s="1"/>
  <c r="L200" i="18"/>
  <c r="J92" i="18"/>
  <c r="J81" i="18" s="1"/>
  <c r="K200" i="18"/>
  <c r="I143" i="18"/>
  <c r="I142" i="18" s="1"/>
  <c r="J200" i="18"/>
  <c r="J255" i="18"/>
  <c r="K320" i="18"/>
  <c r="J320" i="18"/>
  <c r="L320" i="18"/>
  <c r="L123" i="18"/>
  <c r="L157" i="18"/>
  <c r="L152" i="18" s="1"/>
  <c r="J170" i="18"/>
  <c r="K255" i="18"/>
  <c r="L255" i="18"/>
  <c r="K170" i="18"/>
  <c r="K169" i="18" s="1"/>
  <c r="L23" i="18"/>
  <c r="L101" i="18"/>
  <c r="J101" i="18"/>
  <c r="I123" i="18"/>
  <c r="K157" i="18"/>
  <c r="K152" i="18" s="1"/>
  <c r="J288" i="18"/>
  <c r="K288" i="18"/>
  <c r="L288" i="18"/>
  <c r="K101" i="18"/>
  <c r="K54" i="18"/>
  <c r="K53" i="18" s="1"/>
  <c r="L54" i="18"/>
  <c r="L53" i="18" s="1"/>
  <c r="J123" i="18"/>
  <c r="K143" i="18"/>
  <c r="K142" i="18" s="1"/>
  <c r="L170" i="18"/>
  <c r="L169" i="18" s="1"/>
  <c r="J223" i="18"/>
  <c r="K223" i="18"/>
  <c r="L223" i="18"/>
  <c r="K81" i="18"/>
  <c r="L81" i="18"/>
  <c r="K123" i="18"/>
  <c r="I92" i="18"/>
  <c r="I81" i="18" s="1"/>
  <c r="I101" i="18"/>
  <c r="L168" i="3"/>
  <c r="K21" i="3"/>
  <c r="J168" i="3"/>
  <c r="J21" i="3"/>
  <c r="L221" i="3"/>
  <c r="L167" i="3" s="1"/>
  <c r="J221" i="3"/>
  <c r="I221" i="3"/>
  <c r="L21" i="3"/>
  <c r="K221" i="3"/>
  <c r="K167" i="3" s="1"/>
  <c r="K351" i="3" s="1"/>
  <c r="I21" i="3"/>
  <c r="I168" i="3"/>
  <c r="I286" i="3"/>
  <c r="I23" i="18"/>
  <c r="I157" i="18"/>
  <c r="I152" i="18" s="1"/>
  <c r="I170" i="18"/>
  <c r="I169" i="18" s="1"/>
  <c r="I255" i="18"/>
  <c r="I320" i="18"/>
  <c r="I54" i="18"/>
  <c r="I53" i="18" s="1"/>
  <c r="I288" i="18"/>
  <c r="I223" i="18"/>
  <c r="L351" i="6"/>
  <c r="L350" i="6" s="1"/>
  <c r="K351" i="6"/>
  <c r="K350" i="6" s="1"/>
  <c r="J351" i="6"/>
  <c r="I351" i="6"/>
  <c r="I350" i="6" s="1"/>
  <c r="J350" i="6"/>
  <c r="L348" i="6"/>
  <c r="L347" i="6" s="1"/>
  <c r="K348" i="6"/>
  <c r="J348" i="6"/>
  <c r="J347" i="6" s="1"/>
  <c r="I348" i="6"/>
  <c r="I347" i="6" s="1"/>
  <c r="K347" i="6"/>
  <c r="L345" i="6"/>
  <c r="K345" i="6"/>
  <c r="J345" i="6"/>
  <c r="I345" i="6"/>
  <c r="L344" i="6"/>
  <c r="K344" i="6"/>
  <c r="J344" i="6"/>
  <c r="I344" i="6"/>
  <c r="L341" i="6"/>
  <c r="K341" i="6"/>
  <c r="J341" i="6"/>
  <c r="J340" i="6" s="1"/>
  <c r="I341" i="6"/>
  <c r="I340" i="6" s="1"/>
  <c r="L340" i="6"/>
  <c r="K340" i="6"/>
  <c r="L337" i="6"/>
  <c r="L336" i="6" s="1"/>
  <c r="K337" i="6"/>
  <c r="J337" i="6"/>
  <c r="I337" i="6"/>
  <c r="I336" i="6" s="1"/>
  <c r="K336" i="6"/>
  <c r="J336" i="6"/>
  <c r="L333" i="6"/>
  <c r="L332" i="6" s="1"/>
  <c r="K333" i="6"/>
  <c r="K332" i="6" s="1"/>
  <c r="J333" i="6"/>
  <c r="I333" i="6"/>
  <c r="I332" i="6" s="1"/>
  <c r="J332" i="6"/>
  <c r="L329" i="6"/>
  <c r="K329" i="6"/>
  <c r="J329" i="6"/>
  <c r="I329" i="6"/>
  <c r="L326" i="6"/>
  <c r="K326" i="6"/>
  <c r="J326" i="6"/>
  <c r="I326" i="6"/>
  <c r="L324" i="6"/>
  <c r="K324" i="6"/>
  <c r="J324" i="6"/>
  <c r="I324" i="6"/>
  <c r="I323" i="6" s="1"/>
  <c r="L323" i="6"/>
  <c r="K323" i="6"/>
  <c r="J323" i="6"/>
  <c r="L319" i="6"/>
  <c r="L318" i="6" s="1"/>
  <c r="K319" i="6"/>
  <c r="K318" i="6" s="1"/>
  <c r="J319" i="6"/>
  <c r="J318" i="6" s="1"/>
  <c r="I319" i="6"/>
  <c r="I318" i="6" s="1"/>
  <c r="L316" i="6"/>
  <c r="K316" i="6"/>
  <c r="J316" i="6"/>
  <c r="I316" i="6"/>
  <c r="I315" i="6" s="1"/>
  <c r="L315" i="6"/>
  <c r="K315" i="6"/>
  <c r="J315" i="6"/>
  <c r="L313" i="6"/>
  <c r="K313" i="6"/>
  <c r="K312" i="6" s="1"/>
  <c r="J313" i="6"/>
  <c r="J312" i="6" s="1"/>
  <c r="I313" i="6"/>
  <c r="I312" i="6" s="1"/>
  <c r="L312" i="6"/>
  <c r="L309" i="6"/>
  <c r="L308" i="6" s="1"/>
  <c r="K309" i="6"/>
  <c r="K308" i="6" s="1"/>
  <c r="J309" i="6"/>
  <c r="J308" i="6" s="1"/>
  <c r="I309" i="6"/>
  <c r="I308" i="6" s="1"/>
  <c r="L305" i="6"/>
  <c r="K305" i="6"/>
  <c r="J305" i="6"/>
  <c r="I305" i="6"/>
  <c r="I304" i="6" s="1"/>
  <c r="L304" i="6"/>
  <c r="K304" i="6"/>
  <c r="J304" i="6"/>
  <c r="L301" i="6"/>
  <c r="L300" i="6" s="1"/>
  <c r="K301" i="6"/>
  <c r="K300" i="6" s="1"/>
  <c r="J301" i="6"/>
  <c r="J300" i="6" s="1"/>
  <c r="I301" i="6"/>
  <c r="I300" i="6" s="1"/>
  <c r="L297" i="6"/>
  <c r="K297" i="6"/>
  <c r="J297" i="6"/>
  <c r="I297" i="6"/>
  <c r="L294" i="6"/>
  <c r="K294" i="6"/>
  <c r="J294" i="6"/>
  <c r="I294" i="6"/>
  <c r="L292" i="6"/>
  <c r="K292" i="6"/>
  <c r="J292" i="6"/>
  <c r="J291" i="6" s="1"/>
  <c r="I292" i="6"/>
  <c r="L291" i="6"/>
  <c r="K291" i="6"/>
  <c r="I291" i="6"/>
  <c r="L286" i="6"/>
  <c r="K286" i="6"/>
  <c r="J286" i="6"/>
  <c r="I286" i="6"/>
  <c r="L285" i="6"/>
  <c r="K285" i="6"/>
  <c r="J285" i="6"/>
  <c r="I285" i="6"/>
  <c r="L283" i="6"/>
  <c r="K283" i="6"/>
  <c r="K282" i="6" s="1"/>
  <c r="J283" i="6"/>
  <c r="J282" i="6" s="1"/>
  <c r="I283" i="6"/>
  <c r="I282" i="6" s="1"/>
  <c r="L282" i="6"/>
  <c r="L280" i="6"/>
  <c r="L279" i="6" s="1"/>
  <c r="K280" i="6"/>
  <c r="J280" i="6"/>
  <c r="I280" i="6"/>
  <c r="I279" i="6" s="1"/>
  <c r="K279" i="6"/>
  <c r="J279" i="6"/>
  <c r="L276" i="6"/>
  <c r="L275" i="6" s="1"/>
  <c r="K276" i="6"/>
  <c r="J276" i="6"/>
  <c r="J275" i="6" s="1"/>
  <c r="I276" i="6"/>
  <c r="I275" i="6" s="1"/>
  <c r="K275" i="6"/>
  <c r="L272" i="6"/>
  <c r="K272" i="6"/>
  <c r="J272" i="6"/>
  <c r="I272" i="6"/>
  <c r="I271" i="6" s="1"/>
  <c r="L271" i="6"/>
  <c r="K271" i="6"/>
  <c r="J271" i="6"/>
  <c r="L268" i="6"/>
  <c r="L267" i="6" s="1"/>
  <c r="K268" i="6"/>
  <c r="J268" i="6"/>
  <c r="J267" i="6" s="1"/>
  <c r="I268" i="6"/>
  <c r="I267" i="6" s="1"/>
  <c r="K267" i="6"/>
  <c r="L264" i="6"/>
  <c r="K264" i="6"/>
  <c r="J264" i="6"/>
  <c r="I264" i="6"/>
  <c r="L261" i="6"/>
  <c r="K261" i="6"/>
  <c r="J261" i="6"/>
  <c r="I261" i="6"/>
  <c r="L259" i="6"/>
  <c r="L258" i="6" s="1"/>
  <c r="K259" i="6"/>
  <c r="K258" i="6" s="1"/>
  <c r="J259" i="6"/>
  <c r="J258" i="6" s="1"/>
  <c r="I259" i="6"/>
  <c r="I258" i="6" s="1"/>
  <c r="L254" i="6"/>
  <c r="K254" i="6"/>
  <c r="J254" i="6"/>
  <c r="I254" i="6"/>
  <c r="I253" i="6" s="1"/>
  <c r="L253" i="6"/>
  <c r="K253" i="6"/>
  <c r="J253" i="6"/>
  <c r="L251" i="6"/>
  <c r="K251" i="6"/>
  <c r="J251" i="6"/>
  <c r="J250" i="6" s="1"/>
  <c r="I251" i="6"/>
  <c r="I250" i="6" s="1"/>
  <c r="L250" i="6"/>
  <c r="K250" i="6"/>
  <c r="L248" i="6"/>
  <c r="K248" i="6"/>
  <c r="K247" i="6" s="1"/>
  <c r="J248" i="6"/>
  <c r="J247" i="6" s="1"/>
  <c r="I248" i="6"/>
  <c r="I247" i="6" s="1"/>
  <c r="L247" i="6"/>
  <c r="L244" i="6"/>
  <c r="L243" i="6" s="1"/>
  <c r="K244" i="6"/>
  <c r="K243" i="6" s="1"/>
  <c r="J244" i="6"/>
  <c r="I244" i="6"/>
  <c r="I243" i="6" s="1"/>
  <c r="J243" i="6"/>
  <c r="L240" i="6"/>
  <c r="L239" i="6" s="1"/>
  <c r="K240" i="6"/>
  <c r="K239" i="6" s="1"/>
  <c r="J240" i="6"/>
  <c r="J239" i="6" s="1"/>
  <c r="I240" i="6"/>
  <c r="I239" i="6" s="1"/>
  <c r="L236" i="6"/>
  <c r="L235" i="6" s="1"/>
  <c r="K236" i="6"/>
  <c r="K235" i="6" s="1"/>
  <c r="J236" i="6"/>
  <c r="J235" i="6" s="1"/>
  <c r="I236" i="6"/>
  <c r="I235" i="6" s="1"/>
  <c r="L232" i="6"/>
  <c r="K232" i="6"/>
  <c r="J232" i="6"/>
  <c r="I232" i="6"/>
  <c r="L229" i="6"/>
  <c r="K229" i="6"/>
  <c r="J229" i="6"/>
  <c r="I229" i="6"/>
  <c r="L227" i="6"/>
  <c r="L226" i="6" s="1"/>
  <c r="K227" i="6"/>
  <c r="K226" i="6" s="1"/>
  <c r="J227" i="6"/>
  <c r="J226" i="6" s="1"/>
  <c r="I227" i="6"/>
  <c r="I226" i="6" s="1"/>
  <c r="L220" i="6"/>
  <c r="K220" i="6"/>
  <c r="K219" i="6" s="1"/>
  <c r="K218" i="6" s="1"/>
  <c r="J220" i="6"/>
  <c r="J219" i="6" s="1"/>
  <c r="J218" i="6" s="1"/>
  <c r="I220" i="6"/>
  <c r="I219" i="6" s="1"/>
  <c r="I218" i="6" s="1"/>
  <c r="L219" i="6"/>
  <c r="L218" i="6" s="1"/>
  <c r="L216" i="6"/>
  <c r="K216" i="6"/>
  <c r="J216" i="6"/>
  <c r="I216" i="6"/>
  <c r="I215" i="6" s="1"/>
  <c r="I214" i="6" s="1"/>
  <c r="L215" i="6"/>
  <c r="L214" i="6" s="1"/>
  <c r="K215" i="6"/>
  <c r="K214" i="6" s="1"/>
  <c r="J215" i="6"/>
  <c r="J214" i="6" s="1"/>
  <c r="L207" i="6"/>
  <c r="K207" i="6"/>
  <c r="J207" i="6"/>
  <c r="I207" i="6"/>
  <c r="I206" i="6" s="1"/>
  <c r="L206" i="6"/>
  <c r="K206" i="6"/>
  <c r="K202" i="6" s="1"/>
  <c r="J206" i="6"/>
  <c r="L204" i="6"/>
  <c r="K204" i="6"/>
  <c r="J204" i="6"/>
  <c r="I204" i="6"/>
  <c r="L203" i="6"/>
  <c r="K203" i="6"/>
  <c r="J203" i="6"/>
  <c r="I203" i="6"/>
  <c r="L197" i="6"/>
  <c r="K197" i="6"/>
  <c r="K196" i="6" s="1"/>
  <c r="K195" i="6" s="1"/>
  <c r="J197" i="6"/>
  <c r="J196" i="6" s="1"/>
  <c r="J195" i="6" s="1"/>
  <c r="I197" i="6"/>
  <c r="I196" i="6" s="1"/>
  <c r="I195" i="6" s="1"/>
  <c r="L196" i="6"/>
  <c r="L195" i="6" s="1"/>
  <c r="L193" i="6"/>
  <c r="L192" i="6" s="1"/>
  <c r="K193" i="6"/>
  <c r="K192" i="6" s="1"/>
  <c r="J193" i="6"/>
  <c r="I193" i="6"/>
  <c r="J192" i="6"/>
  <c r="I192" i="6"/>
  <c r="L188" i="6"/>
  <c r="K188" i="6"/>
  <c r="K187" i="6" s="1"/>
  <c r="J188" i="6"/>
  <c r="J187" i="6" s="1"/>
  <c r="I188" i="6"/>
  <c r="I187" i="6" s="1"/>
  <c r="L187" i="6"/>
  <c r="P182" i="6"/>
  <c r="O182" i="6"/>
  <c r="N182" i="6"/>
  <c r="M182" i="6"/>
  <c r="L182" i="6"/>
  <c r="L181" i="6" s="1"/>
  <c r="K182" i="6"/>
  <c r="K181" i="6" s="1"/>
  <c r="J182" i="6"/>
  <c r="J181" i="6" s="1"/>
  <c r="I182" i="6"/>
  <c r="I181" i="6" s="1"/>
  <c r="L177" i="6"/>
  <c r="K177" i="6"/>
  <c r="K176" i="6" s="1"/>
  <c r="J177" i="6"/>
  <c r="I177" i="6"/>
  <c r="I176" i="6" s="1"/>
  <c r="L176" i="6"/>
  <c r="J176" i="6"/>
  <c r="L174" i="6"/>
  <c r="K174" i="6"/>
  <c r="J174" i="6"/>
  <c r="I174" i="6"/>
  <c r="I173" i="6" s="1"/>
  <c r="L173" i="6"/>
  <c r="K173" i="6"/>
  <c r="J173" i="6"/>
  <c r="L166" i="6"/>
  <c r="L165" i="6" s="1"/>
  <c r="K166" i="6"/>
  <c r="K165" i="6" s="1"/>
  <c r="J166" i="6"/>
  <c r="J165" i="6" s="1"/>
  <c r="I166" i="6"/>
  <c r="I165" i="6" s="1"/>
  <c r="L161" i="6"/>
  <c r="L160" i="6" s="1"/>
  <c r="K161" i="6"/>
  <c r="K160" i="6" s="1"/>
  <c r="J161" i="6"/>
  <c r="I161" i="6"/>
  <c r="I160" i="6" s="1"/>
  <c r="J160" i="6"/>
  <c r="L157" i="6"/>
  <c r="K157" i="6"/>
  <c r="J157" i="6"/>
  <c r="I157" i="6"/>
  <c r="L156" i="6"/>
  <c r="K156" i="6"/>
  <c r="K155" i="6" s="1"/>
  <c r="J156" i="6"/>
  <c r="J155" i="6" s="1"/>
  <c r="I156" i="6"/>
  <c r="I155" i="6" s="1"/>
  <c r="L155" i="6"/>
  <c r="L152" i="6"/>
  <c r="L151" i="6" s="1"/>
  <c r="K152" i="6"/>
  <c r="K151" i="6" s="1"/>
  <c r="J152" i="6"/>
  <c r="J151" i="6" s="1"/>
  <c r="I152" i="6"/>
  <c r="I151" i="6"/>
  <c r="L147" i="6"/>
  <c r="L146" i="6" s="1"/>
  <c r="K147" i="6"/>
  <c r="K146" i="6" s="1"/>
  <c r="J147" i="6"/>
  <c r="J146" i="6" s="1"/>
  <c r="I147" i="6"/>
  <c r="I146" i="6" s="1"/>
  <c r="I145" i="6" s="1"/>
  <c r="I144" i="6" s="1"/>
  <c r="L141" i="6"/>
  <c r="L140" i="6" s="1"/>
  <c r="L139" i="6" s="1"/>
  <c r="K141" i="6"/>
  <c r="J141" i="6"/>
  <c r="J140" i="6" s="1"/>
  <c r="J139" i="6" s="1"/>
  <c r="I141" i="6"/>
  <c r="I140" i="6" s="1"/>
  <c r="I139" i="6" s="1"/>
  <c r="K140" i="6"/>
  <c r="K139" i="6" s="1"/>
  <c r="L137" i="6"/>
  <c r="K137" i="6"/>
  <c r="K136" i="6" s="1"/>
  <c r="J137" i="6"/>
  <c r="J136" i="6" s="1"/>
  <c r="I137" i="6"/>
  <c r="I136" i="6" s="1"/>
  <c r="L136" i="6"/>
  <c r="L133" i="6"/>
  <c r="L132" i="6" s="1"/>
  <c r="L131" i="6" s="1"/>
  <c r="K133" i="6"/>
  <c r="K132" i="6" s="1"/>
  <c r="K131" i="6" s="1"/>
  <c r="J133" i="6"/>
  <c r="J132" i="6" s="1"/>
  <c r="J131" i="6" s="1"/>
  <c r="I133" i="6"/>
  <c r="I132" i="6" s="1"/>
  <c r="I131" i="6" s="1"/>
  <c r="L128" i="6"/>
  <c r="L127" i="6" s="1"/>
  <c r="L126" i="6" s="1"/>
  <c r="K128" i="6"/>
  <c r="J128" i="6"/>
  <c r="I128" i="6"/>
  <c r="I127" i="6" s="1"/>
  <c r="I126" i="6" s="1"/>
  <c r="I125" i="6" s="1"/>
  <c r="K127" i="6"/>
  <c r="K126" i="6" s="1"/>
  <c r="J127" i="6"/>
  <c r="J126" i="6" s="1"/>
  <c r="L123" i="6"/>
  <c r="L122" i="6" s="1"/>
  <c r="L121" i="6" s="1"/>
  <c r="K123" i="6"/>
  <c r="K122" i="6" s="1"/>
  <c r="K121" i="6" s="1"/>
  <c r="J123" i="6"/>
  <c r="J122" i="6" s="1"/>
  <c r="J121" i="6" s="1"/>
  <c r="I123" i="6"/>
  <c r="I122" i="6" s="1"/>
  <c r="I121" i="6" s="1"/>
  <c r="L119" i="6"/>
  <c r="L118" i="6" s="1"/>
  <c r="L117" i="6" s="1"/>
  <c r="K119" i="6"/>
  <c r="K118" i="6" s="1"/>
  <c r="K117" i="6" s="1"/>
  <c r="J119" i="6"/>
  <c r="J118" i="6" s="1"/>
  <c r="J117" i="6" s="1"/>
  <c r="I119" i="6"/>
  <c r="I118" i="6" s="1"/>
  <c r="I117" i="6" s="1"/>
  <c r="L115" i="6"/>
  <c r="K115" i="6"/>
  <c r="K114" i="6" s="1"/>
  <c r="K113" i="6" s="1"/>
  <c r="J115" i="6"/>
  <c r="I115" i="6"/>
  <c r="L114" i="6"/>
  <c r="J114" i="6"/>
  <c r="I114" i="6"/>
  <c r="L113" i="6"/>
  <c r="J113" i="6"/>
  <c r="I113" i="6"/>
  <c r="L111" i="6"/>
  <c r="K111" i="6"/>
  <c r="J111" i="6"/>
  <c r="I111" i="6"/>
  <c r="L110" i="6"/>
  <c r="L109" i="6" s="1"/>
  <c r="K110" i="6"/>
  <c r="K109" i="6" s="1"/>
  <c r="J110" i="6"/>
  <c r="J109" i="6" s="1"/>
  <c r="I110" i="6"/>
  <c r="I109" i="6" s="1"/>
  <c r="L106" i="6"/>
  <c r="L105" i="6" s="1"/>
  <c r="L104" i="6" s="1"/>
  <c r="K106" i="6"/>
  <c r="K105" i="6" s="1"/>
  <c r="K104" i="6" s="1"/>
  <c r="J106" i="6"/>
  <c r="I106" i="6"/>
  <c r="I105" i="6" s="1"/>
  <c r="I104" i="6" s="1"/>
  <c r="J105" i="6"/>
  <c r="J104" i="6" s="1"/>
  <c r="L100" i="6"/>
  <c r="K100" i="6"/>
  <c r="K99" i="6" s="1"/>
  <c r="J100" i="6"/>
  <c r="J99" i="6" s="1"/>
  <c r="I100" i="6"/>
  <c r="I99" i="6" s="1"/>
  <c r="L99" i="6"/>
  <c r="L96" i="6"/>
  <c r="K96" i="6"/>
  <c r="K95" i="6" s="1"/>
  <c r="J96" i="6"/>
  <c r="J95" i="6" s="1"/>
  <c r="I96" i="6"/>
  <c r="I95" i="6" s="1"/>
  <c r="L95" i="6"/>
  <c r="L91" i="6"/>
  <c r="K91" i="6"/>
  <c r="K90" i="6" s="1"/>
  <c r="K89" i="6" s="1"/>
  <c r="J91" i="6"/>
  <c r="J90" i="6" s="1"/>
  <c r="J89" i="6" s="1"/>
  <c r="I91" i="6"/>
  <c r="I90" i="6" s="1"/>
  <c r="I89" i="6" s="1"/>
  <c r="L90" i="6"/>
  <c r="L89" i="6" s="1"/>
  <c r="L86" i="6"/>
  <c r="K86" i="6"/>
  <c r="K85" i="6" s="1"/>
  <c r="K84" i="6" s="1"/>
  <c r="J86" i="6"/>
  <c r="J85" i="6" s="1"/>
  <c r="J84" i="6" s="1"/>
  <c r="I86" i="6"/>
  <c r="I85" i="6" s="1"/>
  <c r="I84" i="6" s="1"/>
  <c r="L85" i="6"/>
  <c r="L84" i="6" s="1"/>
  <c r="L79" i="6"/>
  <c r="L78" i="6" s="1"/>
  <c r="L77" i="6" s="1"/>
  <c r="L76" i="6" s="1"/>
  <c r="K79" i="6"/>
  <c r="K78" i="6" s="1"/>
  <c r="K77" i="6" s="1"/>
  <c r="K76" i="6" s="1"/>
  <c r="J79" i="6"/>
  <c r="J78" i="6" s="1"/>
  <c r="J77" i="6" s="1"/>
  <c r="J76" i="6" s="1"/>
  <c r="I79" i="6"/>
  <c r="I78" i="6" s="1"/>
  <c r="I77" i="6" s="1"/>
  <c r="I76" i="6" s="1"/>
  <c r="L74" i="6"/>
  <c r="K74" i="6"/>
  <c r="J74" i="6"/>
  <c r="J73" i="6" s="1"/>
  <c r="J72" i="6" s="1"/>
  <c r="I74" i="6"/>
  <c r="I73" i="6" s="1"/>
  <c r="I72" i="6" s="1"/>
  <c r="L73" i="6"/>
  <c r="L72" i="6" s="1"/>
  <c r="K73" i="6"/>
  <c r="K72" i="6" s="1"/>
  <c r="L68" i="6"/>
  <c r="L67" i="6" s="1"/>
  <c r="K68" i="6"/>
  <c r="K67" i="6" s="1"/>
  <c r="J68" i="6"/>
  <c r="J67" i="6" s="1"/>
  <c r="I68" i="6"/>
  <c r="I67" i="6" s="1"/>
  <c r="L63" i="6"/>
  <c r="L62" i="6" s="1"/>
  <c r="K63" i="6"/>
  <c r="K62" i="6" s="1"/>
  <c r="J63" i="6"/>
  <c r="J62" i="6" s="1"/>
  <c r="I63" i="6"/>
  <c r="I62" i="6" s="1"/>
  <c r="L58" i="6"/>
  <c r="K58" i="6"/>
  <c r="J58" i="6"/>
  <c r="J57" i="6" s="1"/>
  <c r="I58" i="6"/>
  <c r="I57" i="6" s="1"/>
  <c r="L57" i="6"/>
  <c r="K57" i="6"/>
  <c r="L39" i="6"/>
  <c r="L38" i="6" s="1"/>
  <c r="L37" i="6" s="1"/>
  <c r="L36" i="6" s="1"/>
  <c r="K39" i="6"/>
  <c r="K38" i="6" s="1"/>
  <c r="K37" i="6" s="1"/>
  <c r="K36" i="6" s="1"/>
  <c r="J39" i="6"/>
  <c r="J38" i="6" s="1"/>
  <c r="J37" i="6" s="1"/>
  <c r="J36" i="6" s="1"/>
  <c r="I39" i="6"/>
  <c r="I38" i="6" s="1"/>
  <c r="I37" i="6" s="1"/>
  <c r="I36" i="6" s="1"/>
  <c r="L34" i="6"/>
  <c r="L33" i="6" s="1"/>
  <c r="L32" i="6" s="1"/>
  <c r="K34" i="6"/>
  <c r="K33" i="6" s="1"/>
  <c r="K32" i="6" s="1"/>
  <c r="J34" i="6"/>
  <c r="J33" i="6" s="1"/>
  <c r="J32" i="6" s="1"/>
  <c r="I34" i="6"/>
  <c r="I33" i="6" s="1"/>
  <c r="I32" i="6" s="1"/>
  <c r="L30" i="6"/>
  <c r="K30" i="6"/>
  <c r="J30" i="6"/>
  <c r="I30" i="6"/>
  <c r="L28" i="6"/>
  <c r="L27" i="6" s="1"/>
  <c r="L26" i="6" s="1"/>
  <c r="L25" i="6" s="1"/>
  <c r="K28" i="6"/>
  <c r="J28" i="6"/>
  <c r="J27" i="6" s="1"/>
  <c r="J26" i="6" s="1"/>
  <c r="I28" i="6"/>
  <c r="I27" i="6" s="1"/>
  <c r="I26" i="6" s="1"/>
  <c r="K27" i="6"/>
  <c r="K26" i="6" s="1"/>
  <c r="L94" i="6" l="1"/>
  <c r="K145" i="6"/>
  <c r="K144" i="6" s="1"/>
  <c r="L159" i="6"/>
  <c r="L154" i="6" s="1"/>
  <c r="L322" i="6"/>
  <c r="J172" i="6"/>
  <c r="J171" i="6" s="1"/>
  <c r="J145" i="6"/>
  <c r="J144" i="6" s="1"/>
  <c r="J202" i="6"/>
  <c r="I159" i="6"/>
  <c r="J159" i="6"/>
  <c r="J154" i="6" s="1"/>
  <c r="J94" i="6"/>
  <c r="K103" i="6"/>
  <c r="L202" i="6"/>
  <c r="I103" i="6"/>
  <c r="K225" i="6"/>
  <c r="L56" i="6"/>
  <c r="L55" i="6" s="1"/>
  <c r="K94" i="6"/>
  <c r="K83" i="6" s="1"/>
  <c r="L145" i="6"/>
  <c r="L144" i="6" s="1"/>
  <c r="K322" i="6"/>
  <c r="K56" i="6"/>
  <c r="K55" i="6" s="1"/>
  <c r="L172" i="6"/>
  <c r="L171" i="6" s="1"/>
  <c r="L83" i="6"/>
  <c r="J225" i="6"/>
  <c r="J56" i="6"/>
  <c r="J55" i="6" s="1"/>
  <c r="L103" i="6"/>
  <c r="J257" i="6"/>
  <c r="K290" i="6"/>
  <c r="K25" i="6"/>
  <c r="K159" i="6"/>
  <c r="K154" i="6" s="1"/>
  <c r="J83" i="6"/>
  <c r="L225" i="6"/>
  <c r="L257" i="6"/>
  <c r="L290" i="6"/>
  <c r="L289" i="6" s="1"/>
  <c r="J290" i="6"/>
  <c r="J289" i="6" s="1"/>
  <c r="J322" i="6"/>
  <c r="L125" i="6"/>
  <c r="I56" i="6"/>
  <c r="I55" i="6" s="1"/>
  <c r="J103" i="6"/>
  <c r="K257" i="6"/>
  <c r="K224" i="6" s="1"/>
  <c r="I94" i="6"/>
  <c r="I83" i="6" s="1"/>
  <c r="J125" i="6"/>
  <c r="K172" i="6"/>
  <c r="K171" i="6" s="1"/>
  <c r="I322" i="6"/>
  <c r="K125" i="6"/>
  <c r="I154" i="6"/>
  <c r="K287" i="18"/>
  <c r="K222" i="18"/>
  <c r="K168" i="18" s="1"/>
  <c r="L287" i="18"/>
  <c r="J169" i="18"/>
  <c r="L222" i="18"/>
  <c r="L168" i="18" s="1"/>
  <c r="J222" i="18"/>
  <c r="J22" i="18"/>
  <c r="J287" i="18"/>
  <c r="K22" i="18"/>
  <c r="K352" i="18" s="1"/>
  <c r="L22" i="18"/>
  <c r="J167" i="3"/>
  <c r="J351" i="3" s="1"/>
  <c r="I167" i="3"/>
  <c r="I351" i="3" s="1"/>
  <c r="L351" i="3"/>
  <c r="I287" i="18"/>
  <c r="I222" i="18"/>
  <c r="I22" i="18"/>
  <c r="I25" i="6"/>
  <c r="I202" i="6"/>
  <c r="I225" i="6"/>
  <c r="I290" i="6"/>
  <c r="I257" i="6"/>
  <c r="J25" i="6"/>
  <c r="I172" i="6"/>
  <c r="L350" i="5"/>
  <c r="K350" i="5"/>
  <c r="J350" i="5"/>
  <c r="I350" i="5"/>
  <c r="I349" i="5" s="1"/>
  <c r="L349" i="5"/>
  <c r="K349" i="5"/>
  <c r="J349" i="5"/>
  <c r="L347" i="5"/>
  <c r="L346" i="5" s="1"/>
  <c r="K347" i="5"/>
  <c r="J347" i="5"/>
  <c r="I347" i="5"/>
  <c r="K346" i="5"/>
  <c r="J346" i="5"/>
  <c r="I346" i="5"/>
  <c r="L344" i="5"/>
  <c r="L343" i="5" s="1"/>
  <c r="K344" i="5"/>
  <c r="K343" i="5" s="1"/>
  <c r="J344" i="5"/>
  <c r="I344" i="5"/>
  <c r="I343" i="5" s="1"/>
  <c r="J343" i="5"/>
  <c r="L340" i="5"/>
  <c r="K340" i="5"/>
  <c r="J340" i="5"/>
  <c r="J339" i="5" s="1"/>
  <c r="I340" i="5"/>
  <c r="I339" i="5" s="1"/>
  <c r="L339" i="5"/>
  <c r="K339" i="5"/>
  <c r="L336" i="5"/>
  <c r="L335" i="5" s="1"/>
  <c r="K336" i="5"/>
  <c r="J336" i="5"/>
  <c r="J335" i="5" s="1"/>
  <c r="I336" i="5"/>
  <c r="I335" i="5" s="1"/>
  <c r="K335" i="5"/>
  <c r="L332" i="5"/>
  <c r="K332" i="5"/>
  <c r="K331" i="5" s="1"/>
  <c r="J332" i="5"/>
  <c r="J331" i="5" s="1"/>
  <c r="I332" i="5"/>
  <c r="I331" i="5" s="1"/>
  <c r="L331" i="5"/>
  <c r="L328" i="5"/>
  <c r="K328" i="5"/>
  <c r="J328" i="5"/>
  <c r="I328" i="5"/>
  <c r="L325" i="5"/>
  <c r="K325" i="5"/>
  <c r="J325" i="5"/>
  <c r="I325" i="5"/>
  <c r="L323" i="5"/>
  <c r="L322" i="5" s="1"/>
  <c r="K323" i="5"/>
  <c r="K322" i="5" s="1"/>
  <c r="J323" i="5"/>
  <c r="I323" i="5"/>
  <c r="I322" i="5" s="1"/>
  <c r="J322" i="5"/>
  <c r="L318" i="5"/>
  <c r="L317" i="5" s="1"/>
  <c r="K318" i="5"/>
  <c r="J318" i="5"/>
  <c r="I318" i="5"/>
  <c r="I317" i="5" s="1"/>
  <c r="K317" i="5"/>
  <c r="J317" i="5"/>
  <c r="L315" i="5"/>
  <c r="K315" i="5"/>
  <c r="K314" i="5" s="1"/>
  <c r="J315" i="5"/>
  <c r="J314" i="5" s="1"/>
  <c r="I315" i="5"/>
  <c r="I314" i="5" s="1"/>
  <c r="L314" i="5"/>
  <c r="L312" i="5"/>
  <c r="L311" i="5" s="1"/>
  <c r="K312" i="5"/>
  <c r="K311" i="5" s="1"/>
  <c r="J312" i="5"/>
  <c r="I312" i="5"/>
  <c r="I311" i="5" s="1"/>
  <c r="J311" i="5"/>
  <c r="L308" i="5"/>
  <c r="L307" i="5" s="1"/>
  <c r="K308" i="5"/>
  <c r="K307" i="5" s="1"/>
  <c r="J308" i="5"/>
  <c r="J307" i="5" s="1"/>
  <c r="I308" i="5"/>
  <c r="I307" i="5" s="1"/>
  <c r="L304" i="5"/>
  <c r="L303" i="5" s="1"/>
  <c r="K304" i="5"/>
  <c r="J304" i="5"/>
  <c r="J303" i="5" s="1"/>
  <c r="I304" i="5"/>
  <c r="I303" i="5" s="1"/>
  <c r="K303" i="5"/>
  <c r="L300" i="5"/>
  <c r="L299" i="5" s="1"/>
  <c r="K300" i="5"/>
  <c r="K299" i="5" s="1"/>
  <c r="J300" i="5"/>
  <c r="J299" i="5" s="1"/>
  <c r="I300" i="5"/>
  <c r="I299" i="5" s="1"/>
  <c r="L296" i="5"/>
  <c r="K296" i="5"/>
  <c r="J296" i="5"/>
  <c r="I296" i="5"/>
  <c r="L293" i="5"/>
  <c r="K293" i="5"/>
  <c r="J293" i="5"/>
  <c r="I293" i="5"/>
  <c r="L291" i="5"/>
  <c r="L290" i="5" s="1"/>
  <c r="K291" i="5"/>
  <c r="K290" i="5" s="1"/>
  <c r="J291" i="5"/>
  <c r="J290" i="5" s="1"/>
  <c r="I291" i="5"/>
  <c r="I290" i="5" s="1"/>
  <c r="L285" i="5"/>
  <c r="K285" i="5"/>
  <c r="K284" i="5" s="1"/>
  <c r="J285" i="5"/>
  <c r="J284" i="5" s="1"/>
  <c r="I285" i="5"/>
  <c r="I284" i="5" s="1"/>
  <c r="L284" i="5"/>
  <c r="L282" i="5"/>
  <c r="L281" i="5" s="1"/>
  <c r="K282" i="5"/>
  <c r="K281" i="5" s="1"/>
  <c r="J282" i="5"/>
  <c r="J281" i="5" s="1"/>
  <c r="I282" i="5"/>
  <c r="I281" i="5" s="1"/>
  <c r="L279" i="5"/>
  <c r="L278" i="5" s="1"/>
  <c r="K279" i="5"/>
  <c r="K278" i="5" s="1"/>
  <c r="J279" i="5"/>
  <c r="J278" i="5" s="1"/>
  <c r="I279" i="5"/>
  <c r="I278" i="5" s="1"/>
  <c r="L275" i="5"/>
  <c r="L274" i="5" s="1"/>
  <c r="K275" i="5"/>
  <c r="K274" i="5" s="1"/>
  <c r="J275" i="5"/>
  <c r="J274" i="5" s="1"/>
  <c r="I275" i="5"/>
  <c r="I274" i="5" s="1"/>
  <c r="L271" i="5"/>
  <c r="L270" i="5" s="1"/>
  <c r="K271" i="5"/>
  <c r="K270" i="5" s="1"/>
  <c r="J271" i="5"/>
  <c r="J270" i="5" s="1"/>
  <c r="I271" i="5"/>
  <c r="I270" i="5" s="1"/>
  <c r="L267" i="5"/>
  <c r="L266" i="5" s="1"/>
  <c r="K267" i="5"/>
  <c r="J267" i="5"/>
  <c r="J266" i="5" s="1"/>
  <c r="I267" i="5"/>
  <c r="I266" i="5" s="1"/>
  <c r="K266" i="5"/>
  <c r="L263" i="5"/>
  <c r="K263" i="5"/>
  <c r="J263" i="5"/>
  <c r="I263" i="5"/>
  <c r="L260" i="5"/>
  <c r="K260" i="5"/>
  <c r="J260" i="5"/>
  <c r="I260" i="5"/>
  <c r="L258" i="5"/>
  <c r="K258" i="5"/>
  <c r="J258" i="5"/>
  <c r="J257" i="5" s="1"/>
  <c r="I258" i="5"/>
  <c r="I257" i="5" s="1"/>
  <c r="L257" i="5"/>
  <c r="K257" i="5"/>
  <c r="L253" i="5"/>
  <c r="L252" i="5" s="1"/>
  <c r="K253" i="5"/>
  <c r="K252" i="5" s="1"/>
  <c r="J253" i="5"/>
  <c r="J252" i="5" s="1"/>
  <c r="I253" i="5"/>
  <c r="I252" i="5" s="1"/>
  <c r="L250" i="5"/>
  <c r="K250" i="5"/>
  <c r="K249" i="5" s="1"/>
  <c r="J250" i="5"/>
  <c r="J249" i="5" s="1"/>
  <c r="I250" i="5"/>
  <c r="I249" i="5" s="1"/>
  <c r="L249" i="5"/>
  <c r="L247" i="5"/>
  <c r="L246" i="5" s="1"/>
  <c r="K247" i="5"/>
  <c r="K246" i="5" s="1"/>
  <c r="J247" i="5"/>
  <c r="J246" i="5" s="1"/>
  <c r="I247" i="5"/>
  <c r="I246" i="5" s="1"/>
  <c r="L243" i="5"/>
  <c r="L242" i="5" s="1"/>
  <c r="K243" i="5"/>
  <c r="J243" i="5"/>
  <c r="J242" i="5" s="1"/>
  <c r="I243" i="5"/>
  <c r="I242" i="5" s="1"/>
  <c r="K242" i="5"/>
  <c r="L239" i="5"/>
  <c r="L238" i="5" s="1"/>
  <c r="K239" i="5"/>
  <c r="J239" i="5"/>
  <c r="J238" i="5" s="1"/>
  <c r="I239" i="5"/>
  <c r="I238" i="5" s="1"/>
  <c r="K238" i="5"/>
  <c r="L235" i="5"/>
  <c r="L234" i="5" s="1"/>
  <c r="K235" i="5"/>
  <c r="K234" i="5" s="1"/>
  <c r="J235" i="5"/>
  <c r="J234" i="5" s="1"/>
  <c r="I235" i="5"/>
  <c r="I234" i="5" s="1"/>
  <c r="L231" i="5"/>
  <c r="K231" i="5"/>
  <c r="J231" i="5"/>
  <c r="I231" i="5"/>
  <c r="L228" i="5"/>
  <c r="K228" i="5"/>
  <c r="J228" i="5"/>
  <c r="I228" i="5"/>
  <c r="L226" i="5"/>
  <c r="L225" i="5" s="1"/>
  <c r="K226" i="5"/>
  <c r="K225" i="5" s="1"/>
  <c r="J226" i="5"/>
  <c r="J225" i="5" s="1"/>
  <c r="I226" i="5"/>
  <c r="I225" i="5" s="1"/>
  <c r="L219" i="5"/>
  <c r="L218" i="5" s="1"/>
  <c r="L217" i="5" s="1"/>
  <c r="K219" i="5"/>
  <c r="K218" i="5" s="1"/>
  <c r="K217" i="5" s="1"/>
  <c r="J219" i="5"/>
  <c r="J218" i="5" s="1"/>
  <c r="J217" i="5" s="1"/>
  <c r="I219" i="5"/>
  <c r="I218" i="5" s="1"/>
  <c r="I217" i="5" s="1"/>
  <c r="L215" i="5"/>
  <c r="L214" i="5" s="1"/>
  <c r="L213" i="5" s="1"/>
  <c r="K215" i="5"/>
  <c r="K214" i="5" s="1"/>
  <c r="K213" i="5" s="1"/>
  <c r="J215" i="5"/>
  <c r="I215" i="5"/>
  <c r="J214" i="5"/>
  <c r="J213" i="5" s="1"/>
  <c r="I214" i="5"/>
  <c r="I213" i="5" s="1"/>
  <c r="L206" i="5"/>
  <c r="L205" i="5" s="1"/>
  <c r="K206" i="5"/>
  <c r="K205" i="5" s="1"/>
  <c r="J206" i="5"/>
  <c r="J205" i="5" s="1"/>
  <c r="I206" i="5"/>
  <c r="I205" i="5" s="1"/>
  <c r="L203" i="5"/>
  <c r="K203" i="5"/>
  <c r="J203" i="5"/>
  <c r="I203" i="5"/>
  <c r="I202" i="5" s="1"/>
  <c r="I201" i="5" s="1"/>
  <c r="L202" i="5"/>
  <c r="K202" i="5"/>
  <c r="J202" i="5"/>
  <c r="L196" i="5"/>
  <c r="L195" i="5" s="1"/>
  <c r="L194" i="5" s="1"/>
  <c r="K196" i="5"/>
  <c r="K195" i="5" s="1"/>
  <c r="K194" i="5" s="1"/>
  <c r="J196" i="5"/>
  <c r="I196" i="5"/>
  <c r="I195" i="5" s="1"/>
  <c r="I194" i="5" s="1"/>
  <c r="J195" i="5"/>
  <c r="J194" i="5" s="1"/>
  <c r="L192" i="5"/>
  <c r="K192" i="5"/>
  <c r="J192" i="5"/>
  <c r="I192" i="5"/>
  <c r="I191" i="5" s="1"/>
  <c r="L191" i="5"/>
  <c r="K191" i="5"/>
  <c r="J191" i="5"/>
  <c r="L187" i="5"/>
  <c r="L186" i="5" s="1"/>
  <c r="K187" i="5"/>
  <c r="K186" i="5" s="1"/>
  <c r="J187" i="5"/>
  <c r="J186" i="5" s="1"/>
  <c r="I187" i="5"/>
  <c r="I186" i="5" s="1"/>
  <c r="P181" i="5"/>
  <c r="O181" i="5"/>
  <c r="N181" i="5"/>
  <c r="M181" i="5"/>
  <c r="L181" i="5"/>
  <c r="K181" i="5"/>
  <c r="K180" i="5" s="1"/>
  <c r="J181" i="5"/>
  <c r="J180" i="5" s="1"/>
  <c r="I181" i="5"/>
  <c r="I180" i="5" s="1"/>
  <c r="L180" i="5"/>
  <c r="L176" i="5"/>
  <c r="L175" i="5" s="1"/>
  <c r="K176" i="5"/>
  <c r="K175" i="5" s="1"/>
  <c r="J176" i="5"/>
  <c r="J175" i="5" s="1"/>
  <c r="I176" i="5"/>
  <c r="I175" i="5" s="1"/>
  <c r="L173" i="5"/>
  <c r="K173" i="5"/>
  <c r="K172" i="5" s="1"/>
  <c r="J173" i="5"/>
  <c r="J172" i="5" s="1"/>
  <c r="I173" i="5"/>
  <c r="I172" i="5" s="1"/>
  <c r="L172" i="5"/>
  <c r="L165" i="5"/>
  <c r="K165" i="5"/>
  <c r="K164" i="5" s="1"/>
  <c r="J165" i="5"/>
  <c r="J164" i="5" s="1"/>
  <c r="I165" i="5"/>
  <c r="I164" i="5" s="1"/>
  <c r="L164" i="5"/>
  <c r="L160" i="5"/>
  <c r="L159" i="5" s="1"/>
  <c r="K160" i="5"/>
  <c r="K159" i="5" s="1"/>
  <c r="J160" i="5"/>
  <c r="J159" i="5" s="1"/>
  <c r="I160" i="5"/>
  <c r="I159" i="5" s="1"/>
  <c r="L156" i="5"/>
  <c r="K156" i="5"/>
  <c r="J156" i="5"/>
  <c r="J155" i="5" s="1"/>
  <c r="J154" i="5" s="1"/>
  <c r="I156" i="5"/>
  <c r="I155" i="5" s="1"/>
  <c r="I154" i="5" s="1"/>
  <c r="L155" i="5"/>
  <c r="L154" i="5" s="1"/>
  <c r="K155" i="5"/>
  <c r="K154" i="5" s="1"/>
  <c r="L151" i="5"/>
  <c r="L150" i="5" s="1"/>
  <c r="K151" i="5"/>
  <c r="K150" i="5" s="1"/>
  <c r="J151" i="5"/>
  <c r="J150" i="5" s="1"/>
  <c r="I151" i="5"/>
  <c r="I150" i="5" s="1"/>
  <c r="L146" i="5"/>
  <c r="L145" i="5" s="1"/>
  <c r="K146" i="5"/>
  <c r="K145" i="5" s="1"/>
  <c r="J146" i="5"/>
  <c r="J145" i="5" s="1"/>
  <c r="I146" i="5"/>
  <c r="I145" i="5" s="1"/>
  <c r="L140" i="5"/>
  <c r="K140" i="5"/>
  <c r="K139" i="5" s="1"/>
  <c r="K138" i="5" s="1"/>
  <c r="J140" i="5"/>
  <c r="I140" i="5"/>
  <c r="I139" i="5" s="1"/>
  <c r="I138" i="5" s="1"/>
  <c r="L139" i="5"/>
  <c r="L138" i="5" s="1"/>
  <c r="J139" i="5"/>
  <c r="J138" i="5" s="1"/>
  <c r="L136" i="5"/>
  <c r="L135" i="5" s="1"/>
  <c r="K136" i="5"/>
  <c r="K135" i="5" s="1"/>
  <c r="J136" i="5"/>
  <c r="J135" i="5" s="1"/>
  <c r="I136" i="5"/>
  <c r="I135" i="5" s="1"/>
  <c r="L132" i="5"/>
  <c r="K132" i="5"/>
  <c r="J132" i="5"/>
  <c r="I132" i="5"/>
  <c r="I131" i="5" s="1"/>
  <c r="I130" i="5" s="1"/>
  <c r="L131" i="5"/>
  <c r="L130" i="5" s="1"/>
  <c r="K131" i="5"/>
  <c r="K130" i="5" s="1"/>
  <c r="J131" i="5"/>
  <c r="J130" i="5" s="1"/>
  <c r="L127" i="5"/>
  <c r="K127" i="5"/>
  <c r="K126" i="5" s="1"/>
  <c r="K125" i="5" s="1"/>
  <c r="J127" i="5"/>
  <c r="J126" i="5" s="1"/>
  <c r="J125" i="5" s="1"/>
  <c r="I127" i="5"/>
  <c r="I126" i="5" s="1"/>
  <c r="I125" i="5" s="1"/>
  <c r="L126" i="5"/>
  <c r="L125" i="5" s="1"/>
  <c r="L122" i="5"/>
  <c r="K122" i="5"/>
  <c r="K121" i="5" s="1"/>
  <c r="K120" i="5" s="1"/>
  <c r="J122" i="5"/>
  <c r="J121" i="5" s="1"/>
  <c r="J120" i="5" s="1"/>
  <c r="I122" i="5"/>
  <c r="I121" i="5" s="1"/>
  <c r="I120" i="5" s="1"/>
  <c r="L121" i="5"/>
  <c r="L120" i="5" s="1"/>
  <c r="L118" i="5"/>
  <c r="L117" i="5" s="1"/>
  <c r="L116" i="5" s="1"/>
  <c r="K118" i="5"/>
  <c r="K117" i="5" s="1"/>
  <c r="K116" i="5" s="1"/>
  <c r="J118" i="5"/>
  <c r="I118" i="5"/>
  <c r="I117" i="5" s="1"/>
  <c r="I116" i="5" s="1"/>
  <c r="J117" i="5"/>
  <c r="J116" i="5" s="1"/>
  <c r="L114" i="5"/>
  <c r="L113" i="5" s="1"/>
  <c r="L112" i="5" s="1"/>
  <c r="K114" i="5"/>
  <c r="J114" i="5"/>
  <c r="I114" i="5"/>
  <c r="K113" i="5"/>
  <c r="K112" i="5" s="1"/>
  <c r="J113" i="5"/>
  <c r="J112" i="5" s="1"/>
  <c r="I113" i="5"/>
  <c r="I112" i="5" s="1"/>
  <c r="L110" i="5"/>
  <c r="K110" i="5"/>
  <c r="J110" i="5"/>
  <c r="J109" i="5" s="1"/>
  <c r="J108" i="5" s="1"/>
  <c r="I110" i="5"/>
  <c r="I109" i="5" s="1"/>
  <c r="I108" i="5" s="1"/>
  <c r="L109" i="5"/>
  <c r="L108" i="5" s="1"/>
  <c r="K109" i="5"/>
  <c r="K108" i="5" s="1"/>
  <c r="L105" i="5"/>
  <c r="L104" i="5" s="1"/>
  <c r="L103" i="5" s="1"/>
  <c r="K105" i="5"/>
  <c r="K104" i="5" s="1"/>
  <c r="K103" i="5" s="1"/>
  <c r="J105" i="5"/>
  <c r="J104" i="5" s="1"/>
  <c r="J103" i="5" s="1"/>
  <c r="I105" i="5"/>
  <c r="I104" i="5" s="1"/>
  <c r="I103" i="5" s="1"/>
  <c r="L99" i="5"/>
  <c r="L98" i="5" s="1"/>
  <c r="K99" i="5"/>
  <c r="K98" i="5" s="1"/>
  <c r="J99" i="5"/>
  <c r="J98" i="5" s="1"/>
  <c r="I99" i="5"/>
  <c r="I98" i="5" s="1"/>
  <c r="L95" i="5"/>
  <c r="L94" i="5" s="1"/>
  <c r="K95" i="5"/>
  <c r="K94" i="5" s="1"/>
  <c r="J95" i="5"/>
  <c r="I95" i="5"/>
  <c r="I94" i="5" s="1"/>
  <c r="J94" i="5"/>
  <c r="L90" i="5"/>
  <c r="K90" i="5"/>
  <c r="K89" i="5" s="1"/>
  <c r="K88" i="5" s="1"/>
  <c r="J90" i="5"/>
  <c r="J89" i="5" s="1"/>
  <c r="J88" i="5" s="1"/>
  <c r="I90" i="5"/>
  <c r="I89" i="5" s="1"/>
  <c r="I88" i="5" s="1"/>
  <c r="L89" i="5"/>
  <c r="L88" i="5" s="1"/>
  <c r="L85" i="5"/>
  <c r="L84" i="5" s="1"/>
  <c r="L83" i="5" s="1"/>
  <c r="K85" i="5"/>
  <c r="K84" i="5" s="1"/>
  <c r="K83" i="5" s="1"/>
  <c r="J85" i="5"/>
  <c r="J84" i="5" s="1"/>
  <c r="J83" i="5" s="1"/>
  <c r="I85" i="5"/>
  <c r="I84" i="5" s="1"/>
  <c r="I83" i="5" s="1"/>
  <c r="L78" i="5"/>
  <c r="L77" i="5" s="1"/>
  <c r="L76" i="5" s="1"/>
  <c r="L75" i="5" s="1"/>
  <c r="K78" i="5"/>
  <c r="K77" i="5" s="1"/>
  <c r="K76" i="5" s="1"/>
  <c r="K75" i="5" s="1"/>
  <c r="J78" i="5"/>
  <c r="I78" i="5"/>
  <c r="I77" i="5" s="1"/>
  <c r="I76" i="5" s="1"/>
  <c r="I75" i="5" s="1"/>
  <c r="J77" i="5"/>
  <c r="J76" i="5" s="1"/>
  <c r="J75" i="5" s="1"/>
  <c r="L73" i="5"/>
  <c r="K73" i="5"/>
  <c r="J73" i="5"/>
  <c r="J72" i="5" s="1"/>
  <c r="J71" i="5" s="1"/>
  <c r="I73" i="5"/>
  <c r="I72" i="5" s="1"/>
  <c r="I71" i="5" s="1"/>
  <c r="L72" i="5"/>
  <c r="L71" i="5" s="1"/>
  <c r="K72" i="5"/>
  <c r="K71" i="5" s="1"/>
  <c r="L67" i="5"/>
  <c r="L66" i="5" s="1"/>
  <c r="K67" i="5"/>
  <c r="K66" i="5" s="1"/>
  <c r="J67" i="5"/>
  <c r="J66" i="5" s="1"/>
  <c r="I67" i="5"/>
  <c r="I66" i="5" s="1"/>
  <c r="L62" i="5"/>
  <c r="L61" i="5" s="1"/>
  <c r="K62" i="5"/>
  <c r="K61" i="5" s="1"/>
  <c r="J62" i="5"/>
  <c r="J61" i="5" s="1"/>
  <c r="I62" i="5"/>
  <c r="I61" i="5" s="1"/>
  <c r="L57" i="5"/>
  <c r="L56" i="5" s="1"/>
  <c r="K57" i="5"/>
  <c r="K56" i="5" s="1"/>
  <c r="J57" i="5"/>
  <c r="J56" i="5" s="1"/>
  <c r="I57" i="5"/>
  <c r="I56" i="5" s="1"/>
  <c r="L38" i="5"/>
  <c r="L37" i="5" s="1"/>
  <c r="L36" i="5" s="1"/>
  <c r="L35" i="5" s="1"/>
  <c r="K38" i="5"/>
  <c r="K37" i="5" s="1"/>
  <c r="K36" i="5" s="1"/>
  <c r="K35" i="5" s="1"/>
  <c r="J38" i="5"/>
  <c r="J37" i="5" s="1"/>
  <c r="J36" i="5" s="1"/>
  <c r="J35" i="5" s="1"/>
  <c r="I38" i="5"/>
  <c r="I37" i="5" s="1"/>
  <c r="I36" i="5" s="1"/>
  <c r="I35" i="5" s="1"/>
  <c r="L33" i="5"/>
  <c r="L32" i="5" s="1"/>
  <c r="L31" i="5" s="1"/>
  <c r="K33" i="5"/>
  <c r="J33" i="5"/>
  <c r="J32" i="5" s="1"/>
  <c r="J31" i="5" s="1"/>
  <c r="I33" i="5"/>
  <c r="I32" i="5" s="1"/>
  <c r="I31" i="5" s="1"/>
  <c r="K32" i="5"/>
  <c r="K31" i="5" s="1"/>
  <c r="L29" i="5"/>
  <c r="K29" i="5"/>
  <c r="J29" i="5"/>
  <c r="I29" i="5"/>
  <c r="L27" i="5"/>
  <c r="K27" i="5"/>
  <c r="K26" i="5" s="1"/>
  <c r="K25" i="5" s="1"/>
  <c r="J27" i="5"/>
  <c r="J26" i="5" s="1"/>
  <c r="J25" i="5" s="1"/>
  <c r="I27" i="5"/>
  <c r="I26" i="5" s="1"/>
  <c r="I25" i="5" s="1"/>
  <c r="L26" i="5"/>
  <c r="L25" i="5" s="1"/>
  <c r="L349" i="4"/>
  <c r="K349" i="4"/>
  <c r="K348" i="4" s="1"/>
  <c r="J349" i="4"/>
  <c r="J348" i="4" s="1"/>
  <c r="I349" i="4"/>
  <c r="L348" i="4"/>
  <c r="I348" i="4"/>
  <c r="L346" i="4"/>
  <c r="K346" i="4"/>
  <c r="J346" i="4"/>
  <c r="I346" i="4"/>
  <c r="L345" i="4"/>
  <c r="K345" i="4"/>
  <c r="J345" i="4"/>
  <c r="I345" i="4"/>
  <c r="L343" i="4"/>
  <c r="K343" i="4"/>
  <c r="J343" i="4"/>
  <c r="J342" i="4" s="1"/>
  <c r="I343" i="4"/>
  <c r="L342" i="4"/>
  <c r="K342" i="4"/>
  <c r="I342" i="4"/>
  <c r="L339" i="4"/>
  <c r="K339" i="4"/>
  <c r="K338" i="4" s="1"/>
  <c r="J339" i="4"/>
  <c r="J338" i="4" s="1"/>
  <c r="I339" i="4"/>
  <c r="I338" i="4" s="1"/>
  <c r="L338" i="4"/>
  <c r="L335" i="4"/>
  <c r="K335" i="4"/>
  <c r="J335" i="4"/>
  <c r="I335" i="4"/>
  <c r="I334" i="4" s="1"/>
  <c r="L334" i="4"/>
  <c r="K334" i="4"/>
  <c r="J334" i="4"/>
  <c r="L331" i="4"/>
  <c r="L330" i="4" s="1"/>
  <c r="K331" i="4"/>
  <c r="K330" i="4" s="1"/>
  <c r="J331" i="4"/>
  <c r="J330" i="4" s="1"/>
  <c r="I331" i="4"/>
  <c r="I330" i="4" s="1"/>
  <c r="L327" i="4"/>
  <c r="K327" i="4"/>
  <c r="J327" i="4"/>
  <c r="I327" i="4"/>
  <c r="L324" i="4"/>
  <c r="K324" i="4"/>
  <c r="J324" i="4"/>
  <c r="I324" i="4"/>
  <c r="L322" i="4"/>
  <c r="L321" i="4" s="1"/>
  <c r="K322" i="4"/>
  <c r="K321" i="4" s="1"/>
  <c r="J322" i="4"/>
  <c r="I322" i="4"/>
  <c r="I321" i="4" s="1"/>
  <c r="J321" i="4"/>
  <c r="L317" i="4"/>
  <c r="L316" i="4" s="1"/>
  <c r="K317" i="4"/>
  <c r="K316" i="4" s="1"/>
  <c r="J317" i="4"/>
  <c r="I317" i="4"/>
  <c r="I316" i="4" s="1"/>
  <c r="J316" i="4"/>
  <c r="L314" i="4"/>
  <c r="K314" i="4"/>
  <c r="J314" i="4"/>
  <c r="I314" i="4"/>
  <c r="I313" i="4" s="1"/>
  <c r="L313" i="4"/>
  <c r="K313" i="4"/>
  <c r="J313" i="4"/>
  <c r="L311" i="4"/>
  <c r="L310" i="4" s="1"/>
  <c r="K311" i="4"/>
  <c r="J311" i="4"/>
  <c r="I311" i="4"/>
  <c r="I310" i="4" s="1"/>
  <c r="K310" i="4"/>
  <c r="J310" i="4"/>
  <c r="L307" i="4"/>
  <c r="L306" i="4" s="1"/>
  <c r="K307" i="4"/>
  <c r="K306" i="4" s="1"/>
  <c r="J307" i="4"/>
  <c r="I307" i="4"/>
  <c r="I306" i="4" s="1"/>
  <c r="J306" i="4"/>
  <c r="L303" i="4"/>
  <c r="K303" i="4"/>
  <c r="K302" i="4" s="1"/>
  <c r="J303" i="4"/>
  <c r="J302" i="4" s="1"/>
  <c r="I303" i="4"/>
  <c r="I302" i="4" s="1"/>
  <c r="L302" i="4"/>
  <c r="L299" i="4"/>
  <c r="K299" i="4"/>
  <c r="K298" i="4" s="1"/>
  <c r="J299" i="4"/>
  <c r="J298" i="4" s="1"/>
  <c r="I299" i="4"/>
  <c r="I298" i="4" s="1"/>
  <c r="L298" i="4"/>
  <c r="L295" i="4"/>
  <c r="K295" i="4"/>
  <c r="J295" i="4"/>
  <c r="I295" i="4"/>
  <c r="L292" i="4"/>
  <c r="K292" i="4"/>
  <c r="J292" i="4"/>
  <c r="I292" i="4"/>
  <c r="L290" i="4"/>
  <c r="K290" i="4"/>
  <c r="J290" i="4"/>
  <c r="I290" i="4"/>
  <c r="L289" i="4"/>
  <c r="K289" i="4"/>
  <c r="J289" i="4"/>
  <c r="I289" i="4"/>
  <c r="L284" i="4"/>
  <c r="K284" i="4"/>
  <c r="K283" i="4" s="1"/>
  <c r="J284" i="4"/>
  <c r="J283" i="4" s="1"/>
  <c r="I284" i="4"/>
  <c r="I283" i="4" s="1"/>
  <c r="L283" i="4"/>
  <c r="L281" i="4"/>
  <c r="K281" i="4"/>
  <c r="K280" i="4" s="1"/>
  <c r="J281" i="4"/>
  <c r="I281" i="4"/>
  <c r="I280" i="4" s="1"/>
  <c r="L280" i="4"/>
  <c r="J280" i="4"/>
  <c r="L278" i="4"/>
  <c r="K278" i="4"/>
  <c r="J278" i="4"/>
  <c r="J277" i="4" s="1"/>
  <c r="I278" i="4"/>
  <c r="I277" i="4" s="1"/>
  <c r="L277" i="4"/>
  <c r="K277" i="4"/>
  <c r="L274" i="4"/>
  <c r="K274" i="4"/>
  <c r="J274" i="4"/>
  <c r="I274" i="4"/>
  <c r="I273" i="4" s="1"/>
  <c r="L273" i="4"/>
  <c r="K273" i="4"/>
  <c r="J273" i="4"/>
  <c r="L270" i="4"/>
  <c r="K270" i="4"/>
  <c r="K269" i="4" s="1"/>
  <c r="J270" i="4"/>
  <c r="J269" i="4" s="1"/>
  <c r="I270" i="4"/>
  <c r="I269" i="4" s="1"/>
  <c r="L269" i="4"/>
  <c r="L266" i="4"/>
  <c r="K266" i="4"/>
  <c r="J266" i="4"/>
  <c r="J265" i="4" s="1"/>
  <c r="I266" i="4"/>
  <c r="I265" i="4" s="1"/>
  <c r="L265" i="4"/>
  <c r="K265" i="4"/>
  <c r="L262" i="4"/>
  <c r="K262" i="4"/>
  <c r="J262" i="4"/>
  <c r="I262" i="4"/>
  <c r="L259" i="4"/>
  <c r="K259" i="4"/>
  <c r="J259" i="4"/>
  <c r="I259" i="4"/>
  <c r="L257" i="4"/>
  <c r="L256" i="4" s="1"/>
  <c r="K257" i="4"/>
  <c r="J257" i="4"/>
  <c r="J256" i="4" s="1"/>
  <c r="I257" i="4"/>
  <c r="I256" i="4" s="1"/>
  <c r="K256" i="4"/>
  <c r="L252" i="4"/>
  <c r="K252" i="4"/>
  <c r="J252" i="4"/>
  <c r="J251" i="4" s="1"/>
  <c r="I252" i="4"/>
  <c r="I251" i="4" s="1"/>
  <c r="L251" i="4"/>
  <c r="K251" i="4"/>
  <c r="L249" i="4"/>
  <c r="K249" i="4"/>
  <c r="J249" i="4"/>
  <c r="I249" i="4"/>
  <c r="I248" i="4" s="1"/>
  <c r="L248" i="4"/>
  <c r="K248" i="4"/>
  <c r="J248" i="4"/>
  <c r="L246" i="4"/>
  <c r="K246" i="4"/>
  <c r="J246" i="4"/>
  <c r="J245" i="4" s="1"/>
  <c r="I246" i="4"/>
  <c r="I245" i="4" s="1"/>
  <c r="L245" i="4"/>
  <c r="K245" i="4"/>
  <c r="L242" i="4"/>
  <c r="L241" i="4" s="1"/>
  <c r="K242" i="4"/>
  <c r="K241" i="4" s="1"/>
  <c r="J242" i="4"/>
  <c r="J241" i="4" s="1"/>
  <c r="I242" i="4"/>
  <c r="I241" i="4" s="1"/>
  <c r="L238" i="4"/>
  <c r="K238" i="4"/>
  <c r="J238" i="4"/>
  <c r="J237" i="4" s="1"/>
  <c r="I238" i="4"/>
  <c r="I237" i="4" s="1"/>
  <c r="L237" i="4"/>
  <c r="K237" i="4"/>
  <c r="L234" i="4"/>
  <c r="K234" i="4"/>
  <c r="J234" i="4"/>
  <c r="J233" i="4" s="1"/>
  <c r="I234" i="4"/>
  <c r="I233" i="4" s="1"/>
  <c r="L233" i="4"/>
  <c r="K233" i="4"/>
  <c r="L230" i="4"/>
  <c r="K230" i="4"/>
  <c r="J230" i="4"/>
  <c r="I230" i="4"/>
  <c r="L227" i="4"/>
  <c r="K227" i="4"/>
  <c r="J227" i="4"/>
  <c r="I227" i="4"/>
  <c r="L225" i="4"/>
  <c r="K225" i="4"/>
  <c r="J225" i="4"/>
  <c r="I225" i="4"/>
  <c r="I224" i="4" s="1"/>
  <c r="L224" i="4"/>
  <c r="K224" i="4"/>
  <c r="J224" i="4"/>
  <c r="L218" i="4"/>
  <c r="K218" i="4"/>
  <c r="K217" i="4" s="1"/>
  <c r="K216" i="4" s="1"/>
  <c r="J218" i="4"/>
  <c r="J217" i="4" s="1"/>
  <c r="J216" i="4" s="1"/>
  <c r="I218" i="4"/>
  <c r="I217" i="4" s="1"/>
  <c r="I216" i="4" s="1"/>
  <c r="L217" i="4"/>
  <c r="L216" i="4" s="1"/>
  <c r="L214" i="4"/>
  <c r="K214" i="4"/>
  <c r="J214" i="4"/>
  <c r="I214" i="4"/>
  <c r="L213" i="4"/>
  <c r="L212" i="4" s="1"/>
  <c r="K213" i="4"/>
  <c r="K212" i="4" s="1"/>
  <c r="J213" i="4"/>
  <c r="J212" i="4" s="1"/>
  <c r="I213" i="4"/>
  <c r="I212" i="4" s="1"/>
  <c r="L205" i="4"/>
  <c r="K205" i="4"/>
  <c r="K204" i="4" s="1"/>
  <c r="J205" i="4"/>
  <c r="I205" i="4"/>
  <c r="I204" i="4" s="1"/>
  <c r="L204" i="4"/>
  <c r="J204" i="4"/>
  <c r="L202" i="4"/>
  <c r="K202" i="4"/>
  <c r="J202" i="4"/>
  <c r="I202" i="4"/>
  <c r="L201" i="4"/>
  <c r="K201" i="4"/>
  <c r="J201" i="4"/>
  <c r="I201" i="4"/>
  <c r="L195" i="4"/>
  <c r="L194" i="4" s="1"/>
  <c r="L193" i="4" s="1"/>
  <c r="K195" i="4"/>
  <c r="J195" i="4"/>
  <c r="J194" i="4" s="1"/>
  <c r="J193" i="4" s="1"/>
  <c r="I195" i="4"/>
  <c r="I194" i="4" s="1"/>
  <c r="I193" i="4" s="1"/>
  <c r="K194" i="4"/>
  <c r="K193" i="4" s="1"/>
  <c r="L191" i="4"/>
  <c r="L190" i="4" s="1"/>
  <c r="K191" i="4"/>
  <c r="J191" i="4"/>
  <c r="J190" i="4" s="1"/>
  <c r="I191" i="4"/>
  <c r="K190" i="4"/>
  <c r="I190" i="4"/>
  <c r="L186" i="4"/>
  <c r="L185" i="4" s="1"/>
  <c r="K186" i="4"/>
  <c r="K185" i="4" s="1"/>
  <c r="J186" i="4"/>
  <c r="I186" i="4"/>
  <c r="I185" i="4" s="1"/>
  <c r="J185" i="4"/>
  <c r="P180" i="4"/>
  <c r="O180" i="4"/>
  <c r="N180" i="4"/>
  <c r="M180" i="4"/>
  <c r="L180" i="4"/>
  <c r="K180" i="4"/>
  <c r="J180" i="4"/>
  <c r="J179" i="4" s="1"/>
  <c r="I180" i="4"/>
  <c r="I179" i="4" s="1"/>
  <c r="L179" i="4"/>
  <c r="K179" i="4"/>
  <c r="L175" i="4"/>
  <c r="L174" i="4" s="1"/>
  <c r="K175" i="4"/>
  <c r="K174" i="4" s="1"/>
  <c r="J175" i="4"/>
  <c r="J174" i="4" s="1"/>
  <c r="I175" i="4"/>
  <c r="I174" i="4" s="1"/>
  <c r="L172" i="4"/>
  <c r="K172" i="4"/>
  <c r="J172" i="4"/>
  <c r="J171" i="4" s="1"/>
  <c r="I172" i="4"/>
  <c r="I171" i="4" s="1"/>
  <c r="L171" i="4"/>
  <c r="K171" i="4"/>
  <c r="L164" i="4"/>
  <c r="L163" i="4" s="1"/>
  <c r="K164" i="4"/>
  <c r="J164" i="4"/>
  <c r="J163" i="4" s="1"/>
  <c r="I164" i="4"/>
  <c r="I163" i="4" s="1"/>
  <c r="K163" i="4"/>
  <c r="L159" i="4"/>
  <c r="K159" i="4"/>
  <c r="J159" i="4"/>
  <c r="J158" i="4" s="1"/>
  <c r="I159" i="4"/>
  <c r="I158" i="4" s="1"/>
  <c r="L158" i="4"/>
  <c r="K158" i="4"/>
  <c r="L155" i="4"/>
  <c r="K155" i="4"/>
  <c r="K154" i="4" s="1"/>
  <c r="K153" i="4" s="1"/>
  <c r="J155" i="4"/>
  <c r="J154" i="4" s="1"/>
  <c r="J153" i="4" s="1"/>
  <c r="I155" i="4"/>
  <c r="L154" i="4"/>
  <c r="L153" i="4" s="1"/>
  <c r="I154" i="4"/>
  <c r="I153" i="4" s="1"/>
  <c r="L150" i="4"/>
  <c r="L149" i="4" s="1"/>
  <c r="K150" i="4"/>
  <c r="J150" i="4"/>
  <c r="J149" i="4" s="1"/>
  <c r="I150" i="4"/>
  <c r="I149" i="4" s="1"/>
  <c r="K149" i="4"/>
  <c r="L145" i="4"/>
  <c r="K145" i="4"/>
  <c r="K144" i="4" s="1"/>
  <c r="K143" i="4" s="1"/>
  <c r="K142" i="4" s="1"/>
  <c r="J145" i="4"/>
  <c r="I145" i="4"/>
  <c r="I144" i="4" s="1"/>
  <c r="L144" i="4"/>
  <c r="J144" i="4"/>
  <c r="L139" i="4"/>
  <c r="K139" i="4"/>
  <c r="J139" i="4"/>
  <c r="J138" i="4" s="1"/>
  <c r="J137" i="4" s="1"/>
  <c r="I139" i="4"/>
  <c r="I138" i="4" s="1"/>
  <c r="I137" i="4" s="1"/>
  <c r="L138" i="4"/>
  <c r="K138" i="4"/>
  <c r="L137" i="4"/>
  <c r="K137" i="4"/>
  <c r="L135" i="4"/>
  <c r="K135" i="4"/>
  <c r="K134" i="4" s="1"/>
  <c r="J135" i="4"/>
  <c r="I135" i="4"/>
  <c r="I134" i="4" s="1"/>
  <c r="L134" i="4"/>
  <c r="J134" i="4"/>
  <c r="L131" i="4"/>
  <c r="K131" i="4"/>
  <c r="J131" i="4"/>
  <c r="J130" i="4" s="1"/>
  <c r="J129" i="4" s="1"/>
  <c r="I131" i="4"/>
  <c r="I130" i="4" s="1"/>
  <c r="I129" i="4" s="1"/>
  <c r="L130" i="4"/>
  <c r="K130" i="4"/>
  <c r="K129" i="4" s="1"/>
  <c r="L129" i="4"/>
  <c r="L126" i="4"/>
  <c r="L125" i="4" s="1"/>
  <c r="L124" i="4" s="1"/>
  <c r="K126" i="4"/>
  <c r="K125" i="4" s="1"/>
  <c r="K124" i="4" s="1"/>
  <c r="J126" i="4"/>
  <c r="J125" i="4" s="1"/>
  <c r="J124" i="4" s="1"/>
  <c r="I126" i="4"/>
  <c r="I125" i="4" s="1"/>
  <c r="I124" i="4" s="1"/>
  <c r="L121" i="4"/>
  <c r="K121" i="4"/>
  <c r="K120" i="4" s="1"/>
  <c r="K119" i="4" s="1"/>
  <c r="J121" i="4"/>
  <c r="J120" i="4" s="1"/>
  <c r="J119" i="4" s="1"/>
  <c r="I121" i="4"/>
  <c r="L120" i="4"/>
  <c r="L119" i="4" s="1"/>
  <c r="I120" i="4"/>
  <c r="I119" i="4" s="1"/>
  <c r="L117" i="4"/>
  <c r="K117" i="4"/>
  <c r="J117" i="4"/>
  <c r="I117" i="4"/>
  <c r="L116" i="4"/>
  <c r="L115" i="4" s="1"/>
  <c r="K116" i="4"/>
  <c r="K115" i="4" s="1"/>
  <c r="J116" i="4"/>
  <c r="J115" i="4" s="1"/>
  <c r="I116" i="4"/>
  <c r="I115" i="4" s="1"/>
  <c r="L113" i="4"/>
  <c r="L112" i="4" s="1"/>
  <c r="L111" i="4" s="1"/>
  <c r="K113" i="4"/>
  <c r="K112" i="4" s="1"/>
  <c r="K111" i="4" s="1"/>
  <c r="J113" i="4"/>
  <c r="I113" i="4"/>
  <c r="I112" i="4" s="1"/>
  <c r="I111" i="4" s="1"/>
  <c r="J112" i="4"/>
  <c r="J111" i="4" s="1"/>
  <c r="L109" i="4"/>
  <c r="L108" i="4" s="1"/>
  <c r="L107" i="4" s="1"/>
  <c r="K109" i="4"/>
  <c r="K108" i="4" s="1"/>
  <c r="K107" i="4" s="1"/>
  <c r="J109" i="4"/>
  <c r="J108" i="4" s="1"/>
  <c r="J107" i="4" s="1"/>
  <c r="I109" i="4"/>
  <c r="I108" i="4" s="1"/>
  <c r="I107" i="4" s="1"/>
  <c r="L104" i="4"/>
  <c r="L103" i="4" s="1"/>
  <c r="L102" i="4" s="1"/>
  <c r="K104" i="4"/>
  <c r="K103" i="4" s="1"/>
  <c r="K102" i="4" s="1"/>
  <c r="J104" i="4"/>
  <c r="J103" i="4" s="1"/>
  <c r="J102" i="4" s="1"/>
  <c r="I104" i="4"/>
  <c r="I103" i="4" s="1"/>
  <c r="I102" i="4" s="1"/>
  <c r="L98" i="4"/>
  <c r="L97" i="4" s="1"/>
  <c r="K98" i="4"/>
  <c r="J98" i="4"/>
  <c r="I98" i="4"/>
  <c r="I97" i="4" s="1"/>
  <c r="K97" i="4"/>
  <c r="J97" i="4"/>
  <c r="L94" i="4"/>
  <c r="K94" i="4"/>
  <c r="K93" i="4" s="1"/>
  <c r="J94" i="4"/>
  <c r="I94" i="4"/>
  <c r="I93" i="4" s="1"/>
  <c r="L93" i="4"/>
  <c r="J93" i="4"/>
  <c r="L89" i="4"/>
  <c r="K89" i="4"/>
  <c r="J89" i="4"/>
  <c r="J88" i="4" s="1"/>
  <c r="J87" i="4" s="1"/>
  <c r="I89" i="4"/>
  <c r="I88" i="4" s="1"/>
  <c r="I87" i="4" s="1"/>
  <c r="L88" i="4"/>
  <c r="L87" i="4" s="1"/>
  <c r="K88" i="4"/>
  <c r="K87" i="4" s="1"/>
  <c r="L84" i="4"/>
  <c r="L83" i="4" s="1"/>
  <c r="L82" i="4" s="1"/>
  <c r="K84" i="4"/>
  <c r="K83" i="4" s="1"/>
  <c r="K82" i="4" s="1"/>
  <c r="J84" i="4"/>
  <c r="I84" i="4"/>
  <c r="I83" i="4" s="1"/>
  <c r="I82" i="4" s="1"/>
  <c r="J83" i="4"/>
  <c r="J82" i="4" s="1"/>
  <c r="L77" i="4"/>
  <c r="K77" i="4"/>
  <c r="J77" i="4"/>
  <c r="I77" i="4"/>
  <c r="I76" i="4" s="1"/>
  <c r="I75" i="4" s="1"/>
  <c r="I74" i="4" s="1"/>
  <c r="L76" i="4"/>
  <c r="L75" i="4" s="1"/>
  <c r="L74" i="4" s="1"/>
  <c r="K76" i="4"/>
  <c r="K75" i="4" s="1"/>
  <c r="K74" i="4" s="1"/>
  <c r="J76" i="4"/>
  <c r="J75" i="4" s="1"/>
  <c r="J74" i="4" s="1"/>
  <c r="L72" i="4"/>
  <c r="L71" i="4" s="1"/>
  <c r="L70" i="4" s="1"/>
  <c r="K72" i="4"/>
  <c r="K71" i="4" s="1"/>
  <c r="K70" i="4" s="1"/>
  <c r="J72" i="4"/>
  <c r="J71" i="4" s="1"/>
  <c r="J70" i="4" s="1"/>
  <c r="I72" i="4"/>
  <c r="I71" i="4" s="1"/>
  <c r="I70" i="4" s="1"/>
  <c r="L66" i="4"/>
  <c r="K66" i="4"/>
  <c r="K65" i="4" s="1"/>
  <c r="J66" i="4"/>
  <c r="J65" i="4" s="1"/>
  <c r="I66" i="4"/>
  <c r="I65" i="4" s="1"/>
  <c r="L65" i="4"/>
  <c r="L61" i="4"/>
  <c r="L60" i="4" s="1"/>
  <c r="K61" i="4"/>
  <c r="K60" i="4" s="1"/>
  <c r="J61" i="4"/>
  <c r="J60" i="4" s="1"/>
  <c r="I61" i="4"/>
  <c r="I60" i="4" s="1"/>
  <c r="L56" i="4"/>
  <c r="L55" i="4" s="1"/>
  <c r="K56" i="4"/>
  <c r="K55" i="4" s="1"/>
  <c r="J56" i="4"/>
  <c r="J55" i="4" s="1"/>
  <c r="I56" i="4"/>
  <c r="I55" i="4" s="1"/>
  <c r="L37" i="4"/>
  <c r="L36" i="4" s="1"/>
  <c r="L35" i="4" s="1"/>
  <c r="L34" i="4" s="1"/>
  <c r="K37" i="4"/>
  <c r="J37" i="4"/>
  <c r="J36" i="4" s="1"/>
  <c r="J35" i="4" s="1"/>
  <c r="J34" i="4" s="1"/>
  <c r="I37" i="4"/>
  <c r="I36" i="4" s="1"/>
  <c r="I35" i="4" s="1"/>
  <c r="I34" i="4" s="1"/>
  <c r="K36" i="4"/>
  <c r="K35" i="4" s="1"/>
  <c r="K34" i="4" s="1"/>
  <c r="L32" i="4"/>
  <c r="K32" i="4"/>
  <c r="K31" i="4" s="1"/>
  <c r="K30" i="4" s="1"/>
  <c r="J32" i="4"/>
  <c r="I32" i="4"/>
  <c r="I31" i="4" s="1"/>
  <c r="I30" i="4" s="1"/>
  <c r="L31" i="4"/>
  <c r="L30" i="4" s="1"/>
  <c r="J31" i="4"/>
  <c r="J30" i="4" s="1"/>
  <c r="L28" i="4"/>
  <c r="K28" i="4"/>
  <c r="J28" i="4"/>
  <c r="I28" i="4"/>
  <c r="L26" i="4"/>
  <c r="K26" i="4"/>
  <c r="J26" i="4"/>
  <c r="J25" i="4" s="1"/>
  <c r="J24" i="4" s="1"/>
  <c r="I26" i="4"/>
  <c r="I25" i="4" s="1"/>
  <c r="I24" i="4" s="1"/>
  <c r="I23" i="4" s="1"/>
  <c r="L25" i="4"/>
  <c r="L24" i="4" s="1"/>
  <c r="K25" i="4"/>
  <c r="K24" i="4" s="1"/>
  <c r="L351" i="16"/>
  <c r="K351" i="16"/>
  <c r="J351" i="16"/>
  <c r="J350" i="16" s="1"/>
  <c r="I351" i="16"/>
  <c r="I350" i="16" s="1"/>
  <c r="L350" i="16"/>
  <c r="K350" i="16"/>
  <c r="L348" i="16"/>
  <c r="K348" i="16"/>
  <c r="J348" i="16"/>
  <c r="I348" i="16"/>
  <c r="I347" i="16" s="1"/>
  <c r="L347" i="16"/>
  <c r="K347" i="16"/>
  <c r="J347" i="16"/>
  <c r="L345" i="16"/>
  <c r="K345" i="16"/>
  <c r="J345" i="16"/>
  <c r="I345" i="16"/>
  <c r="L344" i="16"/>
  <c r="K344" i="16"/>
  <c r="J344" i="16"/>
  <c r="I344" i="16"/>
  <c r="L341" i="16"/>
  <c r="K341" i="16"/>
  <c r="J341" i="16"/>
  <c r="I341" i="16"/>
  <c r="I340" i="16" s="1"/>
  <c r="L340" i="16"/>
  <c r="K340" i="16"/>
  <c r="J340" i="16"/>
  <c r="L337" i="16"/>
  <c r="L336" i="16" s="1"/>
  <c r="K337" i="16"/>
  <c r="J337" i="16"/>
  <c r="J336" i="16" s="1"/>
  <c r="I337" i="16"/>
  <c r="I336" i="16" s="1"/>
  <c r="K336" i="16"/>
  <c r="L333" i="16"/>
  <c r="K333" i="16"/>
  <c r="J333" i="16"/>
  <c r="I333" i="16"/>
  <c r="I332" i="16" s="1"/>
  <c r="L332" i="16"/>
  <c r="K332" i="16"/>
  <c r="J332" i="16"/>
  <c r="L329" i="16"/>
  <c r="K329" i="16"/>
  <c r="J329" i="16"/>
  <c r="I329" i="16"/>
  <c r="L326" i="16"/>
  <c r="K326" i="16"/>
  <c r="J326" i="16"/>
  <c r="I326" i="16"/>
  <c r="L324" i="16"/>
  <c r="K324" i="16"/>
  <c r="K323" i="16" s="1"/>
  <c r="J324" i="16"/>
  <c r="J323" i="16" s="1"/>
  <c r="I324" i="16"/>
  <c r="I323" i="16" s="1"/>
  <c r="L323" i="16"/>
  <c r="L319" i="16"/>
  <c r="L318" i="16" s="1"/>
  <c r="K319" i="16"/>
  <c r="K318" i="16" s="1"/>
  <c r="J319" i="16"/>
  <c r="J318" i="16" s="1"/>
  <c r="I319" i="16"/>
  <c r="I318" i="16" s="1"/>
  <c r="L316" i="16"/>
  <c r="L315" i="16" s="1"/>
  <c r="K316" i="16"/>
  <c r="K315" i="16" s="1"/>
  <c r="J316" i="16"/>
  <c r="I316" i="16"/>
  <c r="J315" i="16"/>
  <c r="I315" i="16"/>
  <c r="L313" i="16"/>
  <c r="L312" i="16" s="1"/>
  <c r="K313" i="16"/>
  <c r="K312" i="16" s="1"/>
  <c r="J313" i="16"/>
  <c r="J312" i="16" s="1"/>
  <c r="I313" i="16"/>
  <c r="I312" i="16" s="1"/>
  <c r="L309" i="16"/>
  <c r="L308" i="16" s="1"/>
  <c r="K309" i="16"/>
  <c r="K308" i="16" s="1"/>
  <c r="J309" i="16"/>
  <c r="J308" i="16" s="1"/>
  <c r="I309" i="16"/>
  <c r="I308" i="16" s="1"/>
  <c r="L305" i="16"/>
  <c r="K305" i="16"/>
  <c r="J305" i="16"/>
  <c r="I305" i="16"/>
  <c r="I304" i="16" s="1"/>
  <c r="L304" i="16"/>
  <c r="K304" i="16"/>
  <c r="J304" i="16"/>
  <c r="L301" i="16"/>
  <c r="L300" i="16" s="1"/>
  <c r="K301" i="16"/>
  <c r="K300" i="16" s="1"/>
  <c r="J301" i="16"/>
  <c r="J300" i="16" s="1"/>
  <c r="I301" i="16"/>
  <c r="I300" i="16" s="1"/>
  <c r="L297" i="16"/>
  <c r="K297" i="16"/>
  <c r="J297" i="16"/>
  <c r="I297" i="16"/>
  <c r="L294" i="16"/>
  <c r="K294" i="16"/>
  <c r="J294" i="16"/>
  <c r="I294" i="16"/>
  <c r="L292" i="16"/>
  <c r="K292" i="16"/>
  <c r="J292" i="16"/>
  <c r="J291" i="16" s="1"/>
  <c r="I292" i="16"/>
  <c r="L291" i="16"/>
  <c r="K291" i="16"/>
  <c r="I291" i="16"/>
  <c r="L286" i="16"/>
  <c r="K286" i="16"/>
  <c r="J286" i="16"/>
  <c r="J285" i="16" s="1"/>
  <c r="I286" i="16"/>
  <c r="I285" i="16" s="1"/>
  <c r="L285" i="16"/>
  <c r="K285" i="16"/>
  <c r="L283" i="16"/>
  <c r="K283" i="16"/>
  <c r="K282" i="16" s="1"/>
  <c r="J283" i="16"/>
  <c r="I283" i="16"/>
  <c r="I282" i="16" s="1"/>
  <c r="L282" i="16"/>
  <c r="J282" i="16"/>
  <c r="L280" i="16"/>
  <c r="L279" i="16" s="1"/>
  <c r="K280" i="16"/>
  <c r="K279" i="16" s="1"/>
  <c r="J280" i="16"/>
  <c r="J279" i="16" s="1"/>
  <c r="I280" i="16"/>
  <c r="I279" i="16" s="1"/>
  <c r="L276" i="16"/>
  <c r="L275" i="16" s="1"/>
  <c r="K276" i="16"/>
  <c r="K275" i="16" s="1"/>
  <c r="J276" i="16"/>
  <c r="J275" i="16" s="1"/>
  <c r="I276" i="16"/>
  <c r="I275" i="16" s="1"/>
  <c r="L272" i="16"/>
  <c r="L271" i="16" s="1"/>
  <c r="K272" i="16"/>
  <c r="J272" i="16"/>
  <c r="J271" i="16" s="1"/>
  <c r="I272" i="16"/>
  <c r="I271" i="16" s="1"/>
  <c r="K271" i="16"/>
  <c r="L268" i="16"/>
  <c r="L267" i="16" s="1"/>
  <c r="K268" i="16"/>
  <c r="J268" i="16"/>
  <c r="J267" i="16" s="1"/>
  <c r="I268" i="16"/>
  <c r="I267" i="16" s="1"/>
  <c r="K267" i="16"/>
  <c r="L264" i="16"/>
  <c r="K264" i="16"/>
  <c r="J264" i="16"/>
  <c r="I264" i="16"/>
  <c r="L261" i="16"/>
  <c r="K261" i="16"/>
  <c r="J261" i="16"/>
  <c r="I261" i="16"/>
  <c r="L259" i="16"/>
  <c r="L258" i="16" s="1"/>
  <c r="K259" i="16"/>
  <c r="K258" i="16" s="1"/>
  <c r="J259" i="16"/>
  <c r="I259" i="16"/>
  <c r="I258" i="16" s="1"/>
  <c r="J258" i="16"/>
  <c r="L254" i="16"/>
  <c r="L253" i="16" s="1"/>
  <c r="K254" i="16"/>
  <c r="K253" i="16" s="1"/>
  <c r="J254" i="16"/>
  <c r="I254" i="16"/>
  <c r="I253" i="16" s="1"/>
  <c r="J253" i="16"/>
  <c r="L251" i="16"/>
  <c r="K251" i="16"/>
  <c r="J251" i="16"/>
  <c r="I251" i="16"/>
  <c r="I250" i="16" s="1"/>
  <c r="L250" i="16"/>
  <c r="K250" i="16"/>
  <c r="J250" i="16"/>
  <c r="L248" i="16"/>
  <c r="K248" i="16"/>
  <c r="J248" i="16"/>
  <c r="I248" i="16"/>
  <c r="I247" i="16" s="1"/>
  <c r="L247" i="16"/>
  <c r="K247" i="16"/>
  <c r="J247" i="16"/>
  <c r="L244" i="16"/>
  <c r="L243" i="16" s="1"/>
  <c r="K244" i="16"/>
  <c r="J244" i="16"/>
  <c r="J243" i="16" s="1"/>
  <c r="I244" i="16"/>
  <c r="I243" i="16" s="1"/>
  <c r="K243" i="16"/>
  <c r="L240" i="16"/>
  <c r="L239" i="16" s="1"/>
  <c r="K240" i="16"/>
  <c r="K239" i="16" s="1"/>
  <c r="J240" i="16"/>
  <c r="J239" i="16" s="1"/>
  <c r="I240" i="16"/>
  <c r="I239" i="16" s="1"/>
  <c r="L236" i="16"/>
  <c r="L235" i="16" s="1"/>
  <c r="K236" i="16"/>
  <c r="J236" i="16"/>
  <c r="I236" i="16"/>
  <c r="I235" i="16" s="1"/>
  <c r="K235" i="16"/>
  <c r="J235" i="16"/>
  <c r="L232" i="16"/>
  <c r="K232" i="16"/>
  <c r="J232" i="16"/>
  <c r="I232" i="16"/>
  <c r="L229" i="16"/>
  <c r="K229" i="16"/>
  <c r="J229" i="16"/>
  <c r="I229" i="16"/>
  <c r="L227" i="16"/>
  <c r="K227" i="16"/>
  <c r="K226" i="16" s="1"/>
  <c r="J227" i="16"/>
  <c r="I227" i="16"/>
  <c r="I226" i="16" s="1"/>
  <c r="L226" i="16"/>
  <c r="J226" i="16"/>
  <c r="L220" i="16"/>
  <c r="K220" i="16"/>
  <c r="K219" i="16" s="1"/>
  <c r="K218" i="16" s="1"/>
  <c r="J220" i="16"/>
  <c r="J219" i="16" s="1"/>
  <c r="J218" i="16" s="1"/>
  <c r="I220" i="16"/>
  <c r="I219" i="16" s="1"/>
  <c r="I218" i="16" s="1"/>
  <c r="L219" i="16"/>
  <c r="L218" i="16"/>
  <c r="L216" i="16"/>
  <c r="K216" i="16"/>
  <c r="J216" i="16"/>
  <c r="J215" i="16" s="1"/>
  <c r="J214" i="16" s="1"/>
  <c r="I216" i="16"/>
  <c r="I215" i="16" s="1"/>
  <c r="I214" i="16" s="1"/>
  <c r="L215" i="16"/>
  <c r="K215" i="16"/>
  <c r="K214" i="16" s="1"/>
  <c r="L214" i="16"/>
  <c r="L207" i="16"/>
  <c r="K207" i="16"/>
  <c r="K206" i="16" s="1"/>
  <c r="J207" i="16"/>
  <c r="J206" i="16" s="1"/>
  <c r="I207" i="16"/>
  <c r="I206" i="16" s="1"/>
  <c r="L206" i="16"/>
  <c r="L204" i="16"/>
  <c r="L203" i="16" s="1"/>
  <c r="L202" i="16" s="1"/>
  <c r="K204" i="16"/>
  <c r="K203" i="16" s="1"/>
  <c r="J204" i="16"/>
  <c r="J203" i="16" s="1"/>
  <c r="I204" i="16"/>
  <c r="I203" i="16" s="1"/>
  <c r="L197" i="16"/>
  <c r="L196" i="16" s="1"/>
  <c r="L195" i="16" s="1"/>
  <c r="K197" i="16"/>
  <c r="J197" i="16"/>
  <c r="J196" i="16" s="1"/>
  <c r="J195" i="16" s="1"/>
  <c r="I197" i="16"/>
  <c r="I196" i="16" s="1"/>
  <c r="I195" i="16" s="1"/>
  <c r="K196" i="16"/>
  <c r="K195" i="16" s="1"/>
  <c r="L193" i="16"/>
  <c r="K193" i="16"/>
  <c r="K192" i="16" s="1"/>
  <c r="J193" i="16"/>
  <c r="J192" i="16" s="1"/>
  <c r="I193" i="16"/>
  <c r="I192" i="16" s="1"/>
  <c r="L192" i="16"/>
  <c r="L188" i="16"/>
  <c r="K188" i="16"/>
  <c r="J188" i="16"/>
  <c r="J187" i="16" s="1"/>
  <c r="I188" i="16"/>
  <c r="I187" i="16" s="1"/>
  <c r="L187" i="16"/>
  <c r="K187" i="16"/>
  <c r="P182" i="16"/>
  <c r="O182" i="16"/>
  <c r="N182" i="16"/>
  <c r="M182" i="16"/>
  <c r="L182" i="16"/>
  <c r="K182" i="16"/>
  <c r="K181" i="16" s="1"/>
  <c r="J182" i="16"/>
  <c r="J181" i="16" s="1"/>
  <c r="I182" i="16"/>
  <c r="I181" i="16" s="1"/>
  <c r="L181" i="16"/>
  <c r="L177" i="16"/>
  <c r="L176" i="16" s="1"/>
  <c r="K177" i="16"/>
  <c r="J177" i="16"/>
  <c r="J176" i="16" s="1"/>
  <c r="I177" i="16"/>
  <c r="I176" i="16" s="1"/>
  <c r="K176" i="16"/>
  <c r="L174" i="16"/>
  <c r="K174" i="16"/>
  <c r="J174" i="16"/>
  <c r="I174" i="16"/>
  <c r="I173" i="16" s="1"/>
  <c r="L173" i="16"/>
  <c r="K173" i="16"/>
  <c r="J173" i="16"/>
  <c r="L166" i="16"/>
  <c r="L165" i="16" s="1"/>
  <c r="K166" i="16"/>
  <c r="J166" i="16"/>
  <c r="J165" i="16" s="1"/>
  <c r="I166" i="16"/>
  <c r="I165" i="16" s="1"/>
  <c r="K165" i="16"/>
  <c r="L161" i="16"/>
  <c r="L160" i="16" s="1"/>
  <c r="K161" i="16"/>
  <c r="J161" i="16"/>
  <c r="J160" i="16" s="1"/>
  <c r="I161" i="16"/>
  <c r="I160" i="16" s="1"/>
  <c r="K160" i="16"/>
  <c r="K159" i="16" s="1"/>
  <c r="L157" i="16"/>
  <c r="K157" i="16"/>
  <c r="J157" i="16"/>
  <c r="I157" i="16"/>
  <c r="I156" i="16" s="1"/>
  <c r="I155" i="16" s="1"/>
  <c r="L156" i="16"/>
  <c r="L155" i="16" s="1"/>
  <c r="K156" i="16"/>
  <c r="K155" i="16" s="1"/>
  <c r="J156" i="16"/>
  <c r="J155" i="16" s="1"/>
  <c r="L152" i="16"/>
  <c r="K152" i="16"/>
  <c r="J152" i="16"/>
  <c r="I152" i="16"/>
  <c r="L151" i="16"/>
  <c r="K151" i="16"/>
  <c r="J151" i="16"/>
  <c r="I151" i="16"/>
  <c r="L147" i="16"/>
  <c r="L146" i="16" s="1"/>
  <c r="L145" i="16" s="1"/>
  <c r="L144" i="16" s="1"/>
  <c r="K147" i="16"/>
  <c r="K146" i="16" s="1"/>
  <c r="K145" i="16" s="1"/>
  <c r="K144" i="16" s="1"/>
  <c r="J147" i="16"/>
  <c r="J146" i="16" s="1"/>
  <c r="J145" i="16" s="1"/>
  <c r="J144" i="16" s="1"/>
  <c r="I147" i="16"/>
  <c r="I146" i="16" s="1"/>
  <c r="I145" i="16" s="1"/>
  <c r="I144" i="16" s="1"/>
  <c r="L141" i="16"/>
  <c r="L140" i="16" s="1"/>
  <c r="L139" i="16" s="1"/>
  <c r="K141" i="16"/>
  <c r="K140" i="16" s="1"/>
  <c r="K139" i="16" s="1"/>
  <c r="J141" i="16"/>
  <c r="I141" i="16"/>
  <c r="I140" i="16" s="1"/>
  <c r="I139" i="16" s="1"/>
  <c r="J140" i="16"/>
  <c r="J139" i="16" s="1"/>
  <c r="L137" i="16"/>
  <c r="K137" i="16"/>
  <c r="J137" i="16"/>
  <c r="I137" i="16"/>
  <c r="I136" i="16" s="1"/>
  <c r="L136" i="16"/>
  <c r="K136" i="16"/>
  <c r="J136" i="16"/>
  <c r="L133" i="16"/>
  <c r="L132" i="16" s="1"/>
  <c r="L131" i="16" s="1"/>
  <c r="K133" i="16"/>
  <c r="K132" i="16" s="1"/>
  <c r="K131" i="16" s="1"/>
  <c r="J133" i="16"/>
  <c r="I133" i="16"/>
  <c r="I132" i="16" s="1"/>
  <c r="I131" i="16" s="1"/>
  <c r="J132" i="16"/>
  <c r="J131" i="16" s="1"/>
  <c r="L128" i="16"/>
  <c r="L127" i="16" s="1"/>
  <c r="L126" i="16" s="1"/>
  <c r="K128" i="16"/>
  <c r="J128" i="16"/>
  <c r="J127" i="16" s="1"/>
  <c r="J126" i="16" s="1"/>
  <c r="I128" i="16"/>
  <c r="I127" i="16" s="1"/>
  <c r="I126" i="16" s="1"/>
  <c r="K127" i="16"/>
  <c r="K126" i="16" s="1"/>
  <c r="L123" i="16"/>
  <c r="L122" i="16" s="1"/>
  <c r="L121" i="16" s="1"/>
  <c r="K123" i="16"/>
  <c r="K122" i="16" s="1"/>
  <c r="K121" i="16" s="1"/>
  <c r="J123" i="16"/>
  <c r="J122" i="16" s="1"/>
  <c r="J121" i="16" s="1"/>
  <c r="I123" i="16"/>
  <c r="I122" i="16" s="1"/>
  <c r="I121" i="16" s="1"/>
  <c r="L119" i="16"/>
  <c r="L118" i="16" s="1"/>
  <c r="L117" i="16" s="1"/>
  <c r="K119" i="16"/>
  <c r="K118" i="16" s="1"/>
  <c r="K117" i="16" s="1"/>
  <c r="J119" i="16"/>
  <c r="J118" i="16" s="1"/>
  <c r="J117" i="16" s="1"/>
  <c r="I119" i="16"/>
  <c r="I118" i="16" s="1"/>
  <c r="I117" i="16" s="1"/>
  <c r="L115" i="16"/>
  <c r="K115" i="16"/>
  <c r="J115" i="16"/>
  <c r="J114" i="16" s="1"/>
  <c r="J113" i="16" s="1"/>
  <c r="I115" i="16"/>
  <c r="L114" i="16"/>
  <c r="L113" i="16" s="1"/>
  <c r="K114" i="16"/>
  <c r="K113" i="16" s="1"/>
  <c r="I114" i="16"/>
  <c r="I113" i="16" s="1"/>
  <c r="L111" i="16"/>
  <c r="K111" i="16"/>
  <c r="J111" i="16"/>
  <c r="I111" i="16"/>
  <c r="I110" i="16" s="1"/>
  <c r="I109" i="16" s="1"/>
  <c r="L110" i="16"/>
  <c r="L109" i="16" s="1"/>
  <c r="K110" i="16"/>
  <c r="K109" i="16" s="1"/>
  <c r="J110" i="16"/>
  <c r="J109" i="16"/>
  <c r="L106" i="16"/>
  <c r="K106" i="16"/>
  <c r="K105" i="16" s="1"/>
  <c r="K104" i="16" s="1"/>
  <c r="J106" i="16"/>
  <c r="I106" i="16"/>
  <c r="I105" i="16" s="1"/>
  <c r="I104" i="16" s="1"/>
  <c r="L105" i="16"/>
  <c r="L104" i="16" s="1"/>
  <c r="J105" i="16"/>
  <c r="J104" i="16" s="1"/>
  <c r="L100" i="16"/>
  <c r="K100" i="16"/>
  <c r="J100" i="16"/>
  <c r="I100" i="16"/>
  <c r="I99" i="16" s="1"/>
  <c r="L99" i="16"/>
  <c r="K99" i="16"/>
  <c r="J99" i="16"/>
  <c r="L96" i="16"/>
  <c r="K96" i="16"/>
  <c r="J96" i="16"/>
  <c r="I96" i="16"/>
  <c r="I95" i="16" s="1"/>
  <c r="L95" i="16"/>
  <c r="K95" i="16"/>
  <c r="K94" i="16" s="1"/>
  <c r="J95" i="16"/>
  <c r="L91" i="16"/>
  <c r="K91" i="16"/>
  <c r="K90" i="16" s="1"/>
  <c r="K89" i="16" s="1"/>
  <c r="J91" i="16"/>
  <c r="J90" i="16" s="1"/>
  <c r="J89" i="16" s="1"/>
  <c r="I91" i="16"/>
  <c r="I90" i="16" s="1"/>
  <c r="I89" i="16" s="1"/>
  <c r="L90" i="16"/>
  <c r="L89" i="16" s="1"/>
  <c r="L86" i="16"/>
  <c r="L85" i="16" s="1"/>
  <c r="L84" i="16" s="1"/>
  <c r="K86" i="16"/>
  <c r="J86" i="16"/>
  <c r="I86" i="16"/>
  <c r="I85" i="16" s="1"/>
  <c r="I84" i="16" s="1"/>
  <c r="K85" i="16"/>
  <c r="K84" i="16" s="1"/>
  <c r="J85" i="16"/>
  <c r="J84" i="16" s="1"/>
  <c r="L79" i="16"/>
  <c r="L78" i="16" s="1"/>
  <c r="L77" i="16" s="1"/>
  <c r="L76" i="16" s="1"/>
  <c r="K79" i="16"/>
  <c r="J79" i="16"/>
  <c r="I79" i="16"/>
  <c r="K78" i="16"/>
  <c r="K77" i="16" s="1"/>
  <c r="K76" i="16" s="1"/>
  <c r="J78" i="16"/>
  <c r="I78" i="16"/>
  <c r="I77" i="16" s="1"/>
  <c r="I76" i="16" s="1"/>
  <c r="J77" i="16"/>
  <c r="J76" i="16" s="1"/>
  <c r="L74" i="16"/>
  <c r="L73" i="16" s="1"/>
  <c r="L72" i="16" s="1"/>
  <c r="K74" i="16"/>
  <c r="K73" i="16" s="1"/>
  <c r="K72" i="16" s="1"/>
  <c r="J74" i="16"/>
  <c r="I74" i="16"/>
  <c r="I73" i="16" s="1"/>
  <c r="I72" i="16" s="1"/>
  <c r="J73" i="16"/>
  <c r="J72" i="16" s="1"/>
  <c r="L68" i="16"/>
  <c r="K68" i="16"/>
  <c r="J68" i="16"/>
  <c r="J67" i="16" s="1"/>
  <c r="I68" i="16"/>
  <c r="I67" i="16" s="1"/>
  <c r="L67" i="16"/>
  <c r="K67" i="16"/>
  <c r="L63" i="16"/>
  <c r="L62" i="16" s="1"/>
  <c r="K63" i="16"/>
  <c r="J63" i="16"/>
  <c r="J62" i="16" s="1"/>
  <c r="I63" i="16"/>
  <c r="I62" i="16" s="1"/>
  <c r="K62" i="16"/>
  <c r="L58" i="16"/>
  <c r="K58" i="16"/>
  <c r="K57" i="16" s="1"/>
  <c r="J58" i="16"/>
  <c r="I58" i="16"/>
  <c r="I57" i="16" s="1"/>
  <c r="L57" i="16"/>
  <c r="J57" i="16"/>
  <c r="L39" i="16"/>
  <c r="L38" i="16" s="1"/>
  <c r="L37" i="16" s="1"/>
  <c r="L36" i="16" s="1"/>
  <c r="K39" i="16"/>
  <c r="K38" i="16" s="1"/>
  <c r="K37" i="16" s="1"/>
  <c r="K36" i="16" s="1"/>
  <c r="J39" i="16"/>
  <c r="J38" i="16" s="1"/>
  <c r="J37" i="16" s="1"/>
  <c r="J36" i="16" s="1"/>
  <c r="I39" i="16"/>
  <c r="I38" i="16" s="1"/>
  <c r="I37" i="16" s="1"/>
  <c r="I36" i="16" s="1"/>
  <c r="L34" i="16"/>
  <c r="L33" i="16" s="1"/>
  <c r="L32" i="16" s="1"/>
  <c r="K34" i="16"/>
  <c r="K33" i="16" s="1"/>
  <c r="K32" i="16" s="1"/>
  <c r="J34" i="16"/>
  <c r="I34" i="16"/>
  <c r="I33" i="16" s="1"/>
  <c r="I32" i="16" s="1"/>
  <c r="J33" i="16"/>
  <c r="J32" i="16" s="1"/>
  <c r="L30" i="16"/>
  <c r="K30" i="16"/>
  <c r="J30" i="16"/>
  <c r="I30" i="16"/>
  <c r="L28" i="16"/>
  <c r="L27" i="16" s="1"/>
  <c r="L26" i="16" s="1"/>
  <c r="K28" i="16"/>
  <c r="J28" i="16"/>
  <c r="I28" i="16"/>
  <c r="I27" i="16" s="1"/>
  <c r="I26" i="16" s="1"/>
  <c r="K27" i="16"/>
  <c r="K26" i="16" s="1"/>
  <c r="J27" i="16"/>
  <c r="J26" i="16" s="1"/>
  <c r="L24" i="6" l="1"/>
  <c r="I289" i="6"/>
  <c r="K289" i="6"/>
  <c r="K170" i="6" s="1"/>
  <c r="J24" i="6"/>
  <c r="K24" i="6"/>
  <c r="J224" i="6"/>
  <c r="J170" i="6" s="1"/>
  <c r="L224" i="6"/>
  <c r="L170" i="6" s="1"/>
  <c r="J321" i="5"/>
  <c r="L171" i="5"/>
  <c r="K201" i="5"/>
  <c r="J144" i="5"/>
  <c r="J143" i="5" s="1"/>
  <c r="I158" i="5"/>
  <c r="I153" i="5" s="1"/>
  <c r="K321" i="5"/>
  <c r="J24" i="5"/>
  <c r="L158" i="5"/>
  <c r="K124" i="5"/>
  <c r="J93" i="5"/>
  <c r="I321" i="5"/>
  <c r="K24" i="5"/>
  <c r="L102" i="5"/>
  <c r="L144" i="5"/>
  <c r="L143" i="5" s="1"/>
  <c r="I55" i="5"/>
  <c r="I54" i="5" s="1"/>
  <c r="L201" i="5"/>
  <c r="L170" i="5" s="1"/>
  <c r="K93" i="5"/>
  <c r="I124" i="5"/>
  <c r="K144" i="5"/>
  <c r="K143" i="5" s="1"/>
  <c r="L153" i="5"/>
  <c r="K82" i="5"/>
  <c r="J158" i="5"/>
  <c r="J153" i="5" s="1"/>
  <c r="I24" i="5"/>
  <c r="L93" i="5"/>
  <c r="L82" i="5" s="1"/>
  <c r="K171" i="5"/>
  <c r="K170" i="5" s="1"/>
  <c r="J256" i="5"/>
  <c r="L289" i="5"/>
  <c r="L321" i="5"/>
  <c r="L55" i="5"/>
  <c r="L54" i="5" s="1"/>
  <c r="J82" i="5"/>
  <c r="I102" i="5"/>
  <c r="L124" i="5"/>
  <c r="J201" i="5"/>
  <c r="J224" i="5"/>
  <c r="J223" i="5" s="1"/>
  <c r="L24" i="5"/>
  <c r="J55" i="5"/>
  <c r="J54" i="5" s="1"/>
  <c r="K55" i="5"/>
  <c r="K54" i="5" s="1"/>
  <c r="J102" i="5"/>
  <c r="J124" i="5"/>
  <c r="J171" i="5"/>
  <c r="K224" i="5"/>
  <c r="K223" i="5" s="1"/>
  <c r="K256" i="5"/>
  <c r="J289" i="5"/>
  <c r="K289" i="5"/>
  <c r="K288" i="5" s="1"/>
  <c r="K102" i="5"/>
  <c r="K158" i="5"/>
  <c r="K153" i="5" s="1"/>
  <c r="L224" i="5"/>
  <c r="L256" i="5"/>
  <c r="I144" i="5"/>
  <c r="I143" i="5" s="1"/>
  <c r="L25" i="16"/>
  <c r="L94" i="16"/>
  <c r="L83" i="16" s="1"/>
  <c r="L159" i="16"/>
  <c r="L154" i="16" s="1"/>
  <c r="J159" i="16"/>
  <c r="L56" i="16"/>
  <c r="L55" i="16" s="1"/>
  <c r="J94" i="16"/>
  <c r="J83" i="16" s="1"/>
  <c r="K202" i="16"/>
  <c r="J25" i="16"/>
  <c r="K103" i="16"/>
  <c r="J154" i="16"/>
  <c r="K56" i="16"/>
  <c r="K55" i="16" s="1"/>
  <c r="K154" i="16"/>
  <c r="K172" i="16"/>
  <c r="K171" i="16" s="1"/>
  <c r="K25" i="16"/>
  <c r="J56" i="16"/>
  <c r="J55" i="16" s="1"/>
  <c r="K83" i="16"/>
  <c r="J172" i="16"/>
  <c r="J202" i="16"/>
  <c r="K290" i="16"/>
  <c r="L103" i="16"/>
  <c r="J103" i="16"/>
  <c r="J225" i="16"/>
  <c r="L322" i="16"/>
  <c r="L225" i="16"/>
  <c r="K125" i="16"/>
  <c r="L257" i="16"/>
  <c r="J257" i="16"/>
  <c r="K257" i="16"/>
  <c r="J290" i="16"/>
  <c r="J322" i="16"/>
  <c r="K322" i="16"/>
  <c r="K289" i="16" s="1"/>
  <c r="L172" i="16"/>
  <c r="L171" i="16" s="1"/>
  <c r="L290" i="16"/>
  <c r="J125" i="16"/>
  <c r="L125" i="16"/>
  <c r="K225" i="16"/>
  <c r="K224" i="16" s="1"/>
  <c r="I159" i="16"/>
  <c r="I154" i="16" s="1"/>
  <c r="I257" i="16"/>
  <c r="I92" i="4"/>
  <c r="L255" i="4"/>
  <c r="L143" i="4"/>
  <c r="L142" i="4" s="1"/>
  <c r="J143" i="4"/>
  <c r="J142" i="4" s="1"/>
  <c r="J23" i="4"/>
  <c r="L54" i="4"/>
  <c r="L53" i="4" s="1"/>
  <c r="L200" i="4"/>
  <c r="K223" i="4"/>
  <c r="J255" i="4"/>
  <c r="J92" i="4"/>
  <c r="J81" i="4" s="1"/>
  <c r="J157" i="4"/>
  <c r="J152" i="4" s="1"/>
  <c r="K157" i="4"/>
  <c r="K152" i="4" s="1"/>
  <c r="K170" i="4"/>
  <c r="L320" i="4"/>
  <c r="J123" i="4"/>
  <c r="J101" i="4"/>
  <c r="K200" i="4"/>
  <c r="K169" i="4" s="1"/>
  <c r="K255" i="4"/>
  <c r="K320" i="4"/>
  <c r="J320" i="4"/>
  <c r="K23" i="4"/>
  <c r="I143" i="4"/>
  <c r="I142" i="4" s="1"/>
  <c r="K92" i="4"/>
  <c r="L92" i="4"/>
  <c r="L81" i="4" s="1"/>
  <c r="K101" i="4"/>
  <c r="L157" i="4"/>
  <c r="L152" i="4" s="1"/>
  <c r="L170" i="4"/>
  <c r="L169" i="4" s="1"/>
  <c r="J170" i="4"/>
  <c r="I54" i="4"/>
  <c r="I53" i="4" s="1"/>
  <c r="K54" i="4"/>
  <c r="K53" i="4" s="1"/>
  <c r="L223" i="4"/>
  <c r="L222" i="4" s="1"/>
  <c r="J223" i="4"/>
  <c r="J222" i="4" s="1"/>
  <c r="J288" i="4"/>
  <c r="K288" i="4"/>
  <c r="K287" i="4" s="1"/>
  <c r="L288" i="4"/>
  <c r="L23" i="4"/>
  <c r="L123" i="4"/>
  <c r="J200" i="4"/>
  <c r="K81" i="4"/>
  <c r="K123" i="4"/>
  <c r="J54" i="4"/>
  <c r="J53" i="4" s="1"/>
  <c r="L101" i="4"/>
  <c r="I157" i="4"/>
  <c r="I152" i="4" s="1"/>
  <c r="I81" i="4"/>
  <c r="J168" i="18"/>
  <c r="J352" i="18" s="1"/>
  <c r="L352" i="18"/>
  <c r="I168" i="18"/>
  <c r="I352" i="18" s="1"/>
  <c r="I24" i="6"/>
  <c r="I171" i="6"/>
  <c r="I224" i="6"/>
  <c r="I93" i="5"/>
  <c r="I82" i="5" s="1"/>
  <c r="I224" i="5"/>
  <c r="I289" i="5"/>
  <c r="I171" i="5"/>
  <c r="I170" i="5" s="1"/>
  <c r="I256" i="5"/>
  <c r="I123" i="4"/>
  <c r="I200" i="4"/>
  <c r="I255" i="4"/>
  <c r="I288" i="4"/>
  <c r="I101" i="4"/>
  <c r="I170" i="4"/>
  <c r="I223" i="4"/>
  <c r="I222" i="4" s="1"/>
  <c r="I320" i="4"/>
  <c r="I125" i="16"/>
  <c r="I290" i="16"/>
  <c r="I202" i="16"/>
  <c r="I322" i="16"/>
  <c r="I25" i="16"/>
  <c r="I56" i="16"/>
  <c r="I55" i="16" s="1"/>
  <c r="I94" i="16"/>
  <c r="I83" i="16" s="1"/>
  <c r="I103" i="16"/>
  <c r="I172" i="16"/>
  <c r="I225" i="16"/>
  <c r="K80" i="7"/>
  <c r="K79" i="7" s="1"/>
  <c r="J80" i="7"/>
  <c r="I80" i="7"/>
  <c r="I79" i="7" s="1"/>
  <c r="J79" i="7"/>
  <c r="K73" i="7"/>
  <c r="J73" i="7"/>
  <c r="J72" i="7" s="1"/>
  <c r="I73" i="7"/>
  <c r="I72" i="7" s="1"/>
  <c r="K72" i="7"/>
  <c r="K67" i="7"/>
  <c r="K63" i="7" s="1"/>
  <c r="J67" i="7"/>
  <c r="I67" i="7"/>
  <c r="K64" i="7"/>
  <c r="J64" i="7"/>
  <c r="I64" i="7"/>
  <c r="I63" i="7" s="1"/>
  <c r="K57" i="7"/>
  <c r="J57" i="7"/>
  <c r="I57" i="7"/>
  <c r="K52" i="7"/>
  <c r="J52" i="7"/>
  <c r="I52" i="7"/>
  <c r="K49" i="7"/>
  <c r="J49" i="7"/>
  <c r="I49" i="7"/>
  <c r="K46" i="7"/>
  <c r="J46" i="7"/>
  <c r="I46" i="7"/>
  <c r="K41" i="7"/>
  <c r="K40" i="7" s="1"/>
  <c r="J41" i="7"/>
  <c r="J40" i="7" s="1"/>
  <c r="I41" i="7"/>
  <c r="I40" i="7" s="1"/>
  <c r="K37" i="7"/>
  <c r="J37" i="7"/>
  <c r="I37" i="7"/>
  <c r="K35" i="7"/>
  <c r="J35" i="7"/>
  <c r="I35" i="7"/>
  <c r="K30" i="7"/>
  <c r="K29" i="7" s="1"/>
  <c r="J30" i="7"/>
  <c r="J29" i="7" s="1"/>
  <c r="I30" i="7"/>
  <c r="I29" i="7" s="1"/>
  <c r="L354" i="6" l="1"/>
  <c r="K354" i="6"/>
  <c r="J354" i="6"/>
  <c r="J288" i="5"/>
  <c r="L23" i="5"/>
  <c r="I288" i="5"/>
  <c r="K23" i="5"/>
  <c r="J23" i="5"/>
  <c r="L288" i="5"/>
  <c r="J170" i="5"/>
  <c r="K169" i="5"/>
  <c r="K353" i="5" s="1"/>
  <c r="L223" i="5"/>
  <c r="I23" i="5"/>
  <c r="J171" i="16"/>
  <c r="J24" i="16"/>
  <c r="L289" i="16"/>
  <c r="I289" i="16"/>
  <c r="L224" i="16"/>
  <c r="L170" i="16" s="1"/>
  <c r="K24" i="16"/>
  <c r="J289" i="16"/>
  <c r="L24" i="16"/>
  <c r="K170" i="16"/>
  <c r="K354" i="16" s="1"/>
  <c r="I224" i="16"/>
  <c r="J224" i="16"/>
  <c r="K222" i="4"/>
  <c r="L287" i="4"/>
  <c r="L168" i="4" s="1"/>
  <c r="I22" i="4"/>
  <c r="J287" i="4"/>
  <c r="K168" i="4"/>
  <c r="J22" i="4"/>
  <c r="L22" i="4"/>
  <c r="K22" i="4"/>
  <c r="K352" i="4" s="1"/>
  <c r="J169" i="4"/>
  <c r="I287" i="4"/>
  <c r="I170" i="6"/>
  <c r="I354" i="6" s="1"/>
  <c r="I223" i="5"/>
  <c r="I169" i="5" s="1"/>
  <c r="I169" i="4"/>
  <c r="I171" i="16"/>
  <c r="I170" i="16" s="1"/>
  <c r="I24" i="16"/>
  <c r="J63" i="7"/>
  <c r="I45" i="7"/>
  <c r="J45" i="7"/>
  <c r="K45" i="7"/>
  <c r="K28" i="7" s="1"/>
  <c r="K88" i="7" s="1"/>
  <c r="I28" i="7"/>
  <c r="I88" i="7" s="1"/>
  <c r="J28" i="7" l="1"/>
  <c r="J88" i="7" s="1"/>
  <c r="J169" i="5"/>
  <c r="J353" i="5"/>
  <c r="I353" i="5"/>
  <c r="L169" i="5"/>
  <c r="L353" i="5" s="1"/>
  <c r="J170" i="16"/>
  <c r="J354" i="16" s="1"/>
  <c r="L354" i="16"/>
  <c r="I354" i="16"/>
  <c r="L352" i="4"/>
  <c r="J168" i="4"/>
  <c r="J352" i="4" s="1"/>
  <c r="I168" i="4"/>
  <c r="I352" i="4" s="1"/>
  <c r="H44" i="8"/>
  <c r="G44" i="8"/>
  <c r="F44" i="8"/>
  <c r="E44" i="8"/>
  <c r="D44" i="8"/>
  <c r="C46" i="8" l="1"/>
  <c r="C45" i="8"/>
  <c r="C44" i="8" s="1"/>
  <c r="C43" i="8"/>
  <c r="C42" i="8"/>
  <c r="C41" i="8"/>
  <c r="C40" i="8"/>
  <c r="C39" i="8"/>
  <c r="C38" i="8"/>
  <c r="C37" i="8"/>
  <c r="H35" i="8"/>
  <c r="G35" i="8"/>
  <c r="F35" i="8"/>
  <c r="F24" i="8" s="1"/>
  <c r="F47" i="8" s="1"/>
  <c r="E35" i="8"/>
  <c r="D35" i="8"/>
  <c r="D24" i="8" s="1"/>
  <c r="D47" i="8" s="1"/>
  <c r="C34" i="8"/>
  <c r="C33" i="8"/>
  <c r="C32" i="8"/>
  <c r="C31" i="8"/>
  <c r="C30" i="8"/>
  <c r="C29" i="8"/>
  <c r="C28" i="8"/>
  <c r="C27" i="8"/>
  <c r="C26" i="8"/>
  <c r="C25" i="8"/>
  <c r="H24" i="8"/>
  <c r="H47" i="8" s="1"/>
  <c r="G24" i="8"/>
  <c r="G47" i="8" s="1"/>
  <c r="E24" i="8"/>
  <c r="E47" i="8" s="1"/>
  <c r="C23" i="8"/>
  <c r="C22" i="8"/>
  <c r="C21" i="8"/>
  <c r="C20" i="8"/>
  <c r="C24" i="8" l="1"/>
  <c r="C47" i="8" s="1"/>
  <c r="C35" i="8"/>
  <c r="R39" i="11" l="1"/>
  <c r="Q39" i="11"/>
  <c r="P39" i="11"/>
  <c r="O39" i="11"/>
  <c r="N39" i="11"/>
  <c r="M39" i="11"/>
  <c r="K39" i="11"/>
  <c r="J39" i="11"/>
  <c r="I39" i="11"/>
  <c r="H39" i="11"/>
  <c r="G39" i="11"/>
  <c r="F39" i="11"/>
  <c r="E39" i="11"/>
  <c r="D39" i="11"/>
  <c r="C39" i="11"/>
  <c r="B39" i="11"/>
  <c r="R38" i="11"/>
  <c r="Q38" i="11"/>
  <c r="P38" i="11"/>
  <c r="O38" i="11"/>
  <c r="N38" i="11"/>
  <c r="M38" i="11"/>
  <c r="K38" i="11"/>
  <c r="J38" i="11"/>
  <c r="I38" i="11"/>
  <c r="H38" i="11"/>
  <c r="G38" i="11"/>
  <c r="F38" i="11"/>
  <c r="E38" i="11"/>
  <c r="D38" i="11"/>
  <c r="C38" i="11"/>
  <c r="B38" i="11"/>
  <c r="R37" i="11"/>
  <c r="Q37" i="11"/>
  <c r="P37" i="11"/>
  <c r="O37" i="11"/>
  <c r="N37" i="11"/>
  <c r="M37" i="11"/>
  <c r="K37" i="11"/>
  <c r="J37" i="11"/>
  <c r="I37" i="11"/>
  <c r="H37" i="11"/>
  <c r="C37" i="11"/>
  <c r="B37" i="11"/>
  <c r="R36" i="11"/>
  <c r="Q36" i="11"/>
  <c r="P36" i="11"/>
  <c r="O36" i="11"/>
  <c r="N36" i="11"/>
  <c r="M36" i="11"/>
  <c r="K36" i="11"/>
  <c r="J36" i="11"/>
  <c r="I36" i="11"/>
  <c r="H36" i="11"/>
  <c r="C36" i="11"/>
  <c r="B36" i="11"/>
  <c r="R35" i="11"/>
  <c r="Q35" i="11"/>
  <c r="P35" i="11"/>
  <c r="O35" i="11"/>
  <c r="N35" i="11"/>
  <c r="M35" i="11"/>
  <c r="K35" i="11"/>
  <c r="J35" i="11"/>
  <c r="I35" i="11"/>
  <c r="H35" i="11"/>
  <c r="C35" i="11"/>
  <c r="B35" i="11"/>
  <c r="R34" i="11"/>
  <c r="Q34" i="11"/>
  <c r="P34" i="11"/>
  <c r="O34" i="11"/>
  <c r="N34" i="11"/>
  <c r="M34" i="11"/>
  <c r="K34" i="11"/>
  <c r="J34" i="11"/>
  <c r="I34" i="11"/>
  <c r="H34" i="11"/>
  <c r="C34" i="11"/>
  <c r="B34" i="11"/>
  <c r="S33" i="11"/>
  <c r="L33" i="11"/>
  <c r="S32" i="11"/>
  <c r="L32" i="11"/>
  <c r="S31" i="11"/>
  <c r="L31" i="11"/>
  <c r="S30" i="11"/>
  <c r="L30" i="11"/>
  <c r="S29" i="11"/>
  <c r="L29" i="11"/>
  <c r="S28" i="11"/>
  <c r="L28" i="11"/>
  <c r="S27" i="11"/>
  <c r="L27" i="11"/>
  <c r="S26" i="11"/>
  <c r="L26" i="11"/>
  <c r="S25" i="11"/>
  <c r="L25" i="11"/>
  <c r="S24" i="11"/>
  <c r="L24" i="11"/>
  <c r="S23" i="11"/>
  <c r="L23" i="11"/>
  <c r="S22" i="11"/>
  <c r="L22" i="11"/>
  <c r="S21" i="11"/>
  <c r="L21" i="11"/>
  <c r="G37" i="11"/>
  <c r="F35" i="11"/>
  <c r="E37" i="11"/>
  <c r="D35" i="11"/>
  <c r="S20" i="11"/>
  <c r="L20" i="11"/>
  <c r="G36" i="11"/>
  <c r="F34" i="11"/>
  <c r="E36" i="11"/>
  <c r="D36" i="11"/>
  <c r="S39" i="11" l="1"/>
  <c r="L39" i="11"/>
  <c r="S38" i="11"/>
  <c r="S36" i="11"/>
  <c r="S34" i="11"/>
  <c r="S35" i="11"/>
  <c r="S37" i="11"/>
  <c r="L38" i="11"/>
  <c r="L37" i="11"/>
  <c r="L35" i="11"/>
  <c r="L34" i="11"/>
  <c r="L36" i="11"/>
  <c r="F36" i="11"/>
  <c r="D37" i="11"/>
  <c r="G34" i="11"/>
  <c r="E35" i="11"/>
  <c r="F37" i="11"/>
  <c r="D34" i="11"/>
  <c r="E34" i="11"/>
  <c r="G35" i="11"/>
  <c r="L22" i="13" l="1"/>
  <c r="J22" i="13"/>
  <c r="H22" i="13"/>
  <c r="F22" i="13"/>
  <c r="E22" i="13"/>
  <c r="N21" i="13"/>
  <c r="N20" i="13"/>
  <c r="N19" i="13"/>
  <c r="N18" i="13"/>
  <c r="N17" i="13"/>
  <c r="N24" i="13" l="1"/>
  <c r="H20" i="9"/>
  <c r="G25" i="9" l="1"/>
  <c r="F25" i="9"/>
  <c r="E25" i="9"/>
  <c r="D25" i="9"/>
  <c r="H21" i="9"/>
  <c r="H25" i="9" s="1"/>
</calcChain>
</file>

<file path=xl/sharedStrings.xml><?xml version="1.0" encoding="utf-8"?>
<sst xmlns="http://schemas.openxmlformats.org/spreadsheetml/2006/main" count="2700" uniqueCount="477">
  <si>
    <t>Gargždų lopšelis-darželis Naminukas</t>
  </si>
  <si>
    <t>(Įstaigos pavadinimas)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</si>
  <si>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</si>
  <si>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</si>
  <si>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</si>
  <si>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</si>
  <si>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</si>
  <si>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</si>
  <si>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</si>
  <si>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</si>
  <si>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</si>
  <si>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</si>
  <si>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ML</t>
  </si>
  <si>
    <t>Kitoms išlaidoms</t>
  </si>
  <si>
    <t>09.01.01.01.</t>
  </si>
  <si>
    <t>Iš viso</t>
  </si>
  <si>
    <t>SB</t>
  </si>
  <si>
    <t>Atsargoms</t>
  </si>
  <si>
    <t>Direktorė</t>
  </si>
  <si>
    <t>Raimunda Mockuvienė</t>
  </si>
  <si>
    <t>(Parašas) (Vardas ir pavardė)</t>
  </si>
  <si>
    <t>Buhalterė</t>
  </si>
  <si>
    <t>Vaida Barisienė</t>
  </si>
  <si>
    <t>PAŽYMA DĖL SUKAUPTŲ FINANSAVIMO SUMŲ</t>
  </si>
  <si>
    <t>Sukaupta finansavimo pajamų suma ataskaitinio laikotarpio pabaigoje:</t>
  </si>
  <si>
    <t>Atostogų rezervas, iš jų:</t>
  </si>
  <si>
    <t>socialinio draudimo įmokos</t>
  </si>
  <si>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</si>
  <si>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</si>
  <si>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</si>
  <si>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</si>
  <si>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</si>
  <si>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Gargždų lopšelis-darželis Naminukas, 191789695</t>
  </si>
  <si>
    <t>BIUDŽETO IŠLAIDŲ SĄMATOS VYKDYMO</t>
  </si>
  <si>
    <t>ATASKAITA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</si>
  <si>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</si>
  <si>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</si>
  <si>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</si>
  <si>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</si>
  <si>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</si>
  <si>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</si>
  <si>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</si>
  <si>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</si>
  <si>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</si>
  <si>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</si>
  <si>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</si>
  <si>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</si>
  <si>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</si>
  <si>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</si>
  <si>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</si>
  <si>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</si>
  <si>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</si>
  <si>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</si>
  <si>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</si>
  <si>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</si>
  <si>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</si>
  <si>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</si>
  <si>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</si>
  <si>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</si>
  <si>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</si>
  <si>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</si>
  <si>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</si>
  <si>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</si>
  <si>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</si>
  <si>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</si>
  <si>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</si>
  <si>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</si>
  <si>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</si>
  <si>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</si>
  <si>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</si>
  <si>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</si>
  <si>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</si>
  <si>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</si>
  <si>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</si>
  <si>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</si>
  <si>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</si>
  <si>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</si>
  <si>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</si>
  <si>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</si>
  <si>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</si>
  <si>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</si>
  <si>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</si>
  <si>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</si>
  <si>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</si>
  <si>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</si>
  <si>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</si>
  <si>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</si>
  <si>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</si>
  <si>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</si>
  <si>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</si>
  <si>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</si>
  <si>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</si>
  <si>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</si>
  <si>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</si>
  <si>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</si>
  <si>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</si>
  <si>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</si>
  <si>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</si>
  <si>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</si>
  <si>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</si>
  <si>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</si>
  <si>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</si>
  <si>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</si>
  <si>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</si>
  <si>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</si>
  <si>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</si>
  <si>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</si>
  <si>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</si>
  <si>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</si>
  <si>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</si>
  <si>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</si>
  <si>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</si>
  <si>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</si>
  <si>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</si>
  <si>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</si>
  <si>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</si>
  <si>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</si>
  <si>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</si>
  <si>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</si>
  <si>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</si>
  <si>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</si>
  <si>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</si>
  <si>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</si>
  <si>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</si>
  <si>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</si>
  <si>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</si>
  <si>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</si>
  <si>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</si>
  <si>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</si>
  <si>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</si>
  <si>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</si>
  <si>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</si>
  <si>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</si>
  <si>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</si>
  <si>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</si>
  <si>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</si>
  <si>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</si>
  <si>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</si>
  <si>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</si>
  <si>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</si>
  <si>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</si>
  <si>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</si>
  <si>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</si>
  <si>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</si>
  <si>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</si>
  <si>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</si>
  <si>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</si>
  <si>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</si>
  <si>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</si>
  <si>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</si>
  <si>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</si>
  <si>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</si>
  <si>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</si>
  <si>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</si>
  <si>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</si>
  <si>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</si>
  <si>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</si>
  <si>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</si>
  <si>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</si>
  <si>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</si>
  <si>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</si>
  <si>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</si>
  <si>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</si>
  <si>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</si>
  <si>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</si>
  <si>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</si>
  <si>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</si>
  <si>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</si>
  <si>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</si>
  <si>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</si>
  <si>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</si>
  <si>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</si>
  <si>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</si>
  <si>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</si>
  <si>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</si>
  <si>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</si>
  <si>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</si>
  <si>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</si>
  <si>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</si>
  <si>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</si>
  <si>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</si>
  <si>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</si>
  <si>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</si>
  <si>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</si>
  <si>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</si>
  <si>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</si>
  <si>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</si>
  <si>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</si>
  <si>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</si>
  <si>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</si>
  <si>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</si>
  <si>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</si>
  <si>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</si>
  <si>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</si>
  <si>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</si>
  <si>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</si>
  <si>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</si>
  <si>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</si>
  <si>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</si>
  <si>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</si>
  <si>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</si>
  <si>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</si>
  <si>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</si>
  <si>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</si>
  <si>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</si>
  <si>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</si>
  <si>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</si>
  <si>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</si>
  <si>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</si>
  <si>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</si>
  <si>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</si>
  <si>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</si>
  <si>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</si>
  <si>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</si>
  <si>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</si>
  <si>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</si>
  <si>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</si>
  <si>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</si>
  <si>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</si>
  <si>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</si>
  <si>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</si>
  <si>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</si>
  <si>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</si>
  <si>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</si>
  <si>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</si>
  <si>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</si>
  <si>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</si>
  <si>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</si>
  <si>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</si>
  <si>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</si>
  <si>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</si>
  <si>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</si>
  <si>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</si>
  <si>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</si>
  <si>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</si>
  <si>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</si>
  <si>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</si>
  <si>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</si>
  <si>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</si>
  <si>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</si>
  <si>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</si>
  <si>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</si>
  <si>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</si>
  <si>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</si>
  <si>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</si>
  <si>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</si>
  <si>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</si>
  <si>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 xml:space="preserve">  (vyriausiasis buhalteris (buhalteris)/centralizuotos apskaitos įstaigos vadovas arba jo įgaliotas asmuo</t>
  </si>
  <si>
    <t>Žinių visuomenės plėtros programa</t>
  </si>
  <si>
    <t>1.1.1.29. Ikimokyklinio ir priešmokyklinio ugdymo programų įgyvendinimas bei tinkamos ugdymo aplinkos užtikrinimas Gargždų ugdymo centre "Naminukas"</t>
  </si>
  <si>
    <t>09</t>
  </si>
  <si>
    <t>01</t>
  </si>
  <si>
    <t>Savivaldybės biudžeto lėšos</t>
  </si>
  <si>
    <t>(įstaigos pavadinimas, kodas Juridinių asmenų registre, adresas)</t>
  </si>
  <si>
    <t>(programos pavadinimas)</t>
  </si>
  <si>
    <t>Mokymo lėšos</t>
  </si>
  <si>
    <t>S</t>
  </si>
  <si>
    <t>Pajamos už paslaugas ir nuomą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</si>
  <si>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</si>
  <si>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</si>
  <si>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</si>
  <si>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</si>
  <si>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</si>
  <si>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</si>
  <si>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x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</si>
  <si>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</si>
  <si>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</si>
  <si>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</si>
  <si>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</si>
  <si>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</si>
  <si>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</si>
  <si>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</si>
  <si>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</si>
  <si>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</si>
  <si>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</si>
  <si>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</si>
  <si>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</si>
  <si>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</si>
  <si>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</si>
  <si>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</si>
  <si>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</si>
  <si>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</si>
  <si>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</si>
  <si>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 xml:space="preserve">  Metinė, ketvirtinė</t>
  </si>
  <si>
    <t>(Eurais)</t>
  </si>
  <si>
    <t xml:space="preserve">Iš viso  </t>
  </si>
  <si>
    <t xml:space="preserve">savivaldybės
 biudžeto </t>
  </si>
  <si>
    <t xml:space="preserve">  </t>
  </si>
  <si>
    <t>2.2.1.1.1.20</t>
  </si>
  <si>
    <t>iš jų:</t>
  </si>
  <si>
    <t>2.2.1.1.1.30</t>
  </si>
  <si>
    <t>Iš viso:</t>
  </si>
  <si>
    <t>Įstaigos vadovas</t>
  </si>
  <si>
    <t>Raimunda  Mockuvienė</t>
  </si>
  <si>
    <t xml:space="preserve">  (parašas)</t>
  </si>
  <si>
    <t xml:space="preserve">                                  (vardas ir pavardė)</t>
  </si>
  <si>
    <t>Vyriausiasis buhalteris</t>
  </si>
  <si>
    <t>Vaida  Barisienė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</si>
  <si>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</si>
  <si>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</si>
  <si>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</si>
  <si>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</si>
  <si>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</si>
  <si>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LOPŠELIS - DARŽELIS  " NAMINUKAS "</t>
  </si>
  <si>
    <t>(įstaigos pavadinimas, kodas)</t>
  </si>
  <si>
    <t>Gargždai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</si>
  <si>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</si>
  <si>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</si>
  <si>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</si>
  <si>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</si>
  <si>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</si>
  <si>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</si>
  <si>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</si>
  <si>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</si>
  <si>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</si>
  <si>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turto naudojimo pajamos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</si>
  <si>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</si>
  <si>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</si>
  <si>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</si>
  <si>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</si>
  <si>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 xml:space="preserve">P A T V I R T I N T A </t>
  </si>
  <si>
    <t>GARGŽDŲ VAIKŲ LOPŠELIS-DARŽELIS NAMINUKAS</t>
  </si>
  <si>
    <t>2018 m. vasario 6 d.</t>
  </si>
  <si>
    <t>įsakymu Nr.(5.1.1) AV - 306</t>
  </si>
  <si>
    <t>(Registracijos kodas ir buveinės adresas)</t>
  </si>
  <si>
    <t>Metinė, ketvirtinė, mėnesinė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</si>
  <si>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</si>
  <si>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</si>
  <si>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</si>
  <si>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</si>
  <si>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</si>
  <si>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</si>
  <si>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</si>
  <si>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</si>
  <si>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</si>
  <si>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</si>
  <si>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</si>
  <si>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</si>
  <si>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</si>
  <si>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</si>
  <si>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</si>
  <si>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</si>
  <si>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</si>
  <si>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</si>
  <si>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</si>
  <si>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</si>
  <si>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</si>
  <si>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</si>
  <si>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</si>
  <si>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</si>
  <si>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</si>
  <si>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(Įstaigos pavadinimas, kodas)</t>
  </si>
  <si>
    <t>Faktiškai</t>
  </si>
  <si>
    <t>Ataskaitinio laikotarpio</t>
  </si>
  <si>
    <t>Rodiklio pavadinimas</t>
  </si>
  <si>
    <t>metų pradžioje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</si>
  <si>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</si>
  <si>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</si>
  <si>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</si>
  <si>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</si>
  <si>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</si>
  <si>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</si>
  <si>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</si>
  <si>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</si>
  <si>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</si>
  <si>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</si>
  <si>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</si>
  <si>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</si>
  <si>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</si>
  <si>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</si>
  <si>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</si>
  <si>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</si>
  <si>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</si>
  <si>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</si>
  <si>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</si>
  <si>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</si>
  <si>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t>Mokytojai, iš viso</t>
  </si>
  <si>
    <t>iš jų gaunantys DU iš ML lėšų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</si>
  <si>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</si>
  <si>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</si>
  <si>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</si>
  <si>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</si>
  <si>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</si>
  <si>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</si>
  <si>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</si>
  <si>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</si>
  <si>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</si>
  <si>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</si>
  <si>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2019 m. gruodžio 30 d. įsakymo Nr.1K-405 redakcija)</t>
  </si>
  <si>
    <t>Mokyklos, priskiriamos ikimokyklinio ugdymo mokyklos tipui</t>
  </si>
  <si>
    <t>Valiutos kurso įtaka</t>
  </si>
  <si>
    <t>Kompiuterinės techninės ir elektroninių ryšių įrangos įsigijimo išlaidos</t>
  </si>
  <si>
    <t>1.4.4.28. Švietimo įstaigų patalpų remontas, mokyklinių autobusų remontas, buitinės, organizacinės technikos, mokymo priemonių įsigijimas</t>
  </si>
  <si>
    <t>Forma Nr. B-2   metinė, ketvirtinė                                                  patvirtinta Klaipėdos rajono savivaldybės administracijos direktoriaus  2020 m.  balandžio  1 d. įsakymu Nr AV-724</t>
  </si>
  <si>
    <t>(data ir numeris)</t>
  </si>
  <si>
    <t xml:space="preserve"> Laikotarpio pabaigoje</t>
  </si>
  <si>
    <t xml:space="preserve"> Įstaigos  vadovas, vadovo pavaduotojai ugymui</t>
  </si>
  <si>
    <t>2020 m. kovo 24 d.</t>
  </si>
  <si>
    <t>įsakymu Nr. (5.1.1 E) AV-659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</si>
  <si>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</si>
  <si>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</si>
  <si>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</si>
  <si>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</si>
  <si>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</si>
  <si>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</si>
  <si>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</si>
  <si>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</si>
  <si>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</si>
  <si>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</si>
  <si>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</si>
  <si>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</si>
  <si>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</si>
  <si>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</si>
  <si>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</si>
  <si>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</si>
  <si>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</si>
  <si>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</si>
  <si>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</si>
  <si>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</si>
  <si>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</si>
  <si>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</si>
  <si>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</si>
  <si>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</si>
  <si>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</si>
  <si>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</si>
  <si>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</si>
  <si>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</si>
  <si>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</si>
  <si>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</si>
  <si>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</si>
  <si>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</si>
  <si>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Gargždų lopšelis darželis  Naminukas</t>
  </si>
  <si>
    <t>2.7.3.1.1.1.</t>
  </si>
  <si>
    <t>2.7.3.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</si>
  <si>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</si>
  <si>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</si>
  <si>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</si>
  <si>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</si>
  <si>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</si>
  <si>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</t>
  </si>
  <si>
    <t xml:space="preserve">                                             (data)</t>
  </si>
  <si>
    <t>Ministerijos / Savivaldybės</t>
  </si>
  <si>
    <t>Eil.Nr.</t>
  </si>
  <si>
    <t>iš jų ilgalaikių įsiskolinimų likutis*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</si>
  <si>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</si>
  <si>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</si>
  <si>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</si>
  <si>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</si>
  <si>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</si>
  <si>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</si>
  <si>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</si>
  <si>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</si>
  <si>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</si>
  <si>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</si>
  <si>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</si>
  <si>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</si>
  <si>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</si>
  <si>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Gargždų lopšelis darželis  Naminukas </t>
  </si>
  <si>
    <t>1.1.1.29</t>
  </si>
  <si>
    <t>2021 Nr.______</t>
  </si>
  <si>
    <t>Atidėjiniai</t>
  </si>
  <si>
    <t>2021 M. BIRŽELIO MĖN. 30 D.</t>
  </si>
  <si>
    <t>2021.07.05 Nr.________________</t>
  </si>
  <si>
    <t>Materialiojo i turto įsigijimo išlaidos</t>
  </si>
  <si>
    <t>PAŽYMA PRIE MOKĖTINŲ SUMŲ 2021 M.  birželio 30  D.     ATASKAITOS 9 PRIEDO</t>
  </si>
  <si>
    <t xml:space="preserve"> PAŽYMA APIE PAJAMAS UŽ PASLAUGAS IR NUOMĄ  2021 m. birželio   mėn. 30 d. </t>
  </si>
  <si>
    <t>SAVIVALDYBĖS   BIUDŽETINIŲ  ĮSTAIGŲ  PAJAMŲ  ĮMOKŲ  ATASKAITA  UŽ    2021   METŲ  II  KETVIRTĮ</t>
  </si>
  <si>
    <t>2021 06 30</t>
  </si>
  <si>
    <t>2021-06-30</t>
  </si>
  <si>
    <t>2021 m. birželio  mėn. 30 d.</t>
  </si>
  <si>
    <t xml:space="preserve">                          2021.07.07 Nr.________________</t>
  </si>
  <si>
    <t>Ilgalaikiam turtui įsigyti</t>
  </si>
  <si>
    <t>IKIMOKYKLINIŲ, VISŲ TIPŲ BENDROJO UGDYMO MOKYKLŲ, KITŲ ŠVIETIMO ĮSTAIGŲ TINKLO, KONTINGENTO, ETATŲ  IR IŠLAIDŲ DARBO UŽMOKESČIUI  PLANO ĮVYKDYMO ATASKAITA 2021 m. birželio   mėn.  30 d.</t>
  </si>
  <si>
    <t>2021 07 07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</si>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</sst>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0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1"/>
      <name val="Calibri"/>
      <family val="2"/>
      <scheme val="minor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b/>
      <sz val="9"/>
      <name val="Arial"/>
      <family val="2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EYInterstate Light"/>
    </font>
    <font>
      <sz val="10"/>
      <name val="Times New Roman Baltic"/>
    </font>
    <font>
      <sz val="8"/>
      <name val="Times New Roman Baltic"/>
    </font>
    <font>
      <sz val="11"/>
      <name val="Times New Roman Baltic"/>
    </font>
    <font>
      <b/>
      <sz val="12"/>
      <name val="Times New Roman Baltic"/>
    </font>
    <font>
      <b/>
      <sz val="11"/>
      <name val="Times New Roman Baltic"/>
    </font>
    <font>
      <sz val="9"/>
      <name val="Times New Roman Baltic"/>
    </font>
    <font>
      <b/>
      <sz val="9"/>
      <name val="Times New Roman Baltic"/>
    </font>
    <font>
      <b/>
      <sz val="10"/>
      <name val="Times New Roman Baltic"/>
    </font>
    <font>
      <strike/>
      <sz val="10"/>
      <name val="Times New Roman Baltic"/>
    </font>
    <font>
      <i/>
      <sz val="10"/>
      <name val="Times New Roman Baltic"/>
    </font>
    <font>
      <sz val="12"/>
      <name val="Arial"/>
      <family val="2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i/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  <font>
      <sz val="7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</fills>
  <borders count="6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9" fillId="0" borderId="0"/>
    <xf numFmtId="0" fontId="8" fillId="0" borderId="0"/>
    <xf numFmtId="0" fontId="1" fillId="0" borderId="0"/>
    <xf numFmtId="0" fontId="9" fillId="0" borderId="0"/>
    <xf numFmtId="0" fontId="14" fillId="0" borderId="0"/>
  </cellStyleXfs>
  <cellXfs count="599">
    <xf numFmtId="0" fontId="0" fillId="0" borderId="0" xfId="0"/>
    <xf numFmtId="0" fontId="10" fillId="0" borderId="0" xfId="0" applyFont="1"/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/>
    <xf numFmtId="0" fontId="10" fillId="0" borderId="24" xfId="0" applyFont="1" applyBorder="1"/>
    <xf numFmtId="0" fontId="2" fillId="0" borderId="0" xfId="0" applyFont="1"/>
    <xf numFmtId="0" fontId="1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Border="1"/>
    <xf numFmtId="0" fontId="2" fillId="0" borderId="24" xfId="0" applyFont="1" applyBorder="1"/>
    <xf numFmtId="0" fontId="4" fillId="0" borderId="0" xfId="0" applyFont="1" applyFill="1"/>
    <xf numFmtId="0" fontId="18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9" fillId="0" borderId="0" xfId="0" applyFont="1"/>
    <xf numFmtId="0" fontId="1" fillId="0" borderId="3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3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6" xfId="0" quotePrefix="1" applyNumberFormat="1" applyFont="1" applyBorder="1" applyAlignment="1">
      <alignment horizontal="center"/>
    </xf>
    <xf numFmtId="0" fontId="7" fillId="0" borderId="26" xfId="0" applyNumberFormat="1" applyFont="1" applyBorder="1" applyAlignment="1">
      <alignment horizontal="center"/>
    </xf>
    <xf numFmtId="2" fontId="7" fillId="0" borderId="26" xfId="0" applyNumberFormat="1" applyFont="1" applyBorder="1" applyAlignment="1">
      <alignment horizontal="center"/>
    </xf>
    <xf numFmtId="0" fontId="7" fillId="0" borderId="26" xfId="0" applyFont="1" applyBorder="1" applyAlignment="1">
      <alignment horizontal="justify" vertical="top" wrapText="1"/>
    </xf>
    <xf numFmtId="2" fontId="7" fillId="0" borderId="26" xfId="0" quotePrefix="1" applyNumberFormat="1" applyFont="1" applyBorder="1" applyAlignment="1">
      <alignment horizontal="center"/>
    </xf>
    <xf numFmtId="2" fontId="7" fillId="0" borderId="26" xfId="0" applyNumberFormat="1" applyFont="1" applyBorder="1"/>
    <xf numFmtId="0" fontId="2" fillId="0" borderId="26" xfId="0" applyFont="1" applyBorder="1"/>
    <xf numFmtId="0" fontId="4" fillId="0" borderId="26" xfId="0" applyFont="1" applyBorder="1" applyAlignment="1">
      <alignment horizontal="right" vertical="center" wrapText="1"/>
    </xf>
    <xf numFmtId="2" fontId="17" fillId="0" borderId="37" xfId="0" quotePrefix="1" applyNumberFormat="1" applyFont="1" applyBorder="1" applyAlignment="1">
      <alignment horizontal="center"/>
    </xf>
    <xf numFmtId="0" fontId="17" fillId="0" borderId="0" xfId="0" applyFont="1" applyBorder="1"/>
    <xf numFmtId="0" fontId="4" fillId="0" borderId="0" xfId="0" applyFont="1"/>
    <xf numFmtId="0" fontId="18" fillId="0" borderId="0" xfId="2" applyFont="1" applyFill="1" applyAlignment="1"/>
    <xf numFmtId="0" fontId="2" fillId="0" borderId="0" xfId="2" applyFont="1" applyFill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Fill="1" applyAlignment="1"/>
    <xf numFmtId="0" fontId="10" fillId="0" borderId="24" xfId="0" applyFont="1" applyBorder="1" applyAlignment="1"/>
    <xf numFmtId="0" fontId="12" fillId="0" borderId="0" xfId="0" applyFont="1" applyAlignme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30" xfId="0" applyFont="1" applyBorder="1"/>
    <xf numFmtId="0" fontId="10" fillId="0" borderId="25" xfId="0" applyFont="1" applyBorder="1"/>
    <xf numFmtId="0" fontId="12" fillId="0" borderId="30" xfId="0" applyFont="1" applyBorder="1"/>
    <xf numFmtId="0" fontId="10" fillId="0" borderId="32" xfId="0" applyFont="1" applyBorder="1"/>
    <xf numFmtId="0" fontId="12" fillId="0" borderId="28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32" xfId="0" applyFont="1" applyBorder="1"/>
    <xf numFmtId="0" fontId="10" fillId="0" borderId="34" xfId="0" applyFont="1" applyBorder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0" fillId="0" borderId="31" xfId="0" applyFont="1" applyBorder="1"/>
    <xf numFmtId="0" fontId="10" fillId="0" borderId="33" xfId="0" applyFont="1" applyBorder="1"/>
    <xf numFmtId="0" fontId="12" fillId="0" borderId="27" xfId="0" applyFont="1" applyBorder="1" applyAlignment="1">
      <alignment horizontal="center"/>
    </xf>
    <xf numFmtId="0" fontId="10" fillId="0" borderId="35" xfId="0" applyFont="1" applyBorder="1"/>
    <xf numFmtId="2" fontId="10" fillId="0" borderId="2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top" wrapText="1"/>
    </xf>
    <xf numFmtId="0" fontId="20" fillId="0" borderId="0" xfId="0" applyFont="1" applyFill="1" applyProtection="1"/>
    <xf numFmtId="0" fontId="20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vertical="center"/>
    </xf>
    <xf numFmtId="0" fontId="21" fillId="0" borderId="0" xfId="0" applyFont="1" applyFill="1" applyProtection="1"/>
    <xf numFmtId="0" fontId="10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21" fillId="0" borderId="0" xfId="0" applyFont="1" applyFill="1" applyAlignment="1" applyProtection="1">
      <alignment vertical="center"/>
    </xf>
    <xf numFmtId="0" fontId="22" fillId="0" borderId="0" xfId="0" applyFont="1" applyFill="1" applyProtection="1"/>
    <xf numFmtId="0" fontId="10" fillId="0" borderId="0" xfId="0" applyFont="1" applyFill="1" applyAlignment="1" applyProtection="1">
      <alignment wrapText="1"/>
    </xf>
    <xf numFmtId="0" fontId="21" fillId="0" borderId="0" xfId="0" applyFont="1" applyFill="1" applyAlignment="1" applyProtection="1">
      <alignment horizontal="center" vertical="top"/>
    </xf>
    <xf numFmtId="0" fontId="24" fillId="0" borderId="0" xfId="0" applyFont="1" applyFill="1" applyAlignment="1" applyProtection="1">
      <alignment horizontal="center" vertical="center" wrapText="1"/>
    </xf>
    <xf numFmtId="164" fontId="21" fillId="0" borderId="0" xfId="0" applyNumberFormat="1" applyFont="1" applyFill="1" applyAlignment="1" applyProtection="1">
      <alignment horizontal="left"/>
    </xf>
    <xf numFmtId="3" fontId="20" fillId="0" borderId="7" xfId="0" applyNumberFormat="1" applyFont="1" applyFill="1" applyBorder="1" applyProtection="1"/>
    <xf numFmtId="0" fontId="21" fillId="0" borderId="0" xfId="0" applyFont="1" applyFill="1" applyAlignment="1" applyProtection="1">
      <alignment horizontal="center"/>
    </xf>
    <xf numFmtId="0" fontId="25" fillId="0" borderId="0" xfId="0" applyFont="1" applyFill="1" applyAlignment="1" applyProtection="1">
      <alignment horizontal="center"/>
    </xf>
    <xf numFmtId="164" fontId="21" fillId="0" borderId="0" xfId="0" applyNumberFormat="1" applyFont="1" applyFill="1" applyAlignment="1" applyProtection="1">
      <alignment horizontal="right"/>
    </xf>
    <xf numFmtId="1" fontId="20" fillId="0" borderId="7" xfId="0" applyNumberFormat="1" applyFont="1" applyFill="1" applyBorder="1" applyProtection="1"/>
    <xf numFmtId="0" fontId="21" fillId="0" borderId="0" xfId="0" applyFont="1" applyFill="1" applyAlignment="1" applyProtection="1">
      <alignment horizontal="right"/>
    </xf>
    <xf numFmtId="3" fontId="20" fillId="0" borderId="9" xfId="0" applyNumberFormat="1" applyFont="1" applyFill="1" applyBorder="1" applyProtection="1"/>
    <xf numFmtId="0" fontId="21" fillId="0" borderId="10" xfId="0" applyFont="1" applyFill="1" applyBorder="1" applyAlignment="1" applyProtection="1">
      <alignment horizontal="right"/>
    </xf>
    <xf numFmtId="0" fontId="20" fillId="0" borderId="11" xfId="0" applyFont="1" applyFill="1" applyBorder="1" applyProtection="1"/>
    <xf numFmtId="0" fontId="20" fillId="0" borderId="7" xfId="0" applyFont="1" applyFill="1" applyBorder="1" applyProtection="1"/>
    <xf numFmtId="0" fontId="21" fillId="0" borderId="12" xfId="0" applyFont="1" applyFill="1" applyBorder="1" applyAlignment="1" applyProtection="1">
      <alignment horizontal="right"/>
    </xf>
    <xf numFmtId="3" fontId="20" fillId="0" borderId="13" xfId="0" applyNumberFormat="1" applyFont="1" applyFill="1" applyBorder="1" applyAlignment="1" applyProtection="1">
      <alignment horizontal="left"/>
      <protection locked="0"/>
    </xf>
    <xf numFmtId="3" fontId="20" fillId="0" borderId="14" xfId="0" applyNumberFormat="1" applyFont="1" applyFill="1" applyBorder="1" applyAlignment="1" applyProtection="1">
      <alignment horizontal="left"/>
    </xf>
    <xf numFmtId="3" fontId="20" fillId="0" borderId="7" xfId="0" applyNumberFormat="1" applyFont="1" applyFill="1" applyBorder="1" applyAlignment="1" applyProtection="1">
      <alignment horizontal="left"/>
    </xf>
    <xf numFmtId="0" fontId="20" fillId="0" borderId="8" xfId="0" applyFont="1" applyFill="1" applyBorder="1" applyAlignment="1" applyProtection="1">
      <alignment horizontal="center"/>
    </xf>
    <xf numFmtId="164" fontId="21" fillId="0" borderId="8" xfId="0" applyNumberFormat="1" applyFont="1" applyFill="1" applyBorder="1" applyAlignment="1" applyProtection="1">
      <alignment horizontal="right"/>
    </xf>
    <xf numFmtId="0" fontId="20" fillId="0" borderId="0" xfId="0" applyFont="1" applyFill="1" applyAlignment="1" applyProtection="1">
      <alignment horizontal="center" vertical="center"/>
    </xf>
    <xf numFmtId="49" fontId="26" fillId="0" borderId="7" xfId="0" applyNumberFormat="1" applyFont="1" applyFill="1" applyBorder="1" applyAlignment="1" applyProtection="1">
      <alignment horizontal="center" vertical="center" wrapText="1"/>
    </xf>
    <xf numFmtId="49" fontId="26" fillId="0" borderId="18" xfId="0" applyNumberFormat="1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vertical="top" wrapText="1"/>
    </xf>
    <xf numFmtId="0" fontId="27" fillId="0" borderId="14" xfId="0" applyFont="1" applyFill="1" applyBorder="1" applyAlignment="1" applyProtection="1">
      <alignment vertical="top" wrapText="1"/>
    </xf>
    <xf numFmtId="0" fontId="27" fillId="0" borderId="19" xfId="0" applyFont="1" applyFill="1" applyBorder="1" applyAlignment="1" applyProtection="1">
      <alignment vertical="top" wrapText="1"/>
    </xf>
    <xf numFmtId="0" fontId="27" fillId="0" borderId="14" xfId="0" applyFont="1" applyFill="1" applyBorder="1" applyAlignment="1" applyProtection="1">
      <alignment horizontal="center" vertical="top" wrapText="1"/>
    </xf>
    <xf numFmtId="0" fontId="21" fillId="0" borderId="7" xfId="0" applyFont="1" applyFill="1" applyBorder="1" applyAlignment="1" applyProtection="1">
      <alignment horizontal="center" vertical="center" wrapText="1"/>
    </xf>
    <xf numFmtId="2" fontId="20" fillId="3" borderId="14" xfId="0" applyNumberFormat="1" applyFont="1" applyFill="1" applyBorder="1" applyAlignment="1" applyProtection="1">
      <alignment horizontal="right" vertical="center" wrapText="1"/>
    </xf>
    <xf numFmtId="2" fontId="20" fillId="3" borderId="7" xfId="0" applyNumberFormat="1" applyFont="1" applyFill="1" applyBorder="1" applyAlignment="1" applyProtection="1">
      <alignment horizontal="right" vertical="center" wrapText="1"/>
    </xf>
    <xf numFmtId="0" fontId="27" fillId="0" borderId="0" xfId="0" applyFont="1" applyFill="1" applyProtection="1"/>
    <xf numFmtId="0" fontId="27" fillId="0" borderId="18" xfId="0" applyFont="1" applyFill="1" applyBorder="1" applyAlignment="1" applyProtection="1">
      <alignment vertical="top" wrapText="1"/>
    </xf>
    <xf numFmtId="0" fontId="20" fillId="0" borderId="18" xfId="0" applyFont="1" applyFill="1" applyBorder="1" applyAlignment="1" applyProtection="1">
      <alignment vertical="top" wrapText="1"/>
    </xf>
    <xf numFmtId="0" fontId="20" fillId="0" borderId="8" xfId="0" applyFont="1" applyFill="1" applyBorder="1" applyAlignment="1" applyProtection="1">
      <alignment vertical="top" wrapText="1"/>
    </xf>
    <xf numFmtId="0" fontId="20" fillId="0" borderId="13" xfId="0" applyFont="1" applyFill="1" applyBorder="1" applyAlignment="1" applyProtection="1">
      <alignment vertical="top" wrapText="1"/>
    </xf>
    <xf numFmtId="0" fontId="20" fillId="0" borderId="18" xfId="0" applyFont="1" applyFill="1" applyBorder="1" applyAlignment="1" applyProtection="1">
      <alignment horizontal="center" vertical="top" wrapText="1"/>
    </xf>
    <xf numFmtId="0" fontId="27" fillId="0" borderId="8" xfId="0" applyFont="1" applyFill="1" applyBorder="1" applyAlignment="1" applyProtection="1">
      <alignment vertical="top" wrapText="1"/>
    </xf>
    <xf numFmtId="2" fontId="20" fillId="3" borderId="20" xfId="0" applyNumberFormat="1" applyFont="1" applyFill="1" applyBorder="1" applyAlignment="1" applyProtection="1">
      <alignment horizontal="right" vertical="center" wrapText="1"/>
    </xf>
    <xf numFmtId="2" fontId="20" fillId="3" borderId="10" xfId="0" applyNumberFormat="1" applyFont="1" applyFill="1" applyBorder="1" applyAlignment="1" applyProtection="1">
      <alignment horizontal="right" vertical="center" wrapText="1"/>
    </xf>
    <xf numFmtId="0" fontId="20" fillId="0" borderId="7" xfId="0" applyFont="1" applyFill="1" applyBorder="1" applyAlignment="1" applyProtection="1">
      <alignment vertical="top" wrapText="1"/>
    </xf>
    <xf numFmtId="0" fontId="20" fillId="0" borderId="14" xfId="0" applyFont="1" applyFill="1" applyBorder="1" applyAlignment="1" applyProtection="1">
      <alignment vertical="top" wrapText="1"/>
    </xf>
    <xf numFmtId="0" fontId="20" fillId="0" borderId="19" xfId="0" applyFont="1" applyFill="1" applyBorder="1" applyAlignment="1" applyProtection="1">
      <alignment vertical="top" wrapText="1"/>
    </xf>
    <xf numFmtId="0" fontId="20" fillId="0" borderId="14" xfId="0" applyFont="1" applyFill="1" applyBorder="1" applyAlignment="1" applyProtection="1">
      <alignment horizontal="center" vertical="top" wrapText="1"/>
    </xf>
    <xf numFmtId="0" fontId="20" fillId="0" borderId="11" xfId="0" applyFont="1" applyFill="1" applyBorder="1" applyAlignment="1" applyProtection="1">
      <alignment vertical="top" wrapText="1"/>
    </xf>
    <xf numFmtId="2" fontId="20" fillId="0" borderId="18" xfId="0" applyNumberFormat="1" applyFont="1" applyFill="1" applyBorder="1" applyAlignment="1" applyProtection="1">
      <alignment horizontal="right" vertical="center" wrapText="1"/>
    </xf>
    <xf numFmtId="2" fontId="20" fillId="0" borderId="7" xfId="0" applyNumberFormat="1" applyFont="1" applyFill="1" applyBorder="1" applyAlignment="1" applyProtection="1">
      <alignment horizontal="right" vertical="center" wrapText="1"/>
    </xf>
    <xf numFmtId="2" fontId="20" fillId="0" borderId="14" xfId="0" applyNumberFormat="1" applyFont="1" applyFill="1" applyBorder="1" applyAlignment="1" applyProtection="1">
      <alignment horizontal="right" vertical="center" wrapText="1"/>
    </xf>
    <xf numFmtId="0" fontId="27" fillId="0" borderId="17" xfId="0" applyFont="1" applyFill="1" applyBorder="1" applyAlignment="1" applyProtection="1">
      <alignment vertical="top" wrapText="1"/>
    </xf>
    <xf numFmtId="0" fontId="27" fillId="0" borderId="13" xfId="0" applyFont="1" applyFill="1" applyBorder="1" applyAlignment="1" applyProtection="1">
      <alignment vertical="top" wrapText="1"/>
    </xf>
    <xf numFmtId="2" fontId="20" fillId="3" borderId="18" xfId="0" applyNumberFormat="1" applyFont="1" applyFill="1" applyBorder="1" applyAlignment="1" applyProtection="1">
      <alignment horizontal="right" vertical="center" wrapText="1"/>
    </xf>
    <xf numFmtId="2" fontId="20" fillId="3" borderId="13" xfId="0" applyNumberFormat="1" applyFont="1" applyFill="1" applyBorder="1" applyAlignment="1" applyProtection="1">
      <alignment horizontal="right" vertical="center" wrapText="1"/>
    </xf>
    <xf numFmtId="0" fontId="20" fillId="0" borderId="21" xfId="0" applyFont="1" applyFill="1" applyBorder="1" applyAlignment="1" applyProtection="1">
      <alignment vertical="top" wrapText="1"/>
    </xf>
    <xf numFmtId="0" fontId="20" fillId="0" borderId="20" xfId="0" applyFont="1" applyFill="1" applyBorder="1" applyAlignment="1" applyProtection="1">
      <alignment vertical="top" wrapText="1"/>
    </xf>
    <xf numFmtId="0" fontId="20" fillId="0" borderId="10" xfId="0" applyFont="1" applyFill="1" applyBorder="1" applyAlignment="1" applyProtection="1">
      <alignment vertical="top" wrapText="1"/>
    </xf>
    <xf numFmtId="0" fontId="20" fillId="0" borderId="0" xfId="0" applyFont="1" applyFill="1" applyAlignment="1" applyProtection="1">
      <alignment vertical="top" wrapText="1"/>
    </xf>
    <xf numFmtId="0" fontId="20" fillId="0" borderId="10" xfId="0" applyFont="1" applyFill="1" applyBorder="1" applyAlignment="1" applyProtection="1">
      <alignment horizontal="center" vertical="top" wrapText="1"/>
    </xf>
    <xf numFmtId="2" fontId="20" fillId="3" borderId="16" xfId="0" applyNumberFormat="1" applyFont="1" applyFill="1" applyBorder="1" applyAlignment="1" applyProtection="1">
      <alignment horizontal="right" vertical="center" wrapText="1"/>
    </xf>
    <xf numFmtId="2" fontId="20" fillId="3" borderId="9" xfId="0" applyNumberFormat="1" applyFont="1" applyFill="1" applyBorder="1" applyAlignment="1" applyProtection="1">
      <alignment horizontal="right" vertical="center" wrapText="1"/>
    </xf>
    <xf numFmtId="1" fontId="20" fillId="0" borderId="14" xfId="0" applyNumberFormat="1" applyFont="1" applyFill="1" applyBorder="1" applyAlignment="1" applyProtection="1">
      <alignment horizontal="center" vertical="top" wrapText="1"/>
    </xf>
    <xf numFmtId="0" fontId="20" fillId="0" borderId="17" xfId="0" applyFont="1" applyFill="1" applyBorder="1" applyAlignment="1" applyProtection="1">
      <alignment vertical="top" wrapText="1"/>
    </xf>
    <xf numFmtId="0" fontId="20" fillId="0" borderId="9" xfId="0" applyFont="1" applyFill="1" applyBorder="1" applyAlignment="1" applyProtection="1">
      <alignment vertical="top" wrapText="1"/>
    </xf>
    <xf numFmtId="0" fontId="20" fillId="0" borderId="16" xfId="0" applyFont="1" applyFill="1" applyBorder="1" applyAlignment="1" applyProtection="1">
      <alignment vertical="top" wrapText="1"/>
    </xf>
    <xf numFmtId="0" fontId="20" fillId="0" borderId="16" xfId="0" applyFont="1" applyFill="1" applyBorder="1" applyAlignment="1" applyProtection="1">
      <alignment horizontal="center" vertical="top" wrapText="1"/>
    </xf>
    <xf numFmtId="0" fontId="20" fillId="0" borderId="12" xfId="0" applyFont="1" applyFill="1" applyBorder="1" applyAlignment="1" applyProtection="1">
      <alignment vertical="top" wrapText="1"/>
    </xf>
    <xf numFmtId="2" fontId="20" fillId="0" borderId="16" xfId="0" applyNumberFormat="1" applyFont="1" applyFill="1" applyBorder="1" applyAlignment="1" applyProtection="1">
      <alignment horizontal="right" vertical="center" wrapText="1"/>
    </xf>
    <xf numFmtId="0" fontId="20" fillId="0" borderId="19" xfId="0" applyFont="1" applyFill="1" applyBorder="1" applyAlignment="1" applyProtection="1">
      <alignment horizontal="left" vertical="top" wrapText="1"/>
    </xf>
    <xf numFmtId="0" fontId="27" fillId="0" borderId="17" xfId="0" applyFont="1" applyFill="1" applyBorder="1" applyAlignment="1" applyProtection="1">
      <alignment vertical="center" wrapText="1"/>
    </xf>
    <xf numFmtId="0" fontId="27" fillId="0" borderId="13" xfId="0" applyFont="1" applyFill="1" applyBorder="1" applyAlignment="1" applyProtection="1">
      <alignment vertical="center" wrapText="1"/>
    </xf>
    <xf numFmtId="0" fontId="27" fillId="0" borderId="8" xfId="0" applyFont="1" applyFill="1" applyBorder="1" applyAlignment="1" applyProtection="1">
      <alignment vertical="center" wrapText="1"/>
    </xf>
    <xf numFmtId="2" fontId="20" fillId="3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Font="1" applyFill="1" applyAlignment="1" applyProtection="1">
      <alignment vertical="top"/>
    </xf>
    <xf numFmtId="2" fontId="20" fillId="3" borderId="17" xfId="0" applyNumberFormat="1" applyFont="1" applyFill="1" applyBorder="1" applyAlignment="1" applyProtection="1">
      <alignment horizontal="right" vertical="center" wrapText="1"/>
    </xf>
    <xf numFmtId="2" fontId="20" fillId="3" borderId="21" xfId="0" applyNumberFormat="1" applyFont="1" applyFill="1" applyBorder="1" applyAlignment="1" applyProtection="1">
      <alignment horizontal="right" vertical="center" wrapText="1"/>
    </xf>
    <xf numFmtId="0" fontId="27" fillId="0" borderId="11" xfId="0" applyFont="1" applyFill="1" applyBorder="1" applyAlignment="1" applyProtection="1">
      <alignment vertical="top" wrapText="1"/>
    </xf>
    <xf numFmtId="0" fontId="20" fillId="0" borderId="7" xfId="0" applyFont="1" applyFill="1" applyBorder="1" applyAlignment="1" applyProtection="1">
      <alignment horizontal="center" vertical="top" wrapText="1"/>
    </xf>
    <xf numFmtId="0" fontId="27" fillId="0" borderId="7" xfId="0" applyFont="1" applyFill="1" applyBorder="1" applyAlignment="1" applyProtection="1">
      <alignment horizontal="center" vertical="top" wrapText="1"/>
    </xf>
    <xf numFmtId="0" fontId="20" fillId="0" borderId="13" xfId="0" applyFont="1" applyFill="1" applyBorder="1" applyAlignment="1" applyProtection="1">
      <alignment horizontal="center" vertical="top" wrapText="1"/>
    </xf>
    <xf numFmtId="0" fontId="20" fillId="0" borderId="20" xfId="0" applyFont="1" applyFill="1" applyBorder="1" applyAlignment="1" applyProtection="1">
      <alignment horizontal="center" vertical="top" wrapText="1"/>
    </xf>
    <xf numFmtId="0" fontId="27" fillId="0" borderId="19" xfId="0" applyFont="1" applyFill="1" applyBorder="1" applyAlignment="1" applyProtection="1">
      <alignment vertical="center" wrapText="1"/>
    </xf>
    <xf numFmtId="2" fontId="20" fillId="3" borderId="14" xfId="0" applyNumberFormat="1" applyFont="1" applyFill="1" applyBorder="1" applyAlignment="1" applyProtection="1">
      <alignment horizontal="right" vertical="center"/>
    </xf>
    <xf numFmtId="2" fontId="20" fillId="3" borderId="11" xfId="0" applyNumberFormat="1" applyFont="1" applyFill="1" applyBorder="1" applyAlignment="1" applyProtection="1">
      <alignment horizontal="right" vertical="center"/>
    </xf>
    <xf numFmtId="2" fontId="20" fillId="3" borderId="7" xfId="0" applyNumberFormat="1" applyFont="1" applyFill="1" applyBorder="1" applyAlignment="1" applyProtection="1">
      <alignment horizontal="right" vertical="center"/>
    </xf>
    <xf numFmtId="0" fontId="20" fillId="0" borderId="9" xfId="0" applyFont="1" applyFill="1" applyBorder="1" applyAlignment="1" applyProtection="1">
      <alignment horizontal="center" vertical="top" wrapText="1"/>
    </xf>
    <xf numFmtId="2" fontId="20" fillId="3" borderId="15" xfId="0" applyNumberFormat="1" applyFont="1" applyFill="1" applyBorder="1" applyAlignment="1" applyProtection="1">
      <alignment horizontal="right" vertical="center" wrapText="1"/>
    </xf>
    <xf numFmtId="2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5" xfId="0" applyFont="1" applyFill="1" applyBorder="1" applyAlignment="1" applyProtection="1">
      <alignment vertical="top" wrapText="1"/>
    </xf>
    <xf numFmtId="0" fontId="27" fillId="0" borderId="18" xfId="0" applyFont="1" applyFill="1" applyBorder="1" applyAlignment="1" applyProtection="1">
      <alignment horizontal="center" vertical="top" wrapText="1"/>
    </xf>
    <xf numFmtId="2" fontId="20" fillId="0" borderId="9" xfId="0" applyNumberFormat="1" applyFont="1" applyFill="1" applyBorder="1" applyAlignment="1" applyProtection="1">
      <alignment horizontal="right" vertical="center" wrapText="1"/>
    </xf>
    <xf numFmtId="2" fontId="20" fillId="0" borderId="15" xfId="0" applyNumberFormat="1" applyFont="1" applyFill="1" applyBorder="1" applyAlignment="1" applyProtection="1">
      <alignment horizontal="right" vertical="center" wrapText="1"/>
    </xf>
    <xf numFmtId="2" fontId="20" fillId="0" borderId="20" xfId="0" applyNumberFormat="1" applyFont="1" applyFill="1" applyBorder="1" applyAlignment="1" applyProtection="1">
      <alignment horizontal="right" vertical="center" wrapText="1"/>
    </xf>
    <xf numFmtId="2" fontId="20" fillId="0" borderId="10" xfId="0" applyNumberFormat="1" applyFont="1" applyFill="1" applyBorder="1" applyAlignment="1" applyProtection="1">
      <alignment horizontal="right" vertical="center" wrapText="1"/>
    </xf>
    <xf numFmtId="1" fontId="20" fillId="0" borderId="7" xfId="0" applyNumberFormat="1" applyFont="1" applyFill="1" applyBorder="1" applyAlignment="1" applyProtection="1">
      <alignment horizontal="right" vertical="center" wrapText="1"/>
    </xf>
    <xf numFmtId="0" fontId="20" fillId="0" borderId="19" xfId="0" applyFont="1" applyFill="1" applyBorder="1" applyAlignment="1" applyProtection="1">
      <alignment vertical="center" wrapText="1"/>
    </xf>
    <xf numFmtId="0" fontId="20" fillId="0" borderId="8" xfId="0" applyFont="1" applyFill="1" applyBorder="1" applyAlignment="1" applyProtection="1">
      <alignment horizontal="center" vertical="top" wrapText="1"/>
    </xf>
    <xf numFmtId="0" fontId="20" fillId="0" borderId="19" xfId="0" applyFont="1" applyFill="1" applyBorder="1" applyAlignment="1" applyProtection="1">
      <alignment horizontal="center" vertical="top" wrapText="1"/>
    </xf>
    <xf numFmtId="2" fontId="20" fillId="0" borderId="8" xfId="0" applyNumberFormat="1" applyFont="1" applyFill="1" applyBorder="1" applyAlignment="1" applyProtection="1">
      <alignment horizontal="right" vertical="center" wrapText="1"/>
    </xf>
    <xf numFmtId="2" fontId="20" fillId="0" borderId="11" xfId="0" applyNumberFormat="1" applyFont="1" applyFill="1" applyBorder="1" applyAlignment="1" applyProtection="1">
      <alignment horizontal="right" vertical="center" wrapText="1"/>
    </xf>
    <xf numFmtId="164" fontId="20" fillId="4" borderId="18" xfId="0" applyNumberFormat="1" applyFont="1" applyFill="1" applyBorder="1" applyAlignment="1" applyProtection="1">
      <alignment horizontal="right" vertical="center" wrapText="1"/>
    </xf>
    <xf numFmtId="0" fontId="28" fillId="0" borderId="16" xfId="0" applyFont="1" applyFill="1" applyBorder="1" applyAlignment="1" applyProtection="1">
      <alignment horizontal="center" vertical="top" wrapText="1"/>
    </xf>
    <xf numFmtId="0" fontId="29" fillId="0" borderId="14" xfId="0" applyFont="1" applyFill="1" applyBorder="1" applyAlignment="1" applyProtection="1">
      <alignment vertical="top" wrapText="1"/>
    </xf>
    <xf numFmtId="0" fontId="29" fillId="0" borderId="14" xfId="0" applyFont="1" applyFill="1" applyBorder="1" applyAlignment="1" applyProtection="1">
      <alignment horizontal="center" vertical="top" wrapText="1"/>
    </xf>
    <xf numFmtId="2" fontId="20" fillId="3" borderId="19" xfId="0" applyNumberFormat="1" applyFont="1" applyFill="1" applyBorder="1" applyAlignment="1" applyProtection="1">
      <alignment horizontal="right" vertical="center" wrapText="1"/>
    </xf>
    <xf numFmtId="2" fontId="20" fillId="3" borderId="8" xfId="0" applyNumberFormat="1" applyFont="1" applyFill="1" applyBorder="1" applyAlignment="1" applyProtection="1">
      <alignment horizontal="right" vertical="center" wrapText="1"/>
    </xf>
    <xf numFmtId="164" fontId="20" fillId="5" borderId="14" xfId="0" applyNumberFormat="1" applyFont="1" applyFill="1" applyBorder="1" applyAlignment="1" applyProtection="1">
      <alignment horizontal="right" vertical="center" wrapText="1"/>
    </xf>
    <xf numFmtId="2" fontId="20" fillId="0" borderId="12" xfId="0" applyNumberFormat="1" applyFont="1" applyFill="1" applyBorder="1" applyAlignment="1" applyProtection="1">
      <alignment horizontal="right" vertical="center" wrapText="1"/>
    </xf>
    <xf numFmtId="2" fontId="20" fillId="3" borderId="12" xfId="0" applyNumberFormat="1" applyFont="1" applyFill="1" applyBorder="1" applyAlignment="1" applyProtection="1">
      <alignment horizontal="right" vertical="center" wrapText="1"/>
    </xf>
    <xf numFmtId="0" fontId="20" fillId="0" borderId="14" xfId="0" applyFont="1" applyFill="1" applyBorder="1" applyProtection="1"/>
    <xf numFmtId="0" fontId="20" fillId="0" borderId="19" xfId="0" applyFont="1" applyFill="1" applyBorder="1" applyProtection="1"/>
    <xf numFmtId="0" fontId="20" fillId="0" borderId="7" xfId="0" applyFont="1" applyFill="1" applyBorder="1" applyAlignment="1" applyProtection="1">
      <alignment horizontal="center"/>
    </xf>
    <xf numFmtId="0" fontId="27" fillId="0" borderId="19" xfId="0" applyFont="1" applyFill="1" applyBorder="1" applyProtection="1"/>
    <xf numFmtId="164" fontId="20" fillId="0" borderId="12" xfId="0" applyNumberFormat="1" applyFont="1" applyFill="1" applyBorder="1" applyAlignment="1" applyProtection="1">
      <alignment horizontal="right" vertical="center"/>
    </xf>
    <xf numFmtId="164" fontId="20" fillId="0" borderId="0" xfId="0" applyNumberFormat="1" applyFont="1" applyFill="1" applyAlignment="1" applyProtection="1">
      <alignment horizontal="right" vertical="center"/>
    </xf>
    <xf numFmtId="0" fontId="20" fillId="0" borderId="8" xfId="0" applyFont="1" applyFill="1" applyBorder="1" applyProtection="1"/>
    <xf numFmtId="0" fontId="20" fillId="0" borderId="8" xfId="0" applyFont="1" applyFill="1" applyBorder="1" applyProtection="1">
      <protection locked="0"/>
    </xf>
    <xf numFmtId="164" fontId="20" fillId="0" borderId="8" xfId="0" applyNumberFormat="1" applyFon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vertical="center"/>
    </xf>
    <xf numFmtId="0" fontId="21" fillId="0" borderId="0" xfId="0" applyFont="1" applyFill="1" applyAlignment="1" applyProtection="1">
      <alignment vertical="top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164" fontId="6" fillId="0" borderId="0" xfId="0" applyNumberFormat="1" applyFont="1" applyFill="1" applyAlignment="1" applyProtection="1">
      <alignment horizontal="left" vertical="center" wrapText="1"/>
    </xf>
    <xf numFmtId="164" fontId="6" fillId="0" borderId="0" xfId="0" applyNumberFormat="1" applyFont="1" applyFill="1" applyAlignment="1" applyProtection="1">
      <alignment horizontal="right" vertical="center"/>
    </xf>
    <xf numFmtId="0" fontId="6" fillId="0" borderId="0" xfId="0" applyFont="1" applyFill="1" applyProtection="1"/>
    <xf numFmtId="0" fontId="30" fillId="0" borderId="0" xfId="0" applyFont="1" applyFill="1" applyAlignment="1" applyProtection="1">
      <alignment horizontal="center" vertical="center"/>
    </xf>
    <xf numFmtId="0" fontId="11" fillId="0" borderId="0" xfId="0" applyFont="1" applyFill="1" applyProtection="1"/>
    <xf numFmtId="164" fontId="6" fillId="0" borderId="0" xfId="0" applyNumberFormat="1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wrapText="1"/>
    </xf>
    <xf numFmtId="0" fontId="6" fillId="0" borderId="0" xfId="0" applyFont="1" applyFill="1" applyAlignment="1" applyProtection="1">
      <alignment horizontal="center" wrapText="1"/>
    </xf>
    <xf numFmtId="0" fontId="1" fillId="0" borderId="8" xfId="0" applyFont="1" applyFill="1" applyBorder="1" applyAlignment="1" applyProtection="1">
      <alignment horizont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1" fontId="6" fillId="0" borderId="18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horizontal="justify" vertical="center"/>
    </xf>
    <xf numFmtId="0" fontId="2" fillId="0" borderId="0" xfId="0" applyFont="1" applyFill="1" applyAlignment="1" applyProtection="1">
      <alignment horizontal="left" vertical="center" wrapText="1"/>
    </xf>
    <xf numFmtId="0" fontId="31" fillId="0" borderId="0" xfId="0" applyFont="1" applyFill="1" applyAlignment="1" applyProtection="1">
      <alignment horizontal="center" vertical="top"/>
    </xf>
    <xf numFmtId="0" fontId="32" fillId="0" borderId="0" xfId="0" applyFont="1" applyFill="1" applyAlignment="1" applyProtection="1">
      <alignment horizontal="center" vertical="top"/>
    </xf>
    <xf numFmtId="0" fontId="32" fillId="0" borderId="8" xfId="0" applyFont="1" applyFill="1" applyBorder="1" applyAlignment="1" applyProtection="1">
      <alignment horizontal="center" vertical="top"/>
    </xf>
    <xf numFmtId="0" fontId="1" fillId="0" borderId="0" xfId="0" applyFont="1" applyFill="1" applyAlignment="1" applyProtection="1">
      <alignment horizontal="center"/>
    </xf>
    <xf numFmtId="0" fontId="31" fillId="0" borderId="12" xfId="0" applyFont="1" applyFill="1" applyBorder="1" applyAlignment="1" applyProtection="1">
      <alignment horizontal="center" vertical="top"/>
    </xf>
    <xf numFmtId="0" fontId="12" fillId="0" borderId="0" xfId="0" applyFont="1"/>
    <xf numFmtId="0" fontId="11" fillId="0" borderId="0" xfId="0" applyFont="1"/>
    <xf numFmtId="0" fontId="10" fillId="0" borderId="0" xfId="0" applyFont="1" applyFill="1"/>
    <xf numFmtId="0" fontId="12" fillId="0" borderId="0" xfId="0" applyFont="1" applyBorder="1"/>
    <xf numFmtId="0" fontId="11" fillId="0" borderId="26" xfId="0" applyFont="1" applyBorder="1" applyAlignment="1">
      <alignment horizontal="center" wrapText="1"/>
    </xf>
    <xf numFmtId="0" fontId="11" fillId="0" borderId="26" xfId="0" applyFont="1" applyBorder="1" applyAlignment="1">
      <alignment horizontal="center"/>
    </xf>
    <xf numFmtId="0" fontId="11" fillId="0" borderId="26" xfId="0" applyFont="1" applyFill="1" applyBorder="1"/>
    <xf numFmtId="0" fontId="15" fillId="0" borderId="26" xfId="0" applyFont="1" applyBorder="1"/>
    <xf numFmtId="2" fontId="33" fillId="6" borderId="26" xfId="0" applyNumberFormat="1" applyFont="1" applyFill="1" applyBorder="1"/>
    <xf numFmtId="2" fontId="33" fillId="0" borderId="26" xfId="0" applyNumberFormat="1" applyFont="1" applyFill="1" applyBorder="1"/>
    <xf numFmtId="0" fontId="13" fillId="0" borderId="26" xfId="0" applyFont="1" applyBorder="1"/>
    <xf numFmtId="2" fontId="10" fillId="6" borderId="26" xfId="0" applyNumberFormat="1" applyFont="1" applyFill="1" applyBorder="1"/>
    <xf numFmtId="2" fontId="10" fillId="0" borderId="26" xfId="0" applyNumberFormat="1" applyFont="1" applyFill="1" applyBorder="1"/>
    <xf numFmtId="2" fontId="34" fillId="6" borderId="26" xfId="0" applyNumberFormat="1" applyFont="1" applyFill="1" applyBorder="1"/>
    <xf numFmtId="2" fontId="34" fillId="0" borderId="26" xfId="0" applyNumberFormat="1" applyFont="1" applyFill="1" applyBorder="1"/>
    <xf numFmtId="2" fontId="12" fillId="0" borderId="26" xfId="0" applyNumberFormat="1" applyFont="1" applyFill="1" applyBorder="1"/>
    <xf numFmtId="0" fontId="13" fillId="0" borderId="26" xfId="7" applyFont="1" applyFill="1" applyBorder="1" applyAlignment="1" applyProtection="1">
      <alignment vertical="top" wrapText="1"/>
    </xf>
    <xf numFmtId="0" fontId="13" fillId="0" borderId="26" xfId="7" applyFont="1" applyFill="1" applyBorder="1" applyAlignment="1" applyProtection="1">
      <alignment horizontal="left" vertical="top" wrapText="1"/>
    </xf>
    <xf numFmtId="0" fontId="11" fillId="0" borderId="26" xfId="0" applyFont="1" applyBorder="1"/>
    <xf numFmtId="2" fontId="1" fillId="0" borderId="26" xfId="0" applyNumberFormat="1" applyFont="1" applyFill="1" applyBorder="1"/>
    <xf numFmtId="0" fontId="15" fillId="0" borderId="26" xfId="0" applyFont="1" applyFill="1" applyBorder="1"/>
    <xf numFmtId="0" fontId="11" fillId="0" borderId="26" xfId="0" applyFont="1" applyBorder="1" applyAlignment="1">
      <alignment horizontal="right"/>
    </xf>
    <xf numFmtId="0" fontId="11" fillId="0" borderId="26" xfId="0" applyFont="1" applyBorder="1" applyAlignment="1">
      <alignment horizontal="left"/>
    </xf>
    <xf numFmtId="0" fontId="10" fillId="0" borderId="0" xfId="0" applyFont="1" applyAlignment="1">
      <alignment wrapText="1"/>
    </xf>
    <xf numFmtId="0" fontId="0" fillId="0" borderId="0" xfId="0" applyFill="1"/>
    <xf numFmtId="0" fontId="0" fillId="0" borderId="2" xfId="0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7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0" fontId="17" fillId="0" borderId="0" xfId="0" applyFont="1" applyFill="1" applyAlignment="1" applyProtection="1">
      <alignment horizontal="left"/>
    </xf>
    <xf numFmtId="0" fontId="17" fillId="0" borderId="0" xfId="0" applyFont="1" applyFill="1" applyProtection="1"/>
    <xf numFmtId="0" fontId="18" fillId="0" borderId="0" xfId="0" applyFont="1" applyFill="1" applyProtection="1"/>
    <xf numFmtId="0" fontId="2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center" wrapText="1"/>
    </xf>
    <xf numFmtId="0" fontId="7" fillId="0" borderId="0" xfId="0" applyFont="1" applyFill="1" applyAlignment="1" applyProtection="1">
      <alignment horizontal="center" wrapText="1"/>
    </xf>
    <xf numFmtId="0" fontId="16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left"/>
    </xf>
    <xf numFmtId="0" fontId="35" fillId="0" borderId="0" xfId="0" applyFont="1" applyFill="1" applyAlignment="1" applyProtection="1">
      <alignment horizontal="right" vertical="center"/>
    </xf>
    <xf numFmtId="164" fontId="35" fillId="0" borderId="0" xfId="0" applyNumberFormat="1" applyFont="1" applyFill="1" applyAlignment="1" applyProtection="1">
      <alignment vertical="center"/>
    </xf>
    <xf numFmtId="164" fontId="7" fillId="0" borderId="0" xfId="0" applyNumberFormat="1" applyFont="1" applyFill="1" applyAlignment="1" applyProtection="1">
      <alignment horizontal="center"/>
    </xf>
    <xf numFmtId="164" fontId="7" fillId="0" borderId="0" xfId="0" applyNumberFormat="1" applyFont="1" applyFill="1" applyAlignment="1" applyProtection="1">
      <alignment horizontal="right" vertical="center"/>
    </xf>
    <xf numFmtId="0" fontId="35" fillId="0" borderId="7" xfId="0" applyFont="1" applyFill="1" applyBorder="1" applyProtection="1"/>
    <xf numFmtId="0" fontId="7" fillId="0" borderId="0" xfId="0" applyFont="1" applyFill="1" applyAlignment="1" applyProtection="1">
      <alignment horizontal="right"/>
    </xf>
    <xf numFmtId="0" fontId="35" fillId="0" borderId="0" xfId="0" applyFont="1" applyFill="1" applyProtection="1"/>
    <xf numFmtId="0" fontId="35" fillId="0" borderId="0" xfId="0" applyFont="1" applyFill="1" applyAlignment="1" applyProtection="1">
      <alignment horizontal="right"/>
    </xf>
    <xf numFmtId="0" fontId="7" fillId="0" borderId="8" xfId="0" applyFont="1" applyFill="1" applyBorder="1" applyAlignment="1" applyProtection="1">
      <alignment horizontal="center"/>
    </xf>
    <xf numFmtId="0" fontId="16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 applyProtection="1">
      <alignment horizontal="center" vertical="top"/>
    </xf>
    <xf numFmtId="0" fontId="7" fillId="0" borderId="7" xfId="0" applyFont="1" applyFill="1" applyBorder="1" applyAlignment="1" applyProtection="1">
      <alignment horizontal="center" vertical="top"/>
    </xf>
    <xf numFmtId="0" fontId="16" fillId="0" borderId="7" xfId="0" applyFont="1" applyFill="1" applyBorder="1" applyAlignment="1" applyProtection="1">
      <alignment vertical="center"/>
    </xf>
    <xf numFmtId="0" fontId="16" fillId="0" borderId="7" xfId="0" applyFont="1" applyFill="1" applyBorder="1" applyAlignment="1" applyProtection="1">
      <alignment horizontal="center" vertical="center"/>
    </xf>
    <xf numFmtId="2" fontId="16" fillId="0" borderId="7" xfId="0" applyNumberFormat="1" applyFont="1" applyFill="1" applyBorder="1" applyAlignment="1" applyProtection="1">
      <alignment horizontal="right" vertical="center"/>
    </xf>
    <xf numFmtId="0" fontId="16" fillId="0" borderId="7" xfId="0" applyFont="1" applyFill="1" applyBorder="1" applyAlignment="1" applyProtection="1">
      <alignment vertical="center" wrapText="1"/>
    </xf>
    <xf numFmtId="0" fontId="16" fillId="0" borderId="0" xfId="0" applyFont="1" applyFill="1" applyProtection="1"/>
    <xf numFmtId="0" fontId="7" fillId="0" borderId="7" xfId="0" applyFont="1" applyFill="1" applyBorder="1" applyAlignment="1" applyProtection="1">
      <alignment vertical="center" wrapText="1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16" fillId="8" borderId="7" xfId="0" applyNumberFormat="1" applyFont="1" applyFill="1" applyBorder="1" applyAlignment="1" applyProtection="1">
      <alignment horizontal="right" vertical="center"/>
    </xf>
    <xf numFmtId="0" fontId="7" fillId="0" borderId="7" xfId="0" applyFont="1" applyFill="1" applyBorder="1" applyAlignment="1" applyProtection="1">
      <alignment vertical="top" wrapText="1"/>
    </xf>
    <xf numFmtId="0" fontId="7" fillId="8" borderId="7" xfId="0" applyFont="1" applyFill="1" applyBorder="1" applyAlignment="1" applyProtection="1">
      <alignment vertical="center" wrapText="1"/>
    </xf>
    <xf numFmtId="1" fontId="16" fillId="0" borderId="7" xfId="0" applyNumberFormat="1" applyFont="1" applyFill="1" applyBorder="1" applyAlignment="1" applyProtection="1">
      <alignment horizontal="center" vertical="top"/>
    </xf>
    <xf numFmtId="1" fontId="7" fillId="0" borderId="7" xfId="0" applyNumberFormat="1" applyFont="1" applyFill="1" applyBorder="1" applyAlignment="1" applyProtection="1">
      <alignment horizontal="center" vertical="top" wrapText="1"/>
    </xf>
    <xf numFmtId="1" fontId="16" fillId="0" borderId="7" xfId="0" applyNumberFormat="1" applyFont="1" applyFill="1" applyBorder="1" applyAlignment="1" applyProtection="1">
      <alignment horizontal="center" vertical="top" wrapText="1"/>
    </xf>
    <xf numFmtId="0" fontId="16" fillId="0" borderId="7" xfId="0" applyFont="1" applyFill="1" applyBorder="1" applyAlignment="1" applyProtection="1">
      <alignment vertical="top" wrapText="1"/>
    </xf>
    <xf numFmtId="0" fontId="7" fillId="0" borderId="0" xfId="0" applyFont="1" applyFill="1" applyAlignment="1" applyProtection="1">
      <alignment horizontal="center" vertical="top"/>
    </xf>
    <xf numFmtId="0" fontId="16" fillId="0" borderId="0" xfId="0" applyFont="1" applyFill="1" applyAlignment="1" applyProtection="1">
      <alignment horizontal="center" vertical="top" wrapText="1"/>
    </xf>
    <xf numFmtId="164" fontId="7" fillId="0" borderId="12" xfId="0" applyNumberFormat="1" applyFont="1" applyFill="1" applyBorder="1" applyAlignment="1" applyProtection="1">
      <alignment horizontal="right" vertical="center"/>
    </xf>
    <xf numFmtId="0" fontId="16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left" vertical="center"/>
    </xf>
    <xf numFmtId="0" fontId="7" fillId="0" borderId="23" xfId="0" applyFont="1" applyFill="1" applyBorder="1" applyAlignment="1" applyProtection="1">
      <alignment horizontal="left"/>
    </xf>
    <xf numFmtId="0" fontId="35" fillId="0" borderId="0" xfId="0" applyFont="1" applyFill="1" applyAlignment="1" applyProtection="1">
      <alignment horizontal="center" vertical="center" wrapText="1"/>
    </xf>
    <xf numFmtId="0" fontId="17" fillId="0" borderId="0" xfId="0" applyFont="1" applyFill="1" applyAlignment="1" applyProtection="1">
      <alignment horizontal="left" vertical="center"/>
    </xf>
    <xf numFmtId="0" fontId="17" fillId="0" borderId="0" xfId="0" applyFont="1" applyFill="1" applyAlignment="1" applyProtection="1">
      <alignment horizontal="right" vertical="center"/>
    </xf>
    <xf numFmtId="0" fontId="6" fillId="0" borderId="22" xfId="0" applyFont="1" applyFill="1" applyBorder="1" applyAlignment="1" applyProtection="1">
      <alignment horizontal="center" vertical="top"/>
    </xf>
    <xf numFmtId="0" fontId="6" fillId="0" borderId="22" xfId="0" applyFont="1" applyFill="1" applyBorder="1" applyAlignment="1" applyProtection="1">
      <alignment horizontal="right" vertical="center"/>
    </xf>
    <xf numFmtId="0" fontId="36" fillId="0" borderId="0" xfId="0" applyFont="1" applyFill="1" applyAlignment="1" applyProtection="1">
      <alignment vertical="center"/>
    </xf>
    <xf numFmtId="0" fontId="36" fillId="0" borderId="0" xfId="0" applyFont="1" applyFill="1" applyAlignment="1" applyProtection="1">
      <alignment vertical="top"/>
    </xf>
    <xf numFmtId="0" fontId="36" fillId="0" borderId="0" xfId="0" applyFont="1" applyFill="1" applyProtection="1"/>
    <xf numFmtId="0" fontId="6" fillId="0" borderId="22" xfId="0" applyFont="1" applyFill="1" applyBorder="1" applyAlignment="1" applyProtection="1">
      <alignment horizontal="right" vertical="top"/>
    </xf>
    <xf numFmtId="0" fontId="2" fillId="0" borderId="0" xfId="0" applyFont="1" applyFill="1" applyProtection="1"/>
    <xf numFmtId="0" fontId="38" fillId="0" borderId="0" xfId="0" applyFont="1" applyFill="1"/>
    <xf numFmtId="0" fontId="38" fillId="0" borderId="0" xfId="0" applyFont="1" applyFill="1" applyAlignment="1">
      <alignment horizontal="center" vertical="center" wrapText="1"/>
    </xf>
    <xf numFmtId="14" fontId="37" fillId="0" borderId="0" xfId="0" applyNumberFormat="1" applyFont="1" applyFill="1" applyAlignment="1">
      <alignment vertical="center" wrapText="1"/>
    </xf>
    <xf numFmtId="0" fontId="38" fillId="0" borderId="0" xfId="0" applyFont="1" applyFill="1" applyAlignment="1">
      <alignment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left" vertical="center" wrapText="1"/>
    </xf>
    <xf numFmtId="49" fontId="38" fillId="0" borderId="2" xfId="0" applyNumberFormat="1" applyFont="1" applyFill="1" applyBorder="1" applyAlignment="1">
      <alignment horizontal="center" vertical="center"/>
    </xf>
    <xf numFmtId="2" fontId="38" fillId="0" borderId="2" xfId="0" applyNumberFormat="1" applyFont="1" applyFill="1" applyBorder="1" applyAlignment="1">
      <alignment horizontal="right" vertical="center"/>
    </xf>
    <xf numFmtId="0" fontId="42" fillId="0" borderId="2" xfId="0" applyFont="1" applyFill="1" applyBorder="1" applyAlignment="1">
      <alignment horizontal="right" vertical="center"/>
    </xf>
    <xf numFmtId="49" fontId="37" fillId="0" borderId="2" xfId="0" applyNumberFormat="1" applyFont="1" applyFill="1" applyBorder="1" applyAlignment="1">
      <alignment horizontal="center" vertical="center"/>
    </xf>
    <xf numFmtId="2" fontId="37" fillId="0" borderId="2" xfId="0" applyNumberFormat="1" applyFont="1" applyFill="1" applyBorder="1" applyAlignment="1">
      <alignment horizontal="right" vertical="center"/>
    </xf>
    <xf numFmtId="0" fontId="38" fillId="0" borderId="0" xfId="0" applyFont="1" applyFill="1" applyAlignment="1">
      <alignment horizontal="left" vertical="center" wrapText="1"/>
    </xf>
    <xf numFmtId="49" fontId="38" fillId="0" borderId="0" xfId="0" applyNumberFormat="1" applyFont="1" applyFill="1" applyAlignment="1">
      <alignment horizontal="center" vertical="center"/>
    </xf>
    <xf numFmtId="2" fontId="38" fillId="0" borderId="0" xfId="0" applyNumberFormat="1" applyFont="1" applyFill="1" applyAlignment="1">
      <alignment horizontal="right" vertical="center"/>
    </xf>
    <xf numFmtId="0" fontId="7" fillId="0" borderId="0" xfId="0" applyFont="1" applyProtection="1">
      <protection locked="0"/>
    </xf>
    <xf numFmtId="0" fontId="7" fillId="0" borderId="0" xfId="0" applyFont="1"/>
    <xf numFmtId="0" fontId="44" fillId="0" borderId="0" xfId="3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45" fillId="0" borderId="0" xfId="3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47" fillId="0" borderId="36" xfId="0" applyFont="1" applyBorder="1" applyProtection="1">
      <protection locked="0"/>
    </xf>
    <xf numFmtId="0" fontId="47" fillId="0" borderId="26" xfId="0" applyFont="1" applyBorder="1" applyProtection="1">
      <protection locked="0"/>
    </xf>
    <xf numFmtId="0" fontId="6" fillId="0" borderId="0" xfId="0" applyFont="1" applyProtection="1">
      <protection locked="0"/>
    </xf>
    <xf numFmtId="1" fontId="49" fillId="0" borderId="0" xfId="0" applyNumberFormat="1" applyFont="1" applyProtection="1">
      <protection locked="0"/>
    </xf>
    <xf numFmtId="0" fontId="16" fillId="0" borderId="26" xfId="6" applyFont="1" applyBorder="1" applyAlignment="1" applyProtection="1">
      <alignment horizontal="center" vertical="center" wrapText="1"/>
      <protection locked="0"/>
    </xf>
    <xf numFmtId="0" fontId="50" fillId="0" borderId="26" xfId="4" applyFont="1" applyBorder="1" applyAlignment="1" applyProtection="1">
      <alignment horizontal="center" vertical="top" wrapText="1"/>
      <protection locked="0"/>
    </xf>
    <xf numFmtId="0" fontId="50" fillId="0" borderId="36" xfId="6" applyFont="1" applyBorder="1" applyAlignment="1" applyProtection="1">
      <alignment horizontal="center" vertical="top" wrapText="1"/>
      <protection locked="0"/>
    </xf>
    <xf numFmtId="0" fontId="50" fillId="0" borderId="26" xfId="0" applyFont="1" applyBorder="1" applyAlignment="1" applyProtection="1">
      <alignment vertical="top"/>
      <protection locked="0"/>
    </xf>
    <xf numFmtId="0" fontId="6" fillId="0" borderId="32" xfId="0" applyFont="1" applyBorder="1" applyProtection="1">
      <protection locked="0"/>
    </xf>
    <xf numFmtId="164" fontId="48" fillId="0" borderId="0" xfId="5" applyNumberFormat="1" applyFont="1" applyAlignment="1" applyProtection="1">
      <alignment horizontal="center"/>
      <protection locked="0"/>
    </xf>
    <xf numFmtId="0" fontId="7" fillId="0" borderId="26" xfId="4" applyFont="1" applyBorder="1" applyAlignment="1" applyProtection="1">
      <alignment vertical="center" wrapText="1"/>
      <protection locked="0"/>
    </xf>
    <xf numFmtId="0" fontId="7" fillId="0" borderId="26" xfId="4" applyFont="1" applyBorder="1" applyProtection="1">
      <protection locked="0"/>
    </xf>
    <xf numFmtId="0" fontId="7" fillId="0" borderId="36" xfId="4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left"/>
      <protection locked="0"/>
    </xf>
    <xf numFmtId="0" fontId="7" fillId="0" borderId="26" xfId="4" applyFont="1" applyBorder="1" applyAlignment="1" applyProtection="1">
      <alignment horizontal="right"/>
      <protection locked="0"/>
    </xf>
    <xf numFmtId="0" fontId="7" fillId="0" borderId="36" xfId="4" applyFont="1" applyBorder="1" applyAlignment="1" applyProtection="1">
      <alignment horizontal="right"/>
      <protection locked="0"/>
    </xf>
    <xf numFmtId="0" fontId="2" fillId="0" borderId="2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164" fontId="51" fillId="0" borderId="0" xfId="5" applyNumberFormat="1" applyFont="1" applyProtection="1">
      <protection locked="0"/>
    </xf>
    <xf numFmtId="164" fontId="51" fillId="0" borderId="0" xfId="5" applyNumberFormat="1" applyFont="1" applyAlignment="1" applyProtection="1">
      <alignment horizontal="left"/>
      <protection locked="0"/>
    </xf>
    <xf numFmtId="164" fontId="51" fillId="0" borderId="0" xfId="5" applyNumberFormat="1" applyFont="1" applyAlignment="1" applyProtection="1">
      <alignment horizontal="center"/>
      <protection locked="0"/>
    </xf>
    <xf numFmtId="0" fontId="2" fillId="0" borderId="26" xfId="0" applyFont="1" applyBorder="1" applyProtection="1">
      <protection locked="0"/>
    </xf>
    <xf numFmtId="1" fontId="49" fillId="0" borderId="26" xfId="0" applyNumberFormat="1" applyFont="1" applyBorder="1" applyProtection="1">
      <protection locked="0"/>
    </xf>
    <xf numFmtId="0" fontId="7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7" fillId="0" borderId="0" xfId="4" applyFont="1" applyProtection="1">
      <protection locked="0"/>
    </xf>
    <xf numFmtId="164" fontId="44" fillId="0" borderId="0" xfId="5" applyNumberFormat="1" applyFont="1" applyProtection="1"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48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6" fillId="0" borderId="46" xfId="0" applyFont="1" applyBorder="1" applyAlignment="1">
      <alignment wrapText="1"/>
    </xf>
    <xf numFmtId="0" fontId="8" fillId="0" borderId="52" xfId="0" applyFont="1" applyBorder="1" applyAlignment="1">
      <alignment horizontal="right" wrapText="1"/>
    </xf>
    <xf numFmtId="0" fontId="8" fillId="0" borderId="26" xfId="0" applyFont="1" applyBorder="1" applyAlignment="1">
      <alignment horizontal="right" wrapText="1"/>
    </xf>
    <xf numFmtId="0" fontId="8" fillId="0" borderId="36" xfId="0" applyFont="1" applyBorder="1" applyAlignment="1">
      <alignment horizontal="right" wrapText="1"/>
    </xf>
    <xf numFmtId="0" fontId="8" fillId="0" borderId="48" xfId="0" applyFont="1" applyBorder="1" applyAlignment="1">
      <alignment horizontal="right" wrapText="1"/>
    </xf>
    <xf numFmtId="0" fontId="8" fillId="0" borderId="47" xfId="0" applyFont="1" applyBorder="1" applyAlignment="1">
      <alignment horizontal="right" wrapText="1"/>
    </xf>
    <xf numFmtId="4" fontId="8" fillId="7" borderId="49" xfId="0" applyNumberFormat="1" applyFont="1" applyFill="1" applyBorder="1" applyAlignment="1">
      <alignment horizontal="right" wrapText="1"/>
    </xf>
    <xf numFmtId="0" fontId="53" fillId="0" borderId="46" xfId="0" applyFont="1" applyBorder="1" applyAlignment="1">
      <alignment horizontal="left" wrapText="1"/>
    </xf>
    <xf numFmtId="0" fontId="8" fillId="0" borderId="46" xfId="0" applyFont="1" applyBorder="1" applyAlignment="1">
      <alignment horizontal="left" wrapText="1"/>
    </xf>
    <xf numFmtId="0" fontId="8" fillId="0" borderId="46" xfId="0" applyFont="1" applyBorder="1" applyAlignment="1" applyProtection="1">
      <alignment horizontal="left" wrapText="1"/>
      <protection locked="0"/>
    </xf>
    <xf numFmtId="0" fontId="8" fillId="0" borderId="47" xfId="0" applyFont="1" applyBorder="1" applyAlignment="1" applyProtection="1">
      <alignment horizontal="right" wrapText="1"/>
      <protection locked="0"/>
    </xf>
    <xf numFmtId="0" fontId="8" fillId="0" borderId="26" xfId="0" applyFont="1" applyBorder="1" applyAlignment="1" applyProtection="1">
      <alignment horizontal="right" wrapText="1"/>
      <protection locked="0"/>
    </xf>
    <xf numFmtId="0" fontId="49" fillId="0" borderId="26" xfId="0" applyFont="1" applyBorder="1" applyAlignment="1" applyProtection="1">
      <alignment horizontal="right" wrapText="1"/>
      <protection locked="0"/>
    </xf>
    <xf numFmtId="0" fontId="8" fillId="0" borderId="36" xfId="0" applyFont="1" applyBorder="1" applyAlignment="1" applyProtection="1">
      <alignment horizontal="right" wrapText="1"/>
      <protection locked="0"/>
    </xf>
    <xf numFmtId="0" fontId="8" fillId="0" borderId="48" xfId="0" applyFont="1" applyBorder="1" applyAlignment="1" applyProtection="1">
      <alignment horizontal="right" wrapText="1"/>
      <protection locked="0"/>
    </xf>
    <xf numFmtId="0" fontId="54" fillId="0" borderId="46" xfId="0" applyFont="1" applyBorder="1" applyAlignment="1" applyProtection="1">
      <alignment horizontal="left" wrapText="1"/>
      <protection locked="0"/>
    </xf>
    <xf numFmtId="0" fontId="55" fillId="0" borderId="46" xfId="0" applyFont="1" applyBorder="1" applyAlignment="1" applyProtection="1">
      <alignment horizontal="left" wrapText="1"/>
      <protection locked="0"/>
    </xf>
    <xf numFmtId="0" fontId="49" fillId="0" borderId="46" xfId="0" applyFont="1" applyBorder="1" applyAlignment="1" applyProtection="1">
      <alignment horizontal="left" wrapText="1"/>
      <protection locked="0"/>
    </xf>
    <xf numFmtId="0" fontId="56" fillId="0" borderId="53" xfId="0" applyFont="1" applyBorder="1" applyAlignment="1">
      <alignment horizontal="left" wrapText="1"/>
    </xf>
    <xf numFmtId="0" fontId="8" fillId="0" borderId="54" xfId="0" applyFont="1" applyBorder="1" applyAlignment="1" applyProtection="1">
      <alignment horizontal="right" wrapText="1"/>
      <protection locked="0"/>
    </xf>
    <xf numFmtId="0" fontId="8" fillId="0" borderId="27" xfId="0" applyFont="1" applyBorder="1" applyAlignment="1" applyProtection="1">
      <alignment horizontal="right" wrapText="1"/>
      <protection locked="0"/>
    </xf>
    <xf numFmtId="0" fontId="49" fillId="0" borderId="27" xfId="0" applyFont="1" applyBorder="1" applyAlignment="1" applyProtection="1">
      <alignment horizontal="right" wrapText="1"/>
      <protection locked="0"/>
    </xf>
    <xf numFmtId="0" fontId="8" fillId="0" borderId="30" xfId="0" applyFont="1" applyBorder="1" applyAlignment="1" applyProtection="1">
      <alignment horizontal="right" wrapText="1"/>
      <protection locked="0"/>
    </xf>
    <xf numFmtId="0" fontId="8" fillId="0" borderId="55" xfId="0" applyFont="1" applyBorder="1" applyAlignment="1" applyProtection="1">
      <alignment horizontal="right" wrapText="1"/>
      <protection locked="0"/>
    </xf>
    <xf numFmtId="4" fontId="8" fillId="7" borderId="50" xfId="0" applyNumberFormat="1" applyFont="1" applyFill="1" applyBorder="1" applyAlignment="1">
      <alignment horizontal="right" wrapText="1"/>
    </xf>
    <xf numFmtId="0" fontId="8" fillId="0" borderId="54" xfId="0" applyFont="1" applyBorder="1" applyAlignment="1">
      <alignment horizontal="right" wrapText="1"/>
    </xf>
    <xf numFmtId="0" fontId="57" fillId="7" borderId="39" xfId="0" applyFont="1" applyFill="1" applyBorder="1" applyAlignment="1">
      <alignment horizontal="left" wrapText="1"/>
    </xf>
    <xf numFmtId="0" fontId="57" fillId="7" borderId="56" xfId="0" applyFont="1" applyFill="1" applyBorder="1" applyAlignment="1">
      <alignment horizontal="right" wrapText="1"/>
    </xf>
    <xf numFmtId="0" fontId="57" fillId="7" borderId="57" xfId="0" applyFont="1" applyFill="1" applyBorder="1" applyAlignment="1">
      <alignment horizontal="right" wrapText="1"/>
    </xf>
    <xf numFmtId="0" fontId="57" fillId="7" borderId="58" xfId="0" applyFont="1" applyFill="1" applyBorder="1" applyAlignment="1">
      <alignment horizontal="right" wrapText="1"/>
    </xf>
    <xf numFmtId="4" fontId="8" fillId="7" borderId="58" xfId="0" applyNumberFormat="1" applyFont="1" applyFill="1" applyBorder="1" applyAlignment="1">
      <alignment horizontal="right" wrapText="1"/>
    </xf>
    <xf numFmtId="0" fontId="58" fillId="7" borderId="59" xfId="0" applyFont="1" applyFill="1" applyBorder="1" applyAlignment="1">
      <alignment horizontal="left" wrapText="1"/>
    </xf>
    <xf numFmtId="0" fontId="57" fillId="7" borderId="60" xfId="0" applyFont="1" applyFill="1" applyBorder="1" applyAlignment="1">
      <alignment horizontal="right" wrapText="1"/>
    </xf>
    <xf numFmtId="0" fontId="57" fillId="7" borderId="61" xfId="0" applyFont="1" applyFill="1" applyBorder="1" applyAlignment="1">
      <alignment horizontal="right" wrapText="1"/>
    </xf>
    <xf numFmtId="0" fontId="57" fillId="7" borderId="62" xfId="0" applyFont="1" applyFill="1" applyBorder="1" applyAlignment="1">
      <alignment horizontal="right" wrapText="1"/>
    </xf>
    <xf numFmtId="4" fontId="8" fillId="7" borderId="62" xfId="0" applyNumberFormat="1" applyFont="1" applyFill="1" applyBorder="1" applyAlignment="1">
      <alignment horizontal="right" wrapText="1"/>
    </xf>
    <xf numFmtId="0" fontId="7" fillId="7" borderId="63" xfId="0" applyFont="1" applyFill="1" applyBorder="1"/>
    <xf numFmtId="0" fontId="7" fillId="7" borderId="64" xfId="0" applyFont="1" applyFill="1" applyBorder="1"/>
    <xf numFmtId="0" fontId="7" fillId="7" borderId="29" xfId="0" applyFont="1" applyFill="1" applyBorder="1"/>
    <xf numFmtId="0" fontId="7" fillId="7" borderId="51" xfId="0" applyFont="1" applyFill="1" applyBorder="1"/>
    <xf numFmtId="4" fontId="8" fillId="7" borderId="51" xfId="0" applyNumberFormat="1" applyFont="1" applyFill="1" applyBorder="1" applyAlignment="1">
      <alignment horizontal="right" wrapText="1"/>
    </xf>
    <xf numFmtId="0" fontId="54" fillId="7" borderId="46" xfId="0" applyFont="1" applyFill="1" applyBorder="1" applyAlignment="1" applyProtection="1">
      <alignment horizontal="left" wrapText="1"/>
      <protection locked="0"/>
    </xf>
    <xf numFmtId="0" fontId="7" fillId="7" borderId="47" xfId="0" applyFont="1" applyFill="1" applyBorder="1"/>
    <xf numFmtId="0" fontId="7" fillId="7" borderId="26" xfId="0" applyFont="1" applyFill="1" applyBorder="1"/>
    <xf numFmtId="0" fontId="7" fillId="7" borderId="49" xfId="0" applyFont="1" applyFill="1" applyBorder="1"/>
    <xf numFmtId="0" fontId="7" fillId="7" borderId="46" xfId="0" applyFont="1" applyFill="1" applyBorder="1"/>
    <xf numFmtId="0" fontId="54" fillId="7" borderId="59" xfId="0" applyFont="1" applyFill="1" applyBorder="1" applyAlignment="1" applyProtection="1">
      <alignment horizontal="left" wrapText="1"/>
      <protection locked="0"/>
    </xf>
    <xf numFmtId="0" fontId="7" fillId="7" borderId="60" xfId="0" applyFont="1" applyFill="1" applyBorder="1"/>
    <xf numFmtId="0" fontId="7" fillId="7" borderId="61" xfId="0" applyFont="1" applyFill="1" applyBorder="1"/>
    <xf numFmtId="0" fontId="7" fillId="7" borderId="62" xfId="0" applyFont="1" applyFill="1" applyBorder="1"/>
    <xf numFmtId="0" fontId="43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43" fillId="0" borderId="0" xfId="0" applyFont="1" applyAlignment="1" applyProtection="1">
      <alignment horizontal="center"/>
      <protection locked="0"/>
    </xf>
    <xf numFmtId="164" fontId="26" fillId="0" borderId="16" xfId="0" applyNumberFormat="1" applyFont="1" applyFill="1" applyBorder="1" applyAlignment="1" applyProtection="1">
      <alignment horizontal="center" vertical="center" wrapText="1"/>
    </xf>
    <xf numFmtId="0" fontId="13" fillId="0" borderId="18" xfId="0" applyFont="1" applyFill="1" applyBorder="1" applyAlignment="1" applyProtection="1">
      <alignment wrapText="1"/>
    </xf>
    <xf numFmtId="49" fontId="6" fillId="0" borderId="11" xfId="0" applyNumberFormat="1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</xf>
    <xf numFmtId="49" fontId="6" fillId="0" borderId="14" xfId="0" applyNumberFormat="1" applyFont="1" applyFill="1" applyBorder="1" applyAlignment="1" applyProtection="1">
      <alignment horizontal="center" vertical="center"/>
    </xf>
    <xf numFmtId="0" fontId="31" fillId="0" borderId="0" xfId="0" applyFont="1" applyFill="1" applyAlignment="1" applyProtection="1">
      <alignment horizontal="center" vertical="top"/>
    </xf>
    <xf numFmtId="0" fontId="21" fillId="0" borderId="12" xfId="0" applyFont="1" applyFill="1" applyBorder="1" applyAlignment="1" applyProtection="1">
      <alignment horizontal="center" vertical="top" wrapText="1"/>
    </xf>
    <xf numFmtId="0" fontId="10" fillId="0" borderId="12" xfId="0" applyFont="1" applyFill="1" applyBorder="1" applyAlignment="1" applyProtection="1">
      <alignment horizontal="center" wrapText="1"/>
    </xf>
    <xf numFmtId="164" fontId="26" fillId="0" borderId="9" xfId="0" applyNumberFormat="1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wrapText="1"/>
    </xf>
    <xf numFmtId="0" fontId="20" fillId="0" borderId="0" xfId="0" applyFont="1" applyFill="1" applyAlignment="1" applyProtection="1">
      <alignment horizontal="left" vertical="top" wrapText="1"/>
    </xf>
    <xf numFmtId="0" fontId="21" fillId="0" borderId="0" xfId="0" applyFont="1" applyFill="1" applyAlignment="1" applyProtection="1">
      <alignment horizontal="right"/>
    </xf>
    <xf numFmtId="0" fontId="20" fillId="0" borderId="8" xfId="0" applyFont="1" applyFill="1" applyBorder="1" applyAlignment="1" applyProtection="1">
      <alignment horizontal="left" vertical="top" wrapText="1"/>
    </xf>
    <xf numFmtId="49" fontId="26" fillId="0" borderId="15" xfId="0" applyNumberFormat="1" applyFont="1" applyFill="1" applyBorder="1" applyAlignment="1" applyProtection="1">
      <alignment horizontal="left" vertical="center" wrapText="1"/>
    </xf>
    <xf numFmtId="0" fontId="13" fillId="0" borderId="12" xfId="0" applyFont="1" applyFill="1" applyBorder="1" applyAlignment="1" applyProtection="1">
      <alignment horizontal="left" vertical="center" wrapText="1"/>
    </xf>
    <xf numFmtId="0" fontId="13" fillId="0" borderId="17" xfId="0" applyFont="1" applyFill="1" applyBorder="1" applyAlignment="1" applyProtection="1">
      <alignment horizontal="left" vertical="center" wrapText="1"/>
    </xf>
    <xf numFmtId="0" fontId="13" fillId="0" borderId="8" xfId="0" applyFont="1" applyFill="1" applyBorder="1" applyAlignment="1" applyProtection="1">
      <alignment horizontal="left" vertical="center" wrapText="1"/>
    </xf>
    <xf numFmtId="0" fontId="26" fillId="0" borderId="9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/>
    </xf>
    <xf numFmtId="0" fontId="26" fillId="0" borderId="16" xfId="0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wrapText="1"/>
    </xf>
    <xf numFmtId="0" fontId="16" fillId="0" borderId="14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horizontal="center"/>
    </xf>
    <xf numFmtId="0" fontId="23" fillId="0" borderId="0" xfId="0" applyFont="1" applyFill="1" applyAlignment="1" applyProtection="1">
      <alignment horizontal="center" vertical="center" wrapText="1"/>
    </xf>
    <xf numFmtId="0" fontId="20" fillId="0" borderId="0" xfId="0" applyFont="1" applyFill="1" applyAlignment="1" applyProtection="1">
      <alignment horizontal="center"/>
    </xf>
    <xf numFmtId="0" fontId="10" fillId="0" borderId="8" xfId="0" applyFont="1" applyFill="1" applyBorder="1" applyAlignment="1" applyProtection="1">
      <alignment horizontal="left"/>
    </xf>
    <xf numFmtId="0" fontId="21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 applyProtection="1">
      <alignment wrapText="1"/>
    </xf>
    <xf numFmtId="0" fontId="16" fillId="0" borderId="8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center" wrapText="1"/>
    </xf>
    <xf numFmtId="0" fontId="7" fillId="0" borderId="0" xfId="0" applyFont="1" applyFill="1" applyAlignment="1" applyProtection="1">
      <alignment horizontal="center" wrapText="1"/>
    </xf>
    <xf numFmtId="0" fontId="16" fillId="0" borderId="0" xfId="0" applyFont="1" applyFill="1" applyAlignment="1" applyProtection="1">
      <alignment horizontal="center"/>
    </xf>
    <xf numFmtId="0" fontId="16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/>
    </xf>
    <xf numFmtId="0" fontId="7" fillId="0" borderId="7" xfId="0" applyFont="1" applyFill="1" applyBorder="1" applyProtection="1"/>
    <xf numFmtId="0" fontId="16" fillId="0" borderId="7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horizontal="center" vertical="center"/>
    </xf>
    <xf numFmtId="0" fontId="7" fillId="0" borderId="0" xfId="0" applyFont="1" applyFill="1" applyProtection="1"/>
    <xf numFmtId="0" fontId="7" fillId="0" borderId="0" xfId="0" applyFont="1" applyFill="1" applyAlignment="1" applyProtection="1">
      <alignment vertical="center"/>
    </xf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2" fillId="0" borderId="0" xfId="0" applyFont="1" applyBorder="1" applyAlignment="1">
      <alignment horizontal="left"/>
    </xf>
    <xf numFmtId="0" fontId="11" fillId="0" borderId="24" xfId="0" applyFont="1" applyBorder="1" applyAlignment="1">
      <alignment horizontal="right"/>
    </xf>
    <xf numFmtId="0" fontId="10" fillId="0" borderId="24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 wrapText="1"/>
    </xf>
    <xf numFmtId="0" fontId="11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/>
    <xf numFmtId="0" fontId="12" fillId="0" borderId="34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0" fillId="0" borderId="33" xfId="0" applyFont="1" applyBorder="1"/>
    <xf numFmtId="0" fontId="12" fillId="0" borderId="27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/>
    <xf numFmtId="0" fontId="10" fillId="0" borderId="27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6" xfId="0" applyFont="1" applyBorder="1" applyAlignment="1">
      <alignment horizontal="left" wrapText="1"/>
    </xf>
    <xf numFmtId="0" fontId="10" fillId="0" borderId="38" xfId="0" applyFont="1" applyBorder="1" applyAlignment="1">
      <alignment horizontal="left" wrapText="1"/>
    </xf>
    <xf numFmtId="0" fontId="10" fillId="0" borderId="37" xfId="0" applyFont="1" applyBorder="1" applyAlignment="1">
      <alignment horizontal="left" wrapText="1"/>
    </xf>
    <xf numFmtId="2" fontId="10" fillId="0" borderId="30" xfId="0" applyNumberFormat="1" applyFont="1" applyBorder="1" applyAlignment="1">
      <alignment horizontal="center"/>
    </xf>
    <xf numFmtId="2" fontId="10" fillId="0" borderId="31" xfId="0" applyNumberFormat="1" applyFont="1" applyBorder="1" applyAlignment="1">
      <alignment horizontal="center"/>
    </xf>
    <xf numFmtId="0" fontId="10" fillId="0" borderId="30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1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0" xfId="0" applyFont="1" applyBorder="1" applyAlignment="1">
      <alignment wrapText="1"/>
    </xf>
    <xf numFmtId="0" fontId="10" fillId="0" borderId="25" xfId="0" applyFont="1" applyBorder="1" applyAlignment="1"/>
    <xf numFmtId="0" fontId="10" fillId="0" borderId="31" xfId="0" applyFont="1" applyBorder="1" applyAlignment="1"/>
    <xf numFmtId="0" fontId="10" fillId="0" borderId="36" xfId="0" applyFont="1" applyFill="1" applyBorder="1" applyAlignment="1">
      <alignment horizontal="left" wrapText="1"/>
    </xf>
    <xf numFmtId="0" fontId="10" fillId="0" borderId="38" xfId="0" applyFont="1" applyFill="1" applyBorder="1" applyAlignment="1">
      <alignment horizontal="left" wrapText="1"/>
    </xf>
    <xf numFmtId="0" fontId="10" fillId="0" borderId="37" xfId="0" applyFont="1" applyFill="1" applyBorder="1" applyAlignment="1">
      <alignment horizontal="left" wrapText="1"/>
    </xf>
    <xf numFmtId="2" fontId="10" fillId="0" borderId="36" xfId="0" applyNumberFormat="1" applyFont="1" applyBorder="1" applyAlignment="1">
      <alignment horizontal="center"/>
    </xf>
    <xf numFmtId="2" fontId="10" fillId="0" borderId="37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/>
    </xf>
    <xf numFmtId="2" fontId="10" fillId="0" borderId="28" xfId="0" applyNumberFormat="1" applyFont="1" applyBorder="1" applyAlignment="1">
      <alignment horizontal="center"/>
    </xf>
    <xf numFmtId="0" fontId="10" fillId="0" borderId="30" xfId="0" applyFont="1" applyBorder="1" applyAlignment="1">
      <alignment horizontal="left" wrapText="1"/>
    </xf>
    <xf numFmtId="0" fontId="10" fillId="0" borderId="25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2" fontId="10" fillId="0" borderId="29" xfId="0" applyNumberFormat="1" applyFont="1" applyBorder="1" applyAlignment="1">
      <alignment horizontal="center"/>
    </xf>
    <xf numFmtId="2" fontId="10" fillId="0" borderId="34" xfId="0" applyNumberFormat="1" applyFont="1" applyBorder="1" applyAlignment="1">
      <alignment horizontal="center"/>
    </xf>
    <xf numFmtId="2" fontId="10" fillId="0" borderId="35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5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wrapText="1"/>
    </xf>
    <xf numFmtId="0" fontId="2" fillId="0" borderId="0" xfId="2" applyFont="1" applyFill="1" applyAlignment="1">
      <alignment horizontal="center" vertical="top" wrapText="1"/>
    </xf>
    <xf numFmtId="0" fontId="2" fillId="0" borderId="0" xfId="2" applyFont="1" applyFill="1" applyBorder="1" applyAlignment="1">
      <alignment horizontal="center" vertical="top"/>
    </xf>
    <xf numFmtId="0" fontId="18" fillId="0" borderId="24" xfId="2" applyFont="1" applyFill="1" applyBorder="1" applyAlignment="1">
      <alignment horizontal="center"/>
    </xf>
    <xf numFmtId="0" fontId="18" fillId="0" borderId="24" xfId="2" applyFont="1" applyFill="1" applyBorder="1" applyAlignment="1">
      <alignment horizontal="left"/>
    </xf>
    <xf numFmtId="0" fontId="2" fillId="0" borderId="24" xfId="2" applyFont="1" applyFill="1" applyBorder="1" applyAlignment="1">
      <alignment horizontal="center"/>
    </xf>
    <xf numFmtId="0" fontId="37" fillId="0" borderId="2" xfId="0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left" vertical="center" wrapText="1"/>
    </xf>
    <xf numFmtId="0" fontId="37" fillId="0" borderId="0" xfId="0" applyFont="1" applyFill="1" applyAlignment="1">
      <alignment horizontal="center" wrapText="1"/>
    </xf>
    <xf numFmtId="0" fontId="39" fillId="0" borderId="1" xfId="0" applyFont="1" applyFill="1" applyBorder="1" applyAlignment="1">
      <alignment horizontal="center"/>
    </xf>
    <xf numFmtId="0" fontId="38" fillId="0" borderId="0" xfId="0" applyFont="1" applyFill="1" applyAlignment="1">
      <alignment horizontal="center"/>
    </xf>
    <xf numFmtId="0" fontId="40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37" fillId="2" borderId="3" xfId="0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43" fillId="0" borderId="2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164" fontId="48" fillId="0" borderId="0" xfId="5" applyNumberFormat="1" applyFont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4" fillId="0" borderId="0" xfId="4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43" fillId="0" borderId="0" xfId="0" applyFont="1" applyAlignment="1" applyProtection="1">
      <alignment horizontal="left" vertical="top" wrapText="1"/>
      <protection locked="0"/>
    </xf>
    <xf numFmtId="0" fontId="46" fillId="0" borderId="0" xfId="3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/>
      <protection locked="0"/>
    </xf>
    <xf numFmtId="1" fontId="49" fillId="0" borderId="36" xfId="0" applyNumberFormat="1" applyFont="1" applyBorder="1" applyAlignment="1" applyProtection="1">
      <alignment horizontal="center"/>
      <protection locked="0"/>
    </xf>
    <xf numFmtId="1" fontId="49" fillId="0" borderId="37" xfId="0" applyNumberFormat="1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50" fillId="0" borderId="26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center" vertical="center" wrapText="1"/>
      <protection locked="0"/>
    </xf>
  </cellXfs>
  <cellStyles count="8">
    <cellStyle name="Įprastas" xfId="0" builtinId="0"/>
    <cellStyle name="Įprastas 4" xfId="7"/>
    <cellStyle name="Normal 2" xfId="1"/>
    <cellStyle name="Normal_CF_ataskaitos_prie_mokejimo_tvarkos_040115" xfId="2"/>
    <cellStyle name="Normal_kontingento formos sav" xfId="4"/>
    <cellStyle name="Normal_Sheet1" xfId="5"/>
    <cellStyle name="Normal_TRECFORMantras2001333" xfId="3"/>
    <cellStyle name="Paprastas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6"/>
  <sheetViews>
    <sheetView topLeftCell="A41" workbookViewId="0">
      <selection activeCell="R168" sqref="R168"/>
    </sheetView>
  </sheetViews>
  <sheetFormatPr defaultRowHeight="15"/>
  <cols>
    <col min="1" max="4" width="2" style="61" customWidth="1"/>
    <col min="5" max="5" width="2.140625" style="61" customWidth="1"/>
    <col min="6" max="6" width="3.5703125" style="62" customWidth="1"/>
    <col min="7" max="7" width="34.28515625" style="61" customWidth="1"/>
    <col min="8" max="8" width="4.7109375" style="61" customWidth="1"/>
    <col min="9" max="9" width="11" style="61" customWidth="1"/>
    <col min="10" max="10" width="11.7109375" style="61" customWidth="1"/>
    <col min="11" max="12" width="10.140625" style="61" customWidth="1"/>
    <col min="13" max="13" width="0.140625" style="61" hidden="1" customWidth="1"/>
    <col min="14" max="14" width="6.140625" style="61" hidden="1" customWidth="1"/>
    <col min="15" max="15" width="8.85546875" style="61" hidden="1" customWidth="1"/>
    <col min="16" max="16" width="9.140625" style="61" hidden="1" customWidth="1"/>
    <col min="17" max="17" width="11.28515625" style="61" customWidth="1"/>
    <col min="18" max="18" width="34.42578125" style="61" customWidth="1"/>
    <col min="19" max="19" width="9.140625" style="61" customWidth="1"/>
    <col min="20" max="36" width="9.140625" style="65" customWidth="1"/>
    <col min="37" max="256" width="8.85546875" style="65"/>
    <col min="257" max="260" width="2" style="65" customWidth="1"/>
    <col min="261" max="261" width="2.140625" style="65" customWidth="1"/>
    <col min="262" max="262" width="3.5703125" style="65" customWidth="1"/>
    <col min="263" max="263" width="34.28515625" style="65" customWidth="1"/>
    <col min="264" max="264" width="4.7109375" style="65" customWidth="1"/>
    <col min="265" max="265" width="9" style="65" customWidth="1"/>
    <col min="266" max="266" width="11.7109375" style="65" customWidth="1"/>
    <col min="267" max="267" width="12.42578125" style="65" customWidth="1"/>
    <col min="268" max="268" width="10.140625" style="65" customWidth="1"/>
    <col min="269" max="272" width="0" style="65" hidden="1" customWidth="1"/>
    <col min="273" max="273" width="11.28515625" style="65" customWidth="1"/>
    <col min="274" max="274" width="34.42578125" style="65" customWidth="1"/>
    <col min="275" max="292" width="9.140625" style="65" customWidth="1"/>
    <col min="293" max="512" width="8.85546875" style="65"/>
    <col min="513" max="516" width="2" style="65" customWidth="1"/>
    <col min="517" max="517" width="2.140625" style="65" customWidth="1"/>
    <col min="518" max="518" width="3.5703125" style="65" customWidth="1"/>
    <col min="519" max="519" width="34.28515625" style="65" customWidth="1"/>
    <col min="520" max="520" width="4.7109375" style="65" customWidth="1"/>
    <col min="521" max="521" width="9" style="65" customWidth="1"/>
    <col min="522" max="522" width="11.7109375" style="65" customWidth="1"/>
    <col min="523" max="523" width="12.42578125" style="65" customWidth="1"/>
    <col min="524" max="524" width="10.140625" style="65" customWidth="1"/>
    <col min="525" max="528" width="0" style="65" hidden="1" customWidth="1"/>
    <col min="529" max="529" width="11.28515625" style="65" customWidth="1"/>
    <col min="530" max="530" width="34.42578125" style="65" customWidth="1"/>
    <col min="531" max="548" width="9.140625" style="65" customWidth="1"/>
    <col min="549" max="768" width="8.85546875" style="65"/>
    <col min="769" max="772" width="2" style="65" customWidth="1"/>
    <col min="773" max="773" width="2.140625" style="65" customWidth="1"/>
    <col min="774" max="774" width="3.5703125" style="65" customWidth="1"/>
    <col min="775" max="775" width="34.28515625" style="65" customWidth="1"/>
    <col min="776" max="776" width="4.7109375" style="65" customWidth="1"/>
    <col min="777" max="777" width="9" style="65" customWidth="1"/>
    <col min="778" max="778" width="11.7109375" style="65" customWidth="1"/>
    <col min="779" max="779" width="12.42578125" style="65" customWidth="1"/>
    <col min="780" max="780" width="10.140625" style="65" customWidth="1"/>
    <col min="781" max="784" width="0" style="65" hidden="1" customWidth="1"/>
    <col min="785" max="785" width="11.28515625" style="65" customWidth="1"/>
    <col min="786" max="786" width="34.42578125" style="65" customWidth="1"/>
    <col min="787" max="804" width="9.140625" style="65" customWidth="1"/>
    <col min="805" max="1024" width="8.85546875" style="65"/>
    <col min="1025" max="1028" width="2" style="65" customWidth="1"/>
    <col min="1029" max="1029" width="2.140625" style="65" customWidth="1"/>
    <col min="1030" max="1030" width="3.5703125" style="65" customWidth="1"/>
    <col min="1031" max="1031" width="34.28515625" style="65" customWidth="1"/>
    <col min="1032" max="1032" width="4.7109375" style="65" customWidth="1"/>
    <col min="1033" max="1033" width="9" style="65" customWidth="1"/>
    <col min="1034" max="1034" width="11.7109375" style="65" customWidth="1"/>
    <col min="1035" max="1035" width="12.42578125" style="65" customWidth="1"/>
    <col min="1036" max="1036" width="10.140625" style="65" customWidth="1"/>
    <col min="1037" max="1040" width="0" style="65" hidden="1" customWidth="1"/>
    <col min="1041" max="1041" width="11.28515625" style="65" customWidth="1"/>
    <col min="1042" max="1042" width="34.42578125" style="65" customWidth="1"/>
    <col min="1043" max="1060" width="9.140625" style="65" customWidth="1"/>
    <col min="1061" max="1280" width="8.85546875" style="65"/>
    <col min="1281" max="1284" width="2" style="65" customWidth="1"/>
    <col min="1285" max="1285" width="2.140625" style="65" customWidth="1"/>
    <col min="1286" max="1286" width="3.5703125" style="65" customWidth="1"/>
    <col min="1287" max="1287" width="34.28515625" style="65" customWidth="1"/>
    <col min="1288" max="1288" width="4.7109375" style="65" customWidth="1"/>
    <col min="1289" max="1289" width="9" style="65" customWidth="1"/>
    <col min="1290" max="1290" width="11.7109375" style="65" customWidth="1"/>
    <col min="1291" max="1291" width="12.42578125" style="65" customWidth="1"/>
    <col min="1292" max="1292" width="10.140625" style="65" customWidth="1"/>
    <col min="1293" max="1296" width="0" style="65" hidden="1" customWidth="1"/>
    <col min="1297" max="1297" width="11.28515625" style="65" customWidth="1"/>
    <col min="1298" max="1298" width="34.42578125" style="65" customWidth="1"/>
    <col min="1299" max="1316" width="9.140625" style="65" customWidth="1"/>
    <col min="1317" max="1536" width="8.85546875" style="65"/>
    <col min="1537" max="1540" width="2" style="65" customWidth="1"/>
    <col min="1541" max="1541" width="2.140625" style="65" customWidth="1"/>
    <col min="1542" max="1542" width="3.5703125" style="65" customWidth="1"/>
    <col min="1543" max="1543" width="34.28515625" style="65" customWidth="1"/>
    <col min="1544" max="1544" width="4.7109375" style="65" customWidth="1"/>
    <col min="1545" max="1545" width="9" style="65" customWidth="1"/>
    <col min="1546" max="1546" width="11.7109375" style="65" customWidth="1"/>
    <col min="1547" max="1547" width="12.42578125" style="65" customWidth="1"/>
    <col min="1548" max="1548" width="10.140625" style="65" customWidth="1"/>
    <col min="1549" max="1552" width="0" style="65" hidden="1" customWidth="1"/>
    <col min="1553" max="1553" width="11.28515625" style="65" customWidth="1"/>
    <col min="1554" max="1554" width="34.42578125" style="65" customWidth="1"/>
    <col min="1555" max="1572" width="9.140625" style="65" customWidth="1"/>
    <col min="1573" max="1792" width="8.85546875" style="65"/>
    <col min="1793" max="1796" width="2" style="65" customWidth="1"/>
    <col min="1797" max="1797" width="2.140625" style="65" customWidth="1"/>
    <col min="1798" max="1798" width="3.5703125" style="65" customWidth="1"/>
    <col min="1799" max="1799" width="34.28515625" style="65" customWidth="1"/>
    <col min="1800" max="1800" width="4.7109375" style="65" customWidth="1"/>
    <col min="1801" max="1801" width="9" style="65" customWidth="1"/>
    <col min="1802" max="1802" width="11.7109375" style="65" customWidth="1"/>
    <col min="1803" max="1803" width="12.42578125" style="65" customWidth="1"/>
    <col min="1804" max="1804" width="10.140625" style="65" customWidth="1"/>
    <col min="1805" max="1808" width="0" style="65" hidden="1" customWidth="1"/>
    <col min="1809" max="1809" width="11.28515625" style="65" customWidth="1"/>
    <col min="1810" max="1810" width="34.42578125" style="65" customWidth="1"/>
    <col min="1811" max="1828" width="9.140625" style="65" customWidth="1"/>
    <col min="1829" max="2048" width="8.85546875" style="65"/>
    <col min="2049" max="2052" width="2" style="65" customWidth="1"/>
    <col min="2053" max="2053" width="2.140625" style="65" customWidth="1"/>
    <col min="2054" max="2054" width="3.5703125" style="65" customWidth="1"/>
    <col min="2055" max="2055" width="34.28515625" style="65" customWidth="1"/>
    <col min="2056" max="2056" width="4.7109375" style="65" customWidth="1"/>
    <col min="2057" max="2057" width="9" style="65" customWidth="1"/>
    <col min="2058" max="2058" width="11.7109375" style="65" customWidth="1"/>
    <col min="2059" max="2059" width="12.42578125" style="65" customWidth="1"/>
    <col min="2060" max="2060" width="10.140625" style="65" customWidth="1"/>
    <col min="2061" max="2064" width="0" style="65" hidden="1" customWidth="1"/>
    <col min="2065" max="2065" width="11.28515625" style="65" customWidth="1"/>
    <col min="2066" max="2066" width="34.42578125" style="65" customWidth="1"/>
    <col min="2067" max="2084" width="9.140625" style="65" customWidth="1"/>
    <col min="2085" max="2304" width="8.85546875" style="65"/>
    <col min="2305" max="2308" width="2" style="65" customWidth="1"/>
    <col min="2309" max="2309" width="2.140625" style="65" customWidth="1"/>
    <col min="2310" max="2310" width="3.5703125" style="65" customWidth="1"/>
    <col min="2311" max="2311" width="34.28515625" style="65" customWidth="1"/>
    <col min="2312" max="2312" width="4.7109375" style="65" customWidth="1"/>
    <col min="2313" max="2313" width="9" style="65" customWidth="1"/>
    <col min="2314" max="2314" width="11.7109375" style="65" customWidth="1"/>
    <col min="2315" max="2315" width="12.42578125" style="65" customWidth="1"/>
    <col min="2316" max="2316" width="10.140625" style="65" customWidth="1"/>
    <col min="2317" max="2320" width="0" style="65" hidden="1" customWidth="1"/>
    <col min="2321" max="2321" width="11.28515625" style="65" customWidth="1"/>
    <col min="2322" max="2322" width="34.42578125" style="65" customWidth="1"/>
    <col min="2323" max="2340" width="9.140625" style="65" customWidth="1"/>
    <col min="2341" max="2560" width="8.85546875" style="65"/>
    <col min="2561" max="2564" width="2" style="65" customWidth="1"/>
    <col min="2565" max="2565" width="2.140625" style="65" customWidth="1"/>
    <col min="2566" max="2566" width="3.5703125" style="65" customWidth="1"/>
    <col min="2567" max="2567" width="34.28515625" style="65" customWidth="1"/>
    <col min="2568" max="2568" width="4.7109375" style="65" customWidth="1"/>
    <col min="2569" max="2569" width="9" style="65" customWidth="1"/>
    <col min="2570" max="2570" width="11.7109375" style="65" customWidth="1"/>
    <col min="2571" max="2571" width="12.42578125" style="65" customWidth="1"/>
    <col min="2572" max="2572" width="10.140625" style="65" customWidth="1"/>
    <col min="2573" max="2576" width="0" style="65" hidden="1" customWidth="1"/>
    <col min="2577" max="2577" width="11.28515625" style="65" customWidth="1"/>
    <col min="2578" max="2578" width="34.42578125" style="65" customWidth="1"/>
    <col min="2579" max="2596" width="9.140625" style="65" customWidth="1"/>
    <col min="2597" max="2816" width="8.85546875" style="65"/>
    <col min="2817" max="2820" width="2" style="65" customWidth="1"/>
    <col min="2821" max="2821" width="2.140625" style="65" customWidth="1"/>
    <col min="2822" max="2822" width="3.5703125" style="65" customWidth="1"/>
    <col min="2823" max="2823" width="34.28515625" style="65" customWidth="1"/>
    <col min="2824" max="2824" width="4.7109375" style="65" customWidth="1"/>
    <col min="2825" max="2825" width="9" style="65" customWidth="1"/>
    <col min="2826" max="2826" width="11.7109375" style="65" customWidth="1"/>
    <col min="2827" max="2827" width="12.42578125" style="65" customWidth="1"/>
    <col min="2828" max="2828" width="10.140625" style="65" customWidth="1"/>
    <col min="2829" max="2832" width="0" style="65" hidden="1" customWidth="1"/>
    <col min="2833" max="2833" width="11.28515625" style="65" customWidth="1"/>
    <col min="2834" max="2834" width="34.42578125" style="65" customWidth="1"/>
    <col min="2835" max="2852" width="9.140625" style="65" customWidth="1"/>
    <col min="2853" max="3072" width="8.85546875" style="65"/>
    <col min="3073" max="3076" width="2" style="65" customWidth="1"/>
    <col min="3077" max="3077" width="2.140625" style="65" customWidth="1"/>
    <col min="3078" max="3078" width="3.5703125" style="65" customWidth="1"/>
    <col min="3079" max="3079" width="34.28515625" style="65" customWidth="1"/>
    <col min="3080" max="3080" width="4.7109375" style="65" customWidth="1"/>
    <col min="3081" max="3081" width="9" style="65" customWidth="1"/>
    <col min="3082" max="3082" width="11.7109375" style="65" customWidth="1"/>
    <col min="3083" max="3083" width="12.42578125" style="65" customWidth="1"/>
    <col min="3084" max="3084" width="10.140625" style="65" customWidth="1"/>
    <col min="3085" max="3088" width="0" style="65" hidden="1" customWidth="1"/>
    <col min="3089" max="3089" width="11.28515625" style="65" customWidth="1"/>
    <col min="3090" max="3090" width="34.42578125" style="65" customWidth="1"/>
    <col min="3091" max="3108" width="9.140625" style="65" customWidth="1"/>
    <col min="3109" max="3328" width="8.85546875" style="65"/>
    <col min="3329" max="3332" width="2" style="65" customWidth="1"/>
    <col min="3333" max="3333" width="2.140625" style="65" customWidth="1"/>
    <col min="3334" max="3334" width="3.5703125" style="65" customWidth="1"/>
    <col min="3335" max="3335" width="34.28515625" style="65" customWidth="1"/>
    <col min="3336" max="3336" width="4.7109375" style="65" customWidth="1"/>
    <col min="3337" max="3337" width="9" style="65" customWidth="1"/>
    <col min="3338" max="3338" width="11.7109375" style="65" customWidth="1"/>
    <col min="3339" max="3339" width="12.42578125" style="65" customWidth="1"/>
    <col min="3340" max="3340" width="10.140625" style="65" customWidth="1"/>
    <col min="3341" max="3344" width="0" style="65" hidden="1" customWidth="1"/>
    <col min="3345" max="3345" width="11.28515625" style="65" customWidth="1"/>
    <col min="3346" max="3346" width="34.42578125" style="65" customWidth="1"/>
    <col min="3347" max="3364" width="9.140625" style="65" customWidth="1"/>
    <col min="3365" max="3584" width="8.85546875" style="65"/>
    <col min="3585" max="3588" width="2" style="65" customWidth="1"/>
    <col min="3589" max="3589" width="2.140625" style="65" customWidth="1"/>
    <col min="3590" max="3590" width="3.5703125" style="65" customWidth="1"/>
    <col min="3591" max="3591" width="34.28515625" style="65" customWidth="1"/>
    <col min="3592" max="3592" width="4.7109375" style="65" customWidth="1"/>
    <col min="3593" max="3593" width="9" style="65" customWidth="1"/>
    <col min="3594" max="3594" width="11.7109375" style="65" customWidth="1"/>
    <col min="3595" max="3595" width="12.42578125" style="65" customWidth="1"/>
    <col min="3596" max="3596" width="10.140625" style="65" customWidth="1"/>
    <col min="3597" max="3600" width="0" style="65" hidden="1" customWidth="1"/>
    <col min="3601" max="3601" width="11.28515625" style="65" customWidth="1"/>
    <col min="3602" max="3602" width="34.42578125" style="65" customWidth="1"/>
    <col min="3603" max="3620" width="9.140625" style="65" customWidth="1"/>
    <col min="3621" max="3840" width="8.85546875" style="65"/>
    <col min="3841" max="3844" width="2" style="65" customWidth="1"/>
    <col min="3845" max="3845" width="2.140625" style="65" customWidth="1"/>
    <col min="3846" max="3846" width="3.5703125" style="65" customWidth="1"/>
    <col min="3847" max="3847" width="34.28515625" style="65" customWidth="1"/>
    <col min="3848" max="3848" width="4.7109375" style="65" customWidth="1"/>
    <col min="3849" max="3849" width="9" style="65" customWidth="1"/>
    <col min="3850" max="3850" width="11.7109375" style="65" customWidth="1"/>
    <col min="3851" max="3851" width="12.42578125" style="65" customWidth="1"/>
    <col min="3852" max="3852" width="10.140625" style="65" customWidth="1"/>
    <col min="3853" max="3856" width="0" style="65" hidden="1" customWidth="1"/>
    <col min="3857" max="3857" width="11.28515625" style="65" customWidth="1"/>
    <col min="3858" max="3858" width="34.42578125" style="65" customWidth="1"/>
    <col min="3859" max="3876" width="9.140625" style="65" customWidth="1"/>
    <col min="3877" max="4096" width="8.85546875" style="65"/>
    <col min="4097" max="4100" width="2" style="65" customWidth="1"/>
    <col min="4101" max="4101" width="2.140625" style="65" customWidth="1"/>
    <col min="4102" max="4102" width="3.5703125" style="65" customWidth="1"/>
    <col min="4103" max="4103" width="34.28515625" style="65" customWidth="1"/>
    <col min="4104" max="4104" width="4.7109375" style="65" customWidth="1"/>
    <col min="4105" max="4105" width="9" style="65" customWidth="1"/>
    <col min="4106" max="4106" width="11.7109375" style="65" customWidth="1"/>
    <col min="4107" max="4107" width="12.42578125" style="65" customWidth="1"/>
    <col min="4108" max="4108" width="10.140625" style="65" customWidth="1"/>
    <col min="4109" max="4112" width="0" style="65" hidden="1" customWidth="1"/>
    <col min="4113" max="4113" width="11.28515625" style="65" customWidth="1"/>
    <col min="4114" max="4114" width="34.42578125" style="65" customWidth="1"/>
    <col min="4115" max="4132" width="9.140625" style="65" customWidth="1"/>
    <col min="4133" max="4352" width="8.85546875" style="65"/>
    <col min="4353" max="4356" width="2" style="65" customWidth="1"/>
    <col min="4357" max="4357" width="2.140625" style="65" customWidth="1"/>
    <col min="4358" max="4358" width="3.5703125" style="65" customWidth="1"/>
    <col min="4359" max="4359" width="34.28515625" style="65" customWidth="1"/>
    <col min="4360" max="4360" width="4.7109375" style="65" customWidth="1"/>
    <col min="4361" max="4361" width="9" style="65" customWidth="1"/>
    <col min="4362" max="4362" width="11.7109375" style="65" customWidth="1"/>
    <col min="4363" max="4363" width="12.42578125" style="65" customWidth="1"/>
    <col min="4364" max="4364" width="10.140625" style="65" customWidth="1"/>
    <col min="4365" max="4368" width="0" style="65" hidden="1" customWidth="1"/>
    <col min="4369" max="4369" width="11.28515625" style="65" customWidth="1"/>
    <col min="4370" max="4370" width="34.42578125" style="65" customWidth="1"/>
    <col min="4371" max="4388" width="9.140625" style="65" customWidth="1"/>
    <col min="4389" max="4608" width="8.85546875" style="65"/>
    <col min="4609" max="4612" width="2" style="65" customWidth="1"/>
    <col min="4613" max="4613" width="2.140625" style="65" customWidth="1"/>
    <col min="4614" max="4614" width="3.5703125" style="65" customWidth="1"/>
    <col min="4615" max="4615" width="34.28515625" style="65" customWidth="1"/>
    <col min="4616" max="4616" width="4.7109375" style="65" customWidth="1"/>
    <col min="4617" max="4617" width="9" style="65" customWidth="1"/>
    <col min="4618" max="4618" width="11.7109375" style="65" customWidth="1"/>
    <col min="4619" max="4619" width="12.42578125" style="65" customWidth="1"/>
    <col min="4620" max="4620" width="10.140625" style="65" customWidth="1"/>
    <col min="4621" max="4624" width="0" style="65" hidden="1" customWidth="1"/>
    <col min="4625" max="4625" width="11.28515625" style="65" customWidth="1"/>
    <col min="4626" max="4626" width="34.42578125" style="65" customWidth="1"/>
    <col min="4627" max="4644" width="9.140625" style="65" customWidth="1"/>
    <col min="4645" max="4864" width="8.85546875" style="65"/>
    <col min="4865" max="4868" width="2" style="65" customWidth="1"/>
    <col min="4869" max="4869" width="2.140625" style="65" customWidth="1"/>
    <col min="4870" max="4870" width="3.5703125" style="65" customWidth="1"/>
    <col min="4871" max="4871" width="34.28515625" style="65" customWidth="1"/>
    <col min="4872" max="4872" width="4.7109375" style="65" customWidth="1"/>
    <col min="4873" max="4873" width="9" style="65" customWidth="1"/>
    <col min="4874" max="4874" width="11.7109375" style="65" customWidth="1"/>
    <col min="4875" max="4875" width="12.42578125" style="65" customWidth="1"/>
    <col min="4876" max="4876" width="10.140625" style="65" customWidth="1"/>
    <col min="4877" max="4880" width="0" style="65" hidden="1" customWidth="1"/>
    <col min="4881" max="4881" width="11.28515625" style="65" customWidth="1"/>
    <col min="4882" max="4882" width="34.42578125" style="65" customWidth="1"/>
    <col min="4883" max="4900" width="9.140625" style="65" customWidth="1"/>
    <col min="4901" max="5120" width="8.85546875" style="65"/>
    <col min="5121" max="5124" width="2" style="65" customWidth="1"/>
    <col min="5125" max="5125" width="2.140625" style="65" customWidth="1"/>
    <col min="5126" max="5126" width="3.5703125" style="65" customWidth="1"/>
    <col min="5127" max="5127" width="34.28515625" style="65" customWidth="1"/>
    <col min="5128" max="5128" width="4.7109375" style="65" customWidth="1"/>
    <col min="5129" max="5129" width="9" style="65" customWidth="1"/>
    <col min="5130" max="5130" width="11.7109375" style="65" customWidth="1"/>
    <col min="5131" max="5131" width="12.42578125" style="65" customWidth="1"/>
    <col min="5132" max="5132" width="10.140625" style="65" customWidth="1"/>
    <col min="5133" max="5136" width="0" style="65" hidden="1" customWidth="1"/>
    <col min="5137" max="5137" width="11.28515625" style="65" customWidth="1"/>
    <col min="5138" max="5138" width="34.42578125" style="65" customWidth="1"/>
    <col min="5139" max="5156" width="9.140625" style="65" customWidth="1"/>
    <col min="5157" max="5376" width="8.85546875" style="65"/>
    <col min="5377" max="5380" width="2" style="65" customWidth="1"/>
    <col min="5381" max="5381" width="2.140625" style="65" customWidth="1"/>
    <col min="5382" max="5382" width="3.5703125" style="65" customWidth="1"/>
    <col min="5383" max="5383" width="34.28515625" style="65" customWidth="1"/>
    <col min="5384" max="5384" width="4.7109375" style="65" customWidth="1"/>
    <col min="5385" max="5385" width="9" style="65" customWidth="1"/>
    <col min="5386" max="5386" width="11.7109375" style="65" customWidth="1"/>
    <col min="5387" max="5387" width="12.42578125" style="65" customWidth="1"/>
    <col min="5388" max="5388" width="10.140625" style="65" customWidth="1"/>
    <col min="5389" max="5392" width="0" style="65" hidden="1" customWidth="1"/>
    <col min="5393" max="5393" width="11.28515625" style="65" customWidth="1"/>
    <col min="5394" max="5394" width="34.42578125" style="65" customWidth="1"/>
    <col min="5395" max="5412" width="9.140625" style="65" customWidth="1"/>
    <col min="5413" max="5632" width="8.85546875" style="65"/>
    <col min="5633" max="5636" width="2" style="65" customWidth="1"/>
    <col min="5637" max="5637" width="2.140625" style="65" customWidth="1"/>
    <col min="5638" max="5638" width="3.5703125" style="65" customWidth="1"/>
    <col min="5639" max="5639" width="34.28515625" style="65" customWidth="1"/>
    <col min="5640" max="5640" width="4.7109375" style="65" customWidth="1"/>
    <col min="5641" max="5641" width="9" style="65" customWidth="1"/>
    <col min="5642" max="5642" width="11.7109375" style="65" customWidth="1"/>
    <col min="5643" max="5643" width="12.42578125" style="65" customWidth="1"/>
    <col min="5644" max="5644" width="10.140625" style="65" customWidth="1"/>
    <col min="5645" max="5648" width="0" style="65" hidden="1" customWidth="1"/>
    <col min="5649" max="5649" width="11.28515625" style="65" customWidth="1"/>
    <col min="5650" max="5650" width="34.42578125" style="65" customWidth="1"/>
    <col min="5651" max="5668" width="9.140625" style="65" customWidth="1"/>
    <col min="5669" max="5888" width="8.85546875" style="65"/>
    <col min="5889" max="5892" width="2" style="65" customWidth="1"/>
    <col min="5893" max="5893" width="2.140625" style="65" customWidth="1"/>
    <col min="5894" max="5894" width="3.5703125" style="65" customWidth="1"/>
    <col min="5895" max="5895" width="34.28515625" style="65" customWidth="1"/>
    <col min="5896" max="5896" width="4.7109375" style="65" customWidth="1"/>
    <col min="5897" max="5897" width="9" style="65" customWidth="1"/>
    <col min="5898" max="5898" width="11.7109375" style="65" customWidth="1"/>
    <col min="5899" max="5899" width="12.42578125" style="65" customWidth="1"/>
    <col min="5900" max="5900" width="10.140625" style="65" customWidth="1"/>
    <col min="5901" max="5904" width="0" style="65" hidden="1" customWidth="1"/>
    <col min="5905" max="5905" width="11.28515625" style="65" customWidth="1"/>
    <col min="5906" max="5906" width="34.42578125" style="65" customWidth="1"/>
    <col min="5907" max="5924" width="9.140625" style="65" customWidth="1"/>
    <col min="5925" max="6144" width="8.85546875" style="65"/>
    <col min="6145" max="6148" width="2" style="65" customWidth="1"/>
    <col min="6149" max="6149" width="2.140625" style="65" customWidth="1"/>
    <col min="6150" max="6150" width="3.5703125" style="65" customWidth="1"/>
    <col min="6151" max="6151" width="34.28515625" style="65" customWidth="1"/>
    <col min="6152" max="6152" width="4.7109375" style="65" customWidth="1"/>
    <col min="6153" max="6153" width="9" style="65" customWidth="1"/>
    <col min="6154" max="6154" width="11.7109375" style="65" customWidth="1"/>
    <col min="6155" max="6155" width="12.42578125" style="65" customWidth="1"/>
    <col min="6156" max="6156" width="10.140625" style="65" customWidth="1"/>
    <col min="6157" max="6160" width="0" style="65" hidden="1" customWidth="1"/>
    <col min="6161" max="6161" width="11.28515625" style="65" customWidth="1"/>
    <col min="6162" max="6162" width="34.42578125" style="65" customWidth="1"/>
    <col min="6163" max="6180" width="9.140625" style="65" customWidth="1"/>
    <col min="6181" max="6400" width="8.85546875" style="65"/>
    <col min="6401" max="6404" width="2" style="65" customWidth="1"/>
    <col min="6405" max="6405" width="2.140625" style="65" customWidth="1"/>
    <col min="6406" max="6406" width="3.5703125" style="65" customWidth="1"/>
    <col min="6407" max="6407" width="34.28515625" style="65" customWidth="1"/>
    <col min="6408" max="6408" width="4.7109375" style="65" customWidth="1"/>
    <col min="6409" max="6409" width="9" style="65" customWidth="1"/>
    <col min="6410" max="6410" width="11.7109375" style="65" customWidth="1"/>
    <col min="6411" max="6411" width="12.42578125" style="65" customWidth="1"/>
    <col min="6412" max="6412" width="10.140625" style="65" customWidth="1"/>
    <col min="6413" max="6416" width="0" style="65" hidden="1" customWidth="1"/>
    <col min="6417" max="6417" width="11.28515625" style="65" customWidth="1"/>
    <col min="6418" max="6418" width="34.42578125" style="65" customWidth="1"/>
    <col min="6419" max="6436" width="9.140625" style="65" customWidth="1"/>
    <col min="6437" max="6656" width="8.85546875" style="65"/>
    <col min="6657" max="6660" width="2" style="65" customWidth="1"/>
    <col min="6661" max="6661" width="2.140625" style="65" customWidth="1"/>
    <col min="6662" max="6662" width="3.5703125" style="65" customWidth="1"/>
    <col min="6663" max="6663" width="34.28515625" style="65" customWidth="1"/>
    <col min="6664" max="6664" width="4.7109375" style="65" customWidth="1"/>
    <col min="6665" max="6665" width="9" style="65" customWidth="1"/>
    <col min="6666" max="6666" width="11.7109375" style="65" customWidth="1"/>
    <col min="6667" max="6667" width="12.42578125" style="65" customWidth="1"/>
    <col min="6668" max="6668" width="10.140625" style="65" customWidth="1"/>
    <col min="6669" max="6672" width="0" style="65" hidden="1" customWidth="1"/>
    <col min="6673" max="6673" width="11.28515625" style="65" customWidth="1"/>
    <col min="6674" max="6674" width="34.42578125" style="65" customWidth="1"/>
    <col min="6675" max="6692" width="9.140625" style="65" customWidth="1"/>
    <col min="6693" max="6912" width="8.85546875" style="65"/>
    <col min="6913" max="6916" width="2" style="65" customWidth="1"/>
    <col min="6917" max="6917" width="2.140625" style="65" customWidth="1"/>
    <col min="6918" max="6918" width="3.5703125" style="65" customWidth="1"/>
    <col min="6919" max="6919" width="34.28515625" style="65" customWidth="1"/>
    <col min="6920" max="6920" width="4.7109375" style="65" customWidth="1"/>
    <col min="6921" max="6921" width="9" style="65" customWidth="1"/>
    <col min="6922" max="6922" width="11.7109375" style="65" customWidth="1"/>
    <col min="6923" max="6923" width="12.42578125" style="65" customWidth="1"/>
    <col min="6924" max="6924" width="10.140625" style="65" customWidth="1"/>
    <col min="6925" max="6928" width="0" style="65" hidden="1" customWidth="1"/>
    <col min="6929" max="6929" width="11.28515625" style="65" customWidth="1"/>
    <col min="6930" max="6930" width="34.42578125" style="65" customWidth="1"/>
    <col min="6931" max="6948" width="9.140625" style="65" customWidth="1"/>
    <col min="6949" max="7168" width="8.85546875" style="65"/>
    <col min="7169" max="7172" width="2" style="65" customWidth="1"/>
    <col min="7173" max="7173" width="2.140625" style="65" customWidth="1"/>
    <col min="7174" max="7174" width="3.5703125" style="65" customWidth="1"/>
    <col min="7175" max="7175" width="34.28515625" style="65" customWidth="1"/>
    <col min="7176" max="7176" width="4.7109375" style="65" customWidth="1"/>
    <col min="7177" max="7177" width="9" style="65" customWidth="1"/>
    <col min="7178" max="7178" width="11.7109375" style="65" customWidth="1"/>
    <col min="7179" max="7179" width="12.42578125" style="65" customWidth="1"/>
    <col min="7180" max="7180" width="10.140625" style="65" customWidth="1"/>
    <col min="7181" max="7184" width="0" style="65" hidden="1" customWidth="1"/>
    <col min="7185" max="7185" width="11.28515625" style="65" customWidth="1"/>
    <col min="7186" max="7186" width="34.42578125" style="65" customWidth="1"/>
    <col min="7187" max="7204" width="9.140625" style="65" customWidth="1"/>
    <col min="7205" max="7424" width="8.85546875" style="65"/>
    <col min="7425" max="7428" width="2" style="65" customWidth="1"/>
    <col min="7429" max="7429" width="2.140625" style="65" customWidth="1"/>
    <col min="7430" max="7430" width="3.5703125" style="65" customWidth="1"/>
    <col min="7431" max="7431" width="34.28515625" style="65" customWidth="1"/>
    <col min="7432" max="7432" width="4.7109375" style="65" customWidth="1"/>
    <col min="7433" max="7433" width="9" style="65" customWidth="1"/>
    <col min="7434" max="7434" width="11.7109375" style="65" customWidth="1"/>
    <col min="7435" max="7435" width="12.42578125" style="65" customWidth="1"/>
    <col min="7436" max="7436" width="10.140625" style="65" customWidth="1"/>
    <col min="7437" max="7440" width="0" style="65" hidden="1" customWidth="1"/>
    <col min="7441" max="7441" width="11.28515625" style="65" customWidth="1"/>
    <col min="7442" max="7442" width="34.42578125" style="65" customWidth="1"/>
    <col min="7443" max="7460" width="9.140625" style="65" customWidth="1"/>
    <col min="7461" max="7680" width="8.85546875" style="65"/>
    <col min="7681" max="7684" width="2" style="65" customWidth="1"/>
    <col min="7685" max="7685" width="2.140625" style="65" customWidth="1"/>
    <col min="7686" max="7686" width="3.5703125" style="65" customWidth="1"/>
    <col min="7687" max="7687" width="34.28515625" style="65" customWidth="1"/>
    <col min="7688" max="7688" width="4.7109375" style="65" customWidth="1"/>
    <col min="7689" max="7689" width="9" style="65" customWidth="1"/>
    <col min="7690" max="7690" width="11.7109375" style="65" customWidth="1"/>
    <col min="7691" max="7691" width="12.42578125" style="65" customWidth="1"/>
    <col min="7692" max="7692" width="10.140625" style="65" customWidth="1"/>
    <col min="7693" max="7696" width="0" style="65" hidden="1" customWidth="1"/>
    <col min="7697" max="7697" width="11.28515625" style="65" customWidth="1"/>
    <col min="7698" max="7698" width="34.42578125" style="65" customWidth="1"/>
    <col min="7699" max="7716" width="9.140625" style="65" customWidth="1"/>
    <col min="7717" max="7936" width="8.85546875" style="65"/>
    <col min="7937" max="7940" width="2" style="65" customWidth="1"/>
    <col min="7941" max="7941" width="2.140625" style="65" customWidth="1"/>
    <col min="7942" max="7942" width="3.5703125" style="65" customWidth="1"/>
    <col min="7943" max="7943" width="34.28515625" style="65" customWidth="1"/>
    <col min="7944" max="7944" width="4.7109375" style="65" customWidth="1"/>
    <col min="7945" max="7945" width="9" style="65" customWidth="1"/>
    <col min="7946" max="7946" width="11.7109375" style="65" customWidth="1"/>
    <col min="7947" max="7947" width="12.42578125" style="65" customWidth="1"/>
    <col min="7948" max="7948" width="10.140625" style="65" customWidth="1"/>
    <col min="7949" max="7952" width="0" style="65" hidden="1" customWidth="1"/>
    <col min="7953" max="7953" width="11.28515625" style="65" customWidth="1"/>
    <col min="7954" max="7954" width="34.42578125" style="65" customWidth="1"/>
    <col min="7955" max="7972" width="9.140625" style="65" customWidth="1"/>
    <col min="7973" max="8192" width="8.85546875" style="65"/>
    <col min="8193" max="8196" width="2" style="65" customWidth="1"/>
    <col min="8197" max="8197" width="2.140625" style="65" customWidth="1"/>
    <col min="8198" max="8198" width="3.5703125" style="65" customWidth="1"/>
    <col min="8199" max="8199" width="34.28515625" style="65" customWidth="1"/>
    <col min="8200" max="8200" width="4.7109375" style="65" customWidth="1"/>
    <col min="8201" max="8201" width="9" style="65" customWidth="1"/>
    <col min="8202" max="8202" width="11.7109375" style="65" customWidth="1"/>
    <col min="8203" max="8203" width="12.42578125" style="65" customWidth="1"/>
    <col min="8204" max="8204" width="10.140625" style="65" customWidth="1"/>
    <col min="8205" max="8208" width="0" style="65" hidden="1" customWidth="1"/>
    <col min="8209" max="8209" width="11.28515625" style="65" customWidth="1"/>
    <col min="8210" max="8210" width="34.42578125" style="65" customWidth="1"/>
    <col min="8211" max="8228" width="9.140625" style="65" customWidth="1"/>
    <col min="8229" max="8448" width="8.85546875" style="65"/>
    <col min="8449" max="8452" width="2" style="65" customWidth="1"/>
    <col min="8453" max="8453" width="2.140625" style="65" customWidth="1"/>
    <col min="8454" max="8454" width="3.5703125" style="65" customWidth="1"/>
    <col min="8455" max="8455" width="34.28515625" style="65" customWidth="1"/>
    <col min="8456" max="8456" width="4.7109375" style="65" customWidth="1"/>
    <col min="8457" max="8457" width="9" style="65" customWidth="1"/>
    <col min="8458" max="8458" width="11.7109375" style="65" customWidth="1"/>
    <col min="8459" max="8459" width="12.42578125" style="65" customWidth="1"/>
    <col min="8460" max="8460" width="10.140625" style="65" customWidth="1"/>
    <col min="8461" max="8464" width="0" style="65" hidden="1" customWidth="1"/>
    <col min="8465" max="8465" width="11.28515625" style="65" customWidth="1"/>
    <col min="8466" max="8466" width="34.42578125" style="65" customWidth="1"/>
    <col min="8467" max="8484" width="9.140625" style="65" customWidth="1"/>
    <col min="8485" max="8704" width="8.85546875" style="65"/>
    <col min="8705" max="8708" width="2" style="65" customWidth="1"/>
    <col min="8709" max="8709" width="2.140625" style="65" customWidth="1"/>
    <col min="8710" max="8710" width="3.5703125" style="65" customWidth="1"/>
    <col min="8711" max="8711" width="34.28515625" style="65" customWidth="1"/>
    <col min="8712" max="8712" width="4.7109375" style="65" customWidth="1"/>
    <col min="8713" max="8713" width="9" style="65" customWidth="1"/>
    <col min="8714" max="8714" width="11.7109375" style="65" customWidth="1"/>
    <col min="8715" max="8715" width="12.42578125" style="65" customWidth="1"/>
    <col min="8716" max="8716" width="10.140625" style="65" customWidth="1"/>
    <col min="8717" max="8720" width="0" style="65" hidden="1" customWidth="1"/>
    <col min="8721" max="8721" width="11.28515625" style="65" customWidth="1"/>
    <col min="8722" max="8722" width="34.42578125" style="65" customWidth="1"/>
    <col min="8723" max="8740" width="9.140625" style="65" customWidth="1"/>
    <col min="8741" max="8960" width="8.85546875" style="65"/>
    <col min="8961" max="8964" width="2" style="65" customWidth="1"/>
    <col min="8965" max="8965" width="2.140625" style="65" customWidth="1"/>
    <col min="8966" max="8966" width="3.5703125" style="65" customWidth="1"/>
    <col min="8967" max="8967" width="34.28515625" style="65" customWidth="1"/>
    <col min="8968" max="8968" width="4.7109375" style="65" customWidth="1"/>
    <col min="8969" max="8969" width="9" style="65" customWidth="1"/>
    <col min="8970" max="8970" width="11.7109375" style="65" customWidth="1"/>
    <col min="8971" max="8971" width="12.42578125" style="65" customWidth="1"/>
    <col min="8972" max="8972" width="10.140625" style="65" customWidth="1"/>
    <col min="8973" max="8976" width="0" style="65" hidden="1" customWidth="1"/>
    <col min="8977" max="8977" width="11.28515625" style="65" customWidth="1"/>
    <col min="8978" max="8978" width="34.42578125" style="65" customWidth="1"/>
    <col min="8979" max="8996" width="9.140625" style="65" customWidth="1"/>
    <col min="8997" max="9216" width="8.85546875" style="65"/>
    <col min="9217" max="9220" width="2" style="65" customWidth="1"/>
    <col min="9221" max="9221" width="2.140625" style="65" customWidth="1"/>
    <col min="9222" max="9222" width="3.5703125" style="65" customWidth="1"/>
    <col min="9223" max="9223" width="34.28515625" style="65" customWidth="1"/>
    <col min="9224" max="9224" width="4.7109375" style="65" customWidth="1"/>
    <col min="9225" max="9225" width="9" style="65" customWidth="1"/>
    <col min="9226" max="9226" width="11.7109375" style="65" customWidth="1"/>
    <col min="9227" max="9227" width="12.42578125" style="65" customWidth="1"/>
    <col min="9228" max="9228" width="10.140625" style="65" customWidth="1"/>
    <col min="9229" max="9232" width="0" style="65" hidden="1" customWidth="1"/>
    <col min="9233" max="9233" width="11.28515625" style="65" customWidth="1"/>
    <col min="9234" max="9234" width="34.42578125" style="65" customWidth="1"/>
    <col min="9235" max="9252" width="9.140625" style="65" customWidth="1"/>
    <col min="9253" max="9472" width="8.85546875" style="65"/>
    <col min="9473" max="9476" width="2" style="65" customWidth="1"/>
    <col min="9477" max="9477" width="2.140625" style="65" customWidth="1"/>
    <col min="9478" max="9478" width="3.5703125" style="65" customWidth="1"/>
    <col min="9479" max="9479" width="34.28515625" style="65" customWidth="1"/>
    <col min="9480" max="9480" width="4.7109375" style="65" customWidth="1"/>
    <col min="9481" max="9481" width="9" style="65" customWidth="1"/>
    <col min="9482" max="9482" width="11.7109375" style="65" customWidth="1"/>
    <col min="9483" max="9483" width="12.42578125" style="65" customWidth="1"/>
    <col min="9484" max="9484" width="10.140625" style="65" customWidth="1"/>
    <col min="9485" max="9488" width="0" style="65" hidden="1" customWidth="1"/>
    <col min="9489" max="9489" width="11.28515625" style="65" customWidth="1"/>
    <col min="9490" max="9490" width="34.42578125" style="65" customWidth="1"/>
    <col min="9491" max="9508" width="9.140625" style="65" customWidth="1"/>
    <col min="9509" max="9728" width="8.85546875" style="65"/>
    <col min="9729" max="9732" width="2" style="65" customWidth="1"/>
    <col min="9733" max="9733" width="2.140625" style="65" customWidth="1"/>
    <col min="9734" max="9734" width="3.5703125" style="65" customWidth="1"/>
    <col min="9735" max="9735" width="34.28515625" style="65" customWidth="1"/>
    <col min="9736" max="9736" width="4.7109375" style="65" customWidth="1"/>
    <col min="9737" max="9737" width="9" style="65" customWidth="1"/>
    <col min="9738" max="9738" width="11.7109375" style="65" customWidth="1"/>
    <col min="9739" max="9739" width="12.42578125" style="65" customWidth="1"/>
    <col min="9740" max="9740" width="10.140625" style="65" customWidth="1"/>
    <col min="9741" max="9744" width="0" style="65" hidden="1" customWidth="1"/>
    <col min="9745" max="9745" width="11.28515625" style="65" customWidth="1"/>
    <col min="9746" max="9746" width="34.42578125" style="65" customWidth="1"/>
    <col min="9747" max="9764" width="9.140625" style="65" customWidth="1"/>
    <col min="9765" max="9984" width="8.85546875" style="65"/>
    <col min="9985" max="9988" width="2" style="65" customWidth="1"/>
    <col min="9989" max="9989" width="2.140625" style="65" customWidth="1"/>
    <col min="9990" max="9990" width="3.5703125" style="65" customWidth="1"/>
    <col min="9991" max="9991" width="34.28515625" style="65" customWidth="1"/>
    <col min="9992" max="9992" width="4.7109375" style="65" customWidth="1"/>
    <col min="9993" max="9993" width="9" style="65" customWidth="1"/>
    <col min="9994" max="9994" width="11.7109375" style="65" customWidth="1"/>
    <col min="9995" max="9995" width="12.42578125" style="65" customWidth="1"/>
    <col min="9996" max="9996" width="10.140625" style="65" customWidth="1"/>
    <col min="9997" max="10000" width="0" style="65" hidden="1" customWidth="1"/>
    <col min="10001" max="10001" width="11.28515625" style="65" customWidth="1"/>
    <col min="10002" max="10002" width="34.42578125" style="65" customWidth="1"/>
    <col min="10003" max="10020" width="9.140625" style="65" customWidth="1"/>
    <col min="10021" max="10240" width="8.85546875" style="65"/>
    <col min="10241" max="10244" width="2" style="65" customWidth="1"/>
    <col min="10245" max="10245" width="2.140625" style="65" customWidth="1"/>
    <col min="10246" max="10246" width="3.5703125" style="65" customWidth="1"/>
    <col min="10247" max="10247" width="34.28515625" style="65" customWidth="1"/>
    <col min="10248" max="10248" width="4.7109375" style="65" customWidth="1"/>
    <col min="10249" max="10249" width="9" style="65" customWidth="1"/>
    <col min="10250" max="10250" width="11.7109375" style="65" customWidth="1"/>
    <col min="10251" max="10251" width="12.42578125" style="65" customWidth="1"/>
    <col min="10252" max="10252" width="10.140625" style="65" customWidth="1"/>
    <col min="10253" max="10256" width="0" style="65" hidden="1" customWidth="1"/>
    <col min="10257" max="10257" width="11.28515625" style="65" customWidth="1"/>
    <col min="10258" max="10258" width="34.42578125" style="65" customWidth="1"/>
    <col min="10259" max="10276" width="9.140625" style="65" customWidth="1"/>
    <col min="10277" max="10496" width="8.85546875" style="65"/>
    <col min="10497" max="10500" width="2" style="65" customWidth="1"/>
    <col min="10501" max="10501" width="2.140625" style="65" customWidth="1"/>
    <col min="10502" max="10502" width="3.5703125" style="65" customWidth="1"/>
    <col min="10503" max="10503" width="34.28515625" style="65" customWidth="1"/>
    <col min="10504" max="10504" width="4.7109375" style="65" customWidth="1"/>
    <col min="10505" max="10505" width="9" style="65" customWidth="1"/>
    <col min="10506" max="10506" width="11.7109375" style="65" customWidth="1"/>
    <col min="10507" max="10507" width="12.42578125" style="65" customWidth="1"/>
    <col min="10508" max="10508" width="10.140625" style="65" customWidth="1"/>
    <col min="10509" max="10512" width="0" style="65" hidden="1" customWidth="1"/>
    <col min="10513" max="10513" width="11.28515625" style="65" customWidth="1"/>
    <col min="10514" max="10514" width="34.42578125" style="65" customWidth="1"/>
    <col min="10515" max="10532" width="9.140625" style="65" customWidth="1"/>
    <col min="10533" max="10752" width="8.85546875" style="65"/>
    <col min="10753" max="10756" width="2" style="65" customWidth="1"/>
    <col min="10757" max="10757" width="2.140625" style="65" customWidth="1"/>
    <col min="10758" max="10758" width="3.5703125" style="65" customWidth="1"/>
    <col min="10759" max="10759" width="34.28515625" style="65" customWidth="1"/>
    <col min="10760" max="10760" width="4.7109375" style="65" customWidth="1"/>
    <col min="10761" max="10761" width="9" style="65" customWidth="1"/>
    <col min="10762" max="10762" width="11.7109375" style="65" customWidth="1"/>
    <col min="10763" max="10763" width="12.42578125" style="65" customWidth="1"/>
    <col min="10764" max="10764" width="10.140625" style="65" customWidth="1"/>
    <col min="10765" max="10768" width="0" style="65" hidden="1" customWidth="1"/>
    <col min="10769" max="10769" width="11.28515625" style="65" customWidth="1"/>
    <col min="10770" max="10770" width="34.42578125" style="65" customWidth="1"/>
    <col min="10771" max="10788" width="9.140625" style="65" customWidth="1"/>
    <col min="10789" max="11008" width="8.85546875" style="65"/>
    <col min="11009" max="11012" width="2" style="65" customWidth="1"/>
    <col min="11013" max="11013" width="2.140625" style="65" customWidth="1"/>
    <col min="11014" max="11014" width="3.5703125" style="65" customWidth="1"/>
    <col min="11015" max="11015" width="34.28515625" style="65" customWidth="1"/>
    <col min="11016" max="11016" width="4.7109375" style="65" customWidth="1"/>
    <col min="11017" max="11017" width="9" style="65" customWidth="1"/>
    <col min="11018" max="11018" width="11.7109375" style="65" customWidth="1"/>
    <col min="11019" max="11019" width="12.42578125" style="65" customWidth="1"/>
    <col min="11020" max="11020" width="10.140625" style="65" customWidth="1"/>
    <col min="11021" max="11024" width="0" style="65" hidden="1" customWidth="1"/>
    <col min="11025" max="11025" width="11.28515625" style="65" customWidth="1"/>
    <col min="11026" max="11026" width="34.42578125" style="65" customWidth="1"/>
    <col min="11027" max="11044" width="9.140625" style="65" customWidth="1"/>
    <col min="11045" max="11264" width="8.85546875" style="65"/>
    <col min="11265" max="11268" width="2" style="65" customWidth="1"/>
    <col min="11269" max="11269" width="2.140625" style="65" customWidth="1"/>
    <col min="11270" max="11270" width="3.5703125" style="65" customWidth="1"/>
    <col min="11271" max="11271" width="34.28515625" style="65" customWidth="1"/>
    <col min="11272" max="11272" width="4.7109375" style="65" customWidth="1"/>
    <col min="11273" max="11273" width="9" style="65" customWidth="1"/>
    <col min="11274" max="11274" width="11.7109375" style="65" customWidth="1"/>
    <col min="11275" max="11275" width="12.42578125" style="65" customWidth="1"/>
    <col min="11276" max="11276" width="10.140625" style="65" customWidth="1"/>
    <col min="11277" max="11280" width="0" style="65" hidden="1" customWidth="1"/>
    <col min="11281" max="11281" width="11.28515625" style="65" customWidth="1"/>
    <col min="11282" max="11282" width="34.42578125" style="65" customWidth="1"/>
    <col min="11283" max="11300" width="9.140625" style="65" customWidth="1"/>
    <col min="11301" max="11520" width="8.85546875" style="65"/>
    <col min="11521" max="11524" width="2" style="65" customWidth="1"/>
    <col min="11525" max="11525" width="2.140625" style="65" customWidth="1"/>
    <col min="11526" max="11526" width="3.5703125" style="65" customWidth="1"/>
    <col min="11527" max="11527" width="34.28515625" style="65" customWidth="1"/>
    <col min="11528" max="11528" width="4.7109375" style="65" customWidth="1"/>
    <col min="11529" max="11529" width="9" style="65" customWidth="1"/>
    <col min="11530" max="11530" width="11.7109375" style="65" customWidth="1"/>
    <col min="11531" max="11531" width="12.42578125" style="65" customWidth="1"/>
    <col min="11532" max="11532" width="10.140625" style="65" customWidth="1"/>
    <col min="11533" max="11536" width="0" style="65" hidden="1" customWidth="1"/>
    <col min="11537" max="11537" width="11.28515625" style="65" customWidth="1"/>
    <col min="11538" max="11538" width="34.42578125" style="65" customWidth="1"/>
    <col min="11539" max="11556" width="9.140625" style="65" customWidth="1"/>
    <col min="11557" max="11776" width="8.85546875" style="65"/>
    <col min="11777" max="11780" width="2" style="65" customWidth="1"/>
    <col min="11781" max="11781" width="2.140625" style="65" customWidth="1"/>
    <col min="11782" max="11782" width="3.5703125" style="65" customWidth="1"/>
    <col min="11783" max="11783" width="34.28515625" style="65" customWidth="1"/>
    <col min="11784" max="11784" width="4.7109375" style="65" customWidth="1"/>
    <col min="11785" max="11785" width="9" style="65" customWidth="1"/>
    <col min="11786" max="11786" width="11.7109375" style="65" customWidth="1"/>
    <col min="11787" max="11787" width="12.42578125" style="65" customWidth="1"/>
    <col min="11788" max="11788" width="10.140625" style="65" customWidth="1"/>
    <col min="11789" max="11792" width="0" style="65" hidden="1" customWidth="1"/>
    <col min="11793" max="11793" width="11.28515625" style="65" customWidth="1"/>
    <col min="11794" max="11794" width="34.42578125" style="65" customWidth="1"/>
    <col min="11795" max="11812" width="9.140625" style="65" customWidth="1"/>
    <col min="11813" max="12032" width="8.85546875" style="65"/>
    <col min="12033" max="12036" width="2" style="65" customWidth="1"/>
    <col min="12037" max="12037" width="2.140625" style="65" customWidth="1"/>
    <col min="12038" max="12038" width="3.5703125" style="65" customWidth="1"/>
    <col min="12039" max="12039" width="34.28515625" style="65" customWidth="1"/>
    <col min="12040" max="12040" width="4.7109375" style="65" customWidth="1"/>
    <col min="12041" max="12041" width="9" style="65" customWidth="1"/>
    <col min="12042" max="12042" width="11.7109375" style="65" customWidth="1"/>
    <col min="12043" max="12043" width="12.42578125" style="65" customWidth="1"/>
    <col min="12044" max="12044" width="10.140625" style="65" customWidth="1"/>
    <col min="12045" max="12048" width="0" style="65" hidden="1" customWidth="1"/>
    <col min="12049" max="12049" width="11.28515625" style="65" customWidth="1"/>
    <col min="12050" max="12050" width="34.42578125" style="65" customWidth="1"/>
    <col min="12051" max="12068" width="9.140625" style="65" customWidth="1"/>
    <col min="12069" max="12288" width="8.85546875" style="65"/>
    <col min="12289" max="12292" width="2" style="65" customWidth="1"/>
    <col min="12293" max="12293" width="2.140625" style="65" customWidth="1"/>
    <col min="12294" max="12294" width="3.5703125" style="65" customWidth="1"/>
    <col min="12295" max="12295" width="34.28515625" style="65" customWidth="1"/>
    <col min="12296" max="12296" width="4.7109375" style="65" customWidth="1"/>
    <col min="12297" max="12297" width="9" style="65" customWidth="1"/>
    <col min="12298" max="12298" width="11.7109375" style="65" customWidth="1"/>
    <col min="12299" max="12299" width="12.42578125" style="65" customWidth="1"/>
    <col min="12300" max="12300" width="10.140625" style="65" customWidth="1"/>
    <col min="12301" max="12304" width="0" style="65" hidden="1" customWidth="1"/>
    <col min="12305" max="12305" width="11.28515625" style="65" customWidth="1"/>
    <col min="12306" max="12306" width="34.42578125" style="65" customWidth="1"/>
    <col min="12307" max="12324" width="9.140625" style="65" customWidth="1"/>
    <col min="12325" max="12544" width="8.85546875" style="65"/>
    <col min="12545" max="12548" width="2" style="65" customWidth="1"/>
    <col min="12549" max="12549" width="2.140625" style="65" customWidth="1"/>
    <col min="12550" max="12550" width="3.5703125" style="65" customWidth="1"/>
    <col min="12551" max="12551" width="34.28515625" style="65" customWidth="1"/>
    <col min="12552" max="12552" width="4.7109375" style="65" customWidth="1"/>
    <col min="12553" max="12553" width="9" style="65" customWidth="1"/>
    <col min="12554" max="12554" width="11.7109375" style="65" customWidth="1"/>
    <col min="12555" max="12555" width="12.42578125" style="65" customWidth="1"/>
    <col min="12556" max="12556" width="10.140625" style="65" customWidth="1"/>
    <col min="12557" max="12560" width="0" style="65" hidden="1" customWidth="1"/>
    <col min="12561" max="12561" width="11.28515625" style="65" customWidth="1"/>
    <col min="12562" max="12562" width="34.42578125" style="65" customWidth="1"/>
    <col min="12563" max="12580" width="9.140625" style="65" customWidth="1"/>
    <col min="12581" max="12800" width="8.85546875" style="65"/>
    <col min="12801" max="12804" width="2" style="65" customWidth="1"/>
    <col min="12805" max="12805" width="2.140625" style="65" customWidth="1"/>
    <col min="12806" max="12806" width="3.5703125" style="65" customWidth="1"/>
    <col min="12807" max="12807" width="34.28515625" style="65" customWidth="1"/>
    <col min="12808" max="12808" width="4.7109375" style="65" customWidth="1"/>
    <col min="12809" max="12809" width="9" style="65" customWidth="1"/>
    <col min="12810" max="12810" width="11.7109375" style="65" customWidth="1"/>
    <col min="12811" max="12811" width="12.42578125" style="65" customWidth="1"/>
    <col min="12812" max="12812" width="10.140625" style="65" customWidth="1"/>
    <col min="12813" max="12816" width="0" style="65" hidden="1" customWidth="1"/>
    <col min="12817" max="12817" width="11.28515625" style="65" customWidth="1"/>
    <col min="12818" max="12818" width="34.42578125" style="65" customWidth="1"/>
    <col min="12819" max="12836" width="9.140625" style="65" customWidth="1"/>
    <col min="12837" max="13056" width="8.85546875" style="65"/>
    <col min="13057" max="13060" width="2" style="65" customWidth="1"/>
    <col min="13061" max="13061" width="2.140625" style="65" customWidth="1"/>
    <col min="13062" max="13062" width="3.5703125" style="65" customWidth="1"/>
    <col min="13063" max="13063" width="34.28515625" style="65" customWidth="1"/>
    <col min="13064" max="13064" width="4.7109375" style="65" customWidth="1"/>
    <col min="13065" max="13065" width="9" style="65" customWidth="1"/>
    <col min="13066" max="13066" width="11.7109375" style="65" customWidth="1"/>
    <col min="13067" max="13067" width="12.42578125" style="65" customWidth="1"/>
    <col min="13068" max="13068" width="10.140625" style="65" customWidth="1"/>
    <col min="13069" max="13072" width="0" style="65" hidden="1" customWidth="1"/>
    <col min="13073" max="13073" width="11.28515625" style="65" customWidth="1"/>
    <col min="13074" max="13074" width="34.42578125" style="65" customWidth="1"/>
    <col min="13075" max="13092" width="9.140625" style="65" customWidth="1"/>
    <col min="13093" max="13312" width="8.85546875" style="65"/>
    <col min="13313" max="13316" width="2" style="65" customWidth="1"/>
    <col min="13317" max="13317" width="2.140625" style="65" customWidth="1"/>
    <col min="13318" max="13318" width="3.5703125" style="65" customWidth="1"/>
    <col min="13319" max="13319" width="34.28515625" style="65" customWidth="1"/>
    <col min="13320" max="13320" width="4.7109375" style="65" customWidth="1"/>
    <col min="13321" max="13321" width="9" style="65" customWidth="1"/>
    <col min="13322" max="13322" width="11.7109375" style="65" customWidth="1"/>
    <col min="13323" max="13323" width="12.42578125" style="65" customWidth="1"/>
    <col min="13324" max="13324" width="10.140625" style="65" customWidth="1"/>
    <col min="13325" max="13328" width="0" style="65" hidden="1" customWidth="1"/>
    <col min="13329" max="13329" width="11.28515625" style="65" customWidth="1"/>
    <col min="13330" max="13330" width="34.42578125" style="65" customWidth="1"/>
    <col min="13331" max="13348" width="9.140625" style="65" customWidth="1"/>
    <col min="13349" max="13568" width="8.85546875" style="65"/>
    <col min="13569" max="13572" width="2" style="65" customWidth="1"/>
    <col min="13573" max="13573" width="2.140625" style="65" customWidth="1"/>
    <col min="13574" max="13574" width="3.5703125" style="65" customWidth="1"/>
    <col min="13575" max="13575" width="34.28515625" style="65" customWidth="1"/>
    <col min="13576" max="13576" width="4.7109375" style="65" customWidth="1"/>
    <col min="13577" max="13577" width="9" style="65" customWidth="1"/>
    <col min="13578" max="13578" width="11.7109375" style="65" customWidth="1"/>
    <col min="13579" max="13579" width="12.42578125" style="65" customWidth="1"/>
    <col min="13580" max="13580" width="10.140625" style="65" customWidth="1"/>
    <col min="13581" max="13584" width="0" style="65" hidden="1" customWidth="1"/>
    <col min="13585" max="13585" width="11.28515625" style="65" customWidth="1"/>
    <col min="13586" max="13586" width="34.42578125" style="65" customWidth="1"/>
    <col min="13587" max="13604" width="9.140625" style="65" customWidth="1"/>
    <col min="13605" max="13824" width="8.85546875" style="65"/>
    <col min="13825" max="13828" width="2" style="65" customWidth="1"/>
    <col min="13829" max="13829" width="2.140625" style="65" customWidth="1"/>
    <col min="13830" max="13830" width="3.5703125" style="65" customWidth="1"/>
    <col min="13831" max="13831" width="34.28515625" style="65" customWidth="1"/>
    <col min="13832" max="13832" width="4.7109375" style="65" customWidth="1"/>
    <col min="13833" max="13833" width="9" style="65" customWidth="1"/>
    <col min="13834" max="13834" width="11.7109375" style="65" customWidth="1"/>
    <col min="13835" max="13835" width="12.42578125" style="65" customWidth="1"/>
    <col min="13836" max="13836" width="10.140625" style="65" customWidth="1"/>
    <col min="13837" max="13840" width="0" style="65" hidden="1" customWidth="1"/>
    <col min="13841" max="13841" width="11.28515625" style="65" customWidth="1"/>
    <col min="13842" max="13842" width="34.42578125" style="65" customWidth="1"/>
    <col min="13843" max="13860" width="9.140625" style="65" customWidth="1"/>
    <col min="13861" max="14080" width="8.85546875" style="65"/>
    <col min="14081" max="14084" width="2" style="65" customWidth="1"/>
    <col min="14085" max="14085" width="2.140625" style="65" customWidth="1"/>
    <col min="14086" max="14086" width="3.5703125" style="65" customWidth="1"/>
    <col min="14087" max="14087" width="34.28515625" style="65" customWidth="1"/>
    <col min="14088" max="14088" width="4.7109375" style="65" customWidth="1"/>
    <col min="14089" max="14089" width="9" style="65" customWidth="1"/>
    <col min="14090" max="14090" width="11.7109375" style="65" customWidth="1"/>
    <col min="14091" max="14091" width="12.42578125" style="65" customWidth="1"/>
    <col min="14092" max="14092" width="10.140625" style="65" customWidth="1"/>
    <col min="14093" max="14096" width="0" style="65" hidden="1" customWidth="1"/>
    <col min="14097" max="14097" width="11.28515625" style="65" customWidth="1"/>
    <col min="14098" max="14098" width="34.42578125" style="65" customWidth="1"/>
    <col min="14099" max="14116" width="9.140625" style="65" customWidth="1"/>
    <col min="14117" max="14336" width="8.85546875" style="65"/>
    <col min="14337" max="14340" width="2" style="65" customWidth="1"/>
    <col min="14341" max="14341" width="2.140625" style="65" customWidth="1"/>
    <col min="14342" max="14342" width="3.5703125" style="65" customWidth="1"/>
    <col min="14343" max="14343" width="34.28515625" style="65" customWidth="1"/>
    <col min="14344" max="14344" width="4.7109375" style="65" customWidth="1"/>
    <col min="14345" max="14345" width="9" style="65" customWidth="1"/>
    <col min="14346" max="14346" width="11.7109375" style="65" customWidth="1"/>
    <col min="14347" max="14347" width="12.42578125" style="65" customWidth="1"/>
    <col min="14348" max="14348" width="10.140625" style="65" customWidth="1"/>
    <col min="14349" max="14352" width="0" style="65" hidden="1" customWidth="1"/>
    <col min="14353" max="14353" width="11.28515625" style="65" customWidth="1"/>
    <col min="14354" max="14354" width="34.42578125" style="65" customWidth="1"/>
    <col min="14355" max="14372" width="9.140625" style="65" customWidth="1"/>
    <col min="14373" max="14592" width="8.85546875" style="65"/>
    <col min="14593" max="14596" width="2" style="65" customWidth="1"/>
    <col min="14597" max="14597" width="2.140625" style="65" customWidth="1"/>
    <col min="14598" max="14598" width="3.5703125" style="65" customWidth="1"/>
    <col min="14599" max="14599" width="34.28515625" style="65" customWidth="1"/>
    <col min="14600" max="14600" width="4.7109375" style="65" customWidth="1"/>
    <col min="14601" max="14601" width="9" style="65" customWidth="1"/>
    <col min="14602" max="14602" width="11.7109375" style="65" customWidth="1"/>
    <col min="14603" max="14603" width="12.42578125" style="65" customWidth="1"/>
    <col min="14604" max="14604" width="10.140625" style="65" customWidth="1"/>
    <col min="14605" max="14608" width="0" style="65" hidden="1" customWidth="1"/>
    <col min="14609" max="14609" width="11.28515625" style="65" customWidth="1"/>
    <col min="14610" max="14610" width="34.42578125" style="65" customWidth="1"/>
    <col min="14611" max="14628" width="9.140625" style="65" customWidth="1"/>
    <col min="14629" max="14848" width="8.85546875" style="65"/>
    <col min="14849" max="14852" width="2" style="65" customWidth="1"/>
    <col min="14853" max="14853" width="2.140625" style="65" customWidth="1"/>
    <col min="14854" max="14854" width="3.5703125" style="65" customWidth="1"/>
    <col min="14855" max="14855" width="34.28515625" style="65" customWidth="1"/>
    <col min="14856" max="14856" width="4.7109375" style="65" customWidth="1"/>
    <col min="14857" max="14857" width="9" style="65" customWidth="1"/>
    <col min="14858" max="14858" width="11.7109375" style="65" customWidth="1"/>
    <col min="14859" max="14859" width="12.42578125" style="65" customWidth="1"/>
    <col min="14860" max="14860" width="10.140625" style="65" customWidth="1"/>
    <col min="14861" max="14864" width="0" style="65" hidden="1" customWidth="1"/>
    <col min="14865" max="14865" width="11.28515625" style="65" customWidth="1"/>
    <col min="14866" max="14866" width="34.42578125" style="65" customWidth="1"/>
    <col min="14867" max="14884" width="9.140625" style="65" customWidth="1"/>
    <col min="14885" max="15104" width="8.85546875" style="65"/>
    <col min="15105" max="15108" width="2" style="65" customWidth="1"/>
    <col min="15109" max="15109" width="2.140625" style="65" customWidth="1"/>
    <col min="15110" max="15110" width="3.5703125" style="65" customWidth="1"/>
    <col min="15111" max="15111" width="34.28515625" style="65" customWidth="1"/>
    <col min="15112" max="15112" width="4.7109375" style="65" customWidth="1"/>
    <col min="15113" max="15113" width="9" style="65" customWidth="1"/>
    <col min="15114" max="15114" width="11.7109375" style="65" customWidth="1"/>
    <col min="15115" max="15115" width="12.42578125" style="65" customWidth="1"/>
    <col min="15116" max="15116" width="10.140625" style="65" customWidth="1"/>
    <col min="15117" max="15120" width="0" style="65" hidden="1" customWidth="1"/>
    <col min="15121" max="15121" width="11.28515625" style="65" customWidth="1"/>
    <col min="15122" max="15122" width="34.42578125" style="65" customWidth="1"/>
    <col min="15123" max="15140" width="9.140625" style="65" customWidth="1"/>
    <col min="15141" max="15360" width="8.85546875" style="65"/>
    <col min="15361" max="15364" width="2" style="65" customWidth="1"/>
    <col min="15365" max="15365" width="2.140625" style="65" customWidth="1"/>
    <col min="15366" max="15366" width="3.5703125" style="65" customWidth="1"/>
    <col min="15367" max="15367" width="34.28515625" style="65" customWidth="1"/>
    <col min="15368" max="15368" width="4.7109375" style="65" customWidth="1"/>
    <col min="15369" max="15369" width="9" style="65" customWidth="1"/>
    <col min="15370" max="15370" width="11.7109375" style="65" customWidth="1"/>
    <col min="15371" max="15371" width="12.42578125" style="65" customWidth="1"/>
    <col min="15372" max="15372" width="10.140625" style="65" customWidth="1"/>
    <col min="15373" max="15376" width="0" style="65" hidden="1" customWidth="1"/>
    <col min="15377" max="15377" width="11.28515625" style="65" customWidth="1"/>
    <col min="15378" max="15378" width="34.42578125" style="65" customWidth="1"/>
    <col min="15379" max="15396" width="9.140625" style="65" customWidth="1"/>
    <col min="15397" max="15616" width="8.85546875" style="65"/>
    <col min="15617" max="15620" width="2" style="65" customWidth="1"/>
    <col min="15621" max="15621" width="2.140625" style="65" customWidth="1"/>
    <col min="15622" max="15622" width="3.5703125" style="65" customWidth="1"/>
    <col min="15623" max="15623" width="34.28515625" style="65" customWidth="1"/>
    <col min="15624" max="15624" width="4.7109375" style="65" customWidth="1"/>
    <col min="15625" max="15625" width="9" style="65" customWidth="1"/>
    <col min="15626" max="15626" width="11.7109375" style="65" customWidth="1"/>
    <col min="15627" max="15627" width="12.42578125" style="65" customWidth="1"/>
    <col min="15628" max="15628" width="10.140625" style="65" customWidth="1"/>
    <col min="15629" max="15632" width="0" style="65" hidden="1" customWidth="1"/>
    <col min="15633" max="15633" width="11.28515625" style="65" customWidth="1"/>
    <col min="15634" max="15634" width="34.42578125" style="65" customWidth="1"/>
    <col min="15635" max="15652" width="9.140625" style="65" customWidth="1"/>
    <col min="15653" max="15872" width="8.85546875" style="65"/>
    <col min="15873" max="15876" width="2" style="65" customWidth="1"/>
    <col min="15877" max="15877" width="2.140625" style="65" customWidth="1"/>
    <col min="15878" max="15878" width="3.5703125" style="65" customWidth="1"/>
    <col min="15879" max="15879" width="34.28515625" style="65" customWidth="1"/>
    <col min="15880" max="15880" width="4.7109375" style="65" customWidth="1"/>
    <col min="15881" max="15881" width="9" style="65" customWidth="1"/>
    <col min="15882" max="15882" width="11.7109375" style="65" customWidth="1"/>
    <col min="15883" max="15883" width="12.42578125" style="65" customWidth="1"/>
    <col min="15884" max="15884" width="10.140625" style="65" customWidth="1"/>
    <col min="15885" max="15888" width="0" style="65" hidden="1" customWidth="1"/>
    <col min="15889" max="15889" width="11.28515625" style="65" customWidth="1"/>
    <col min="15890" max="15890" width="34.42578125" style="65" customWidth="1"/>
    <col min="15891" max="15908" width="9.140625" style="65" customWidth="1"/>
    <col min="15909" max="16128" width="8.85546875" style="65"/>
    <col min="16129" max="16132" width="2" style="65" customWidth="1"/>
    <col min="16133" max="16133" width="2.140625" style="65" customWidth="1"/>
    <col min="16134" max="16134" width="3.5703125" style="65" customWidth="1"/>
    <col min="16135" max="16135" width="34.28515625" style="65" customWidth="1"/>
    <col min="16136" max="16136" width="4.7109375" style="65" customWidth="1"/>
    <col min="16137" max="16137" width="9" style="65" customWidth="1"/>
    <col min="16138" max="16138" width="11.7109375" style="65" customWidth="1"/>
    <col min="16139" max="16139" width="12.42578125" style="65" customWidth="1"/>
    <col min="16140" max="16140" width="10.140625" style="65" customWidth="1"/>
    <col min="16141" max="16144" width="0" style="65" hidden="1" customWidth="1"/>
    <col min="16145" max="16145" width="11.28515625" style="65" customWidth="1"/>
    <col min="16146" max="16146" width="34.42578125" style="65" customWidth="1"/>
    <col min="16147" max="16164" width="9.140625" style="65" customWidth="1"/>
    <col min="16165" max="16384" width="8.85546875" style="65"/>
  </cols>
  <sheetData>
    <row r="1" spans="1:36" ht="15" customHeight="1">
      <c r="G1" s="186"/>
      <c r="H1" s="187"/>
      <c r="I1" s="63"/>
      <c r="J1" s="64" t="s">
        <v>27</v>
      </c>
      <c r="K1" s="64"/>
      <c r="L1" s="64"/>
      <c r="M1" s="188"/>
      <c r="N1" s="64"/>
      <c r="O1" s="64"/>
      <c r="P1" s="64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</row>
    <row r="2" spans="1:36" ht="14.25" customHeight="1">
      <c r="H2" s="187"/>
      <c r="I2" s="65"/>
      <c r="J2" s="64" t="s">
        <v>28</v>
      </c>
      <c r="K2" s="64"/>
      <c r="L2" s="64"/>
      <c r="M2" s="188"/>
      <c r="N2" s="64"/>
      <c r="O2" s="64"/>
      <c r="P2" s="64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6" ht="13.5" customHeight="1">
      <c r="H3" s="66"/>
      <c r="I3" s="187"/>
      <c r="J3" s="64" t="s">
        <v>29</v>
      </c>
      <c r="K3" s="64"/>
      <c r="L3" s="64"/>
      <c r="M3" s="188"/>
      <c r="N3" s="64"/>
      <c r="O3" s="64"/>
      <c r="P3" s="64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</row>
    <row r="4" spans="1:36" ht="14.25" customHeight="1">
      <c r="G4" s="189" t="s">
        <v>30</v>
      </c>
      <c r="H4" s="187"/>
      <c r="I4" s="65"/>
      <c r="J4" s="64" t="s">
        <v>31</v>
      </c>
      <c r="K4" s="64"/>
      <c r="L4" s="64"/>
      <c r="M4" s="188"/>
      <c r="N4" s="190"/>
      <c r="O4" s="190"/>
      <c r="P4" s="64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</row>
    <row r="5" spans="1:36" ht="12" customHeight="1">
      <c r="H5" s="67"/>
      <c r="I5" s="65"/>
      <c r="J5" s="64" t="s">
        <v>388</v>
      </c>
      <c r="K5" s="64"/>
      <c r="L5" s="64"/>
      <c r="M5" s="188"/>
      <c r="N5" s="64"/>
      <c r="O5" s="64"/>
      <c r="P5" s="64"/>
      <c r="Q5" s="64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</row>
    <row r="6" spans="1:36" ht="17.45" customHeight="1">
      <c r="G6" s="68" t="s">
        <v>32</v>
      </c>
      <c r="H6" s="64"/>
      <c r="I6" s="64"/>
      <c r="J6" s="191"/>
      <c r="K6" s="191"/>
      <c r="L6" s="69"/>
      <c r="M6" s="188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</row>
    <row r="7" spans="1:36" ht="14.25" customHeight="1">
      <c r="A7" s="70"/>
      <c r="B7" s="192"/>
      <c r="C7" s="192"/>
      <c r="D7" s="192"/>
      <c r="E7" s="192"/>
      <c r="F7" s="192"/>
      <c r="G7" s="437" t="s">
        <v>33</v>
      </c>
      <c r="H7" s="437"/>
      <c r="I7" s="437"/>
      <c r="J7" s="437"/>
      <c r="K7" s="437"/>
      <c r="L7" s="192"/>
      <c r="M7" s="188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</row>
    <row r="8" spans="1:36" ht="16.5" customHeight="1">
      <c r="A8" s="438" t="s">
        <v>461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188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</row>
    <row r="9" spans="1:36" ht="12" customHeight="1">
      <c r="B9" s="438" t="s">
        <v>34</v>
      </c>
      <c r="C9" s="438"/>
      <c r="D9" s="438"/>
      <c r="E9" s="438"/>
      <c r="F9" s="438"/>
      <c r="G9" s="438"/>
      <c r="H9" s="438"/>
      <c r="I9" s="438"/>
      <c r="J9" s="438"/>
      <c r="K9" s="438"/>
      <c r="L9" s="438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</row>
    <row r="10" spans="1:36" ht="12.75" customHeight="1">
      <c r="G10" s="439" t="s">
        <v>462</v>
      </c>
      <c r="H10" s="439"/>
      <c r="I10" s="439"/>
      <c r="J10" s="439"/>
      <c r="K10" s="439"/>
    </row>
    <row r="11" spans="1:36" ht="11.25" customHeight="1">
      <c r="F11" s="61"/>
      <c r="J11" s="72" t="s">
        <v>36</v>
      </c>
      <c r="K11" s="66"/>
      <c r="L11" s="73"/>
      <c r="M11" s="71"/>
    </row>
    <row r="12" spans="1:36" ht="12" customHeight="1">
      <c r="E12" s="64"/>
      <c r="F12" s="74"/>
      <c r="I12" s="75"/>
      <c r="J12" s="75"/>
      <c r="K12" s="76" t="s">
        <v>37</v>
      </c>
      <c r="L12" s="73"/>
      <c r="M12" s="71"/>
    </row>
    <row r="13" spans="1:36" ht="14.25" customHeight="1">
      <c r="A13" s="424"/>
      <c r="B13" s="424"/>
      <c r="C13" s="424"/>
      <c r="D13" s="424"/>
      <c r="E13" s="424"/>
      <c r="F13" s="424"/>
      <c r="G13" s="424"/>
      <c r="H13" s="424"/>
      <c r="I13" s="424"/>
      <c r="K13" s="76" t="s">
        <v>38</v>
      </c>
      <c r="L13" s="77" t="s">
        <v>39</v>
      </c>
      <c r="M13" s="71"/>
    </row>
    <row r="14" spans="1:36" ht="14.25" customHeight="1">
      <c r="A14" s="424" t="s">
        <v>40</v>
      </c>
      <c r="B14" s="424"/>
      <c r="C14" s="424"/>
      <c r="D14" s="424"/>
      <c r="E14" s="424"/>
      <c r="F14" s="424"/>
      <c r="G14" s="424"/>
      <c r="H14" s="424"/>
      <c r="I14" s="424"/>
      <c r="J14" s="78" t="s">
        <v>41</v>
      </c>
      <c r="K14" s="79"/>
      <c r="L14" s="73"/>
      <c r="M14" s="71"/>
    </row>
    <row r="15" spans="1:36" ht="12.75" customHeight="1">
      <c r="F15" s="61"/>
      <c r="G15" s="80" t="s">
        <v>42</v>
      </c>
      <c r="H15" s="81"/>
      <c r="I15" s="82"/>
      <c r="J15" s="83"/>
      <c r="K15" s="73"/>
      <c r="L15" s="73"/>
      <c r="M15" s="71"/>
    </row>
    <row r="16" spans="1:36" ht="13.5" customHeight="1">
      <c r="F16" s="61"/>
      <c r="G16" s="425" t="s">
        <v>43</v>
      </c>
      <c r="H16" s="425"/>
      <c r="I16" s="84"/>
      <c r="J16" s="85"/>
      <c r="K16" s="86"/>
      <c r="L16" s="86"/>
      <c r="M16" s="71"/>
    </row>
    <row r="17" spans="1:18">
      <c r="A17" s="426"/>
      <c r="B17" s="426"/>
      <c r="C17" s="426"/>
      <c r="D17" s="426"/>
      <c r="E17" s="426"/>
      <c r="F17" s="426"/>
      <c r="G17" s="426"/>
      <c r="H17" s="426"/>
      <c r="I17" s="426"/>
      <c r="J17" s="87"/>
      <c r="K17" s="196"/>
      <c r="L17" s="88" t="s">
        <v>44</v>
      </c>
      <c r="M17" s="89"/>
    </row>
    <row r="18" spans="1:18" ht="24" customHeight="1">
      <c r="A18" s="427" t="s">
        <v>45</v>
      </c>
      <c r="B18" s="428"/>
      <c r="C18" s="428"/>
      <c r="D18" s="428"/>
      <c r="E18" s="428"/>
      <c r="F18" s="428"/>
      <c r="G18" s="431" t="s">
        <v>46</v>
      </c>
      <c r="H18" s="433" t="s">
        <v>47</v>
      </c>
      <c r="I18" s="435" t="s">
        <v>48</v>
      </c>
      <c r="J18" s="436"/>
      <c r="K18" s="422" t="s">
        <v>49</v>
      </c>
      <c r="L18" s="414" t="s">
        <v>50</v>
      </c>
      <c r="M18" s="89"/>
    </row>
    <row r="19" spans="1:18" ht="46.5" customHeight="1">
      <c r="A19" s="429"/>
      <c r="B19" s="430"/>
      <c r="C19" s="430"/>
      <c r="D19" s="430"/>
      <c r="E19" s="430"/>
      <c r="F19" s="430"/>
      <c r="G19" s="432"/>
      <c r="H19" s="434"/>
      <c r="I19" s="90" t="s">
        <v>51</v>
      </c>
      <c r="J19" s="91" t="s">
        <v>52</v>
      </c>
      <c r="K19" s="423"/>
      <c r="L19" s="415"/>
    </row>
    <row r="20" spans="1:18" ht="11.25" customHeight="1">
      <c r="A20" s="416" t="s">
        <v>53</v>
      </c>
      <c r="B20" s="417"/>
      <c r="C20" s="417"/>
      <c r="D20" s="417"/>
      <c r="E20" s="417"/>
      <c r="F20" s="418"/>
      <c r="G20" s="197">
        <v>2</v>
      </c>
      <c r="H20" s="198">
        <v>3</v>
      </c>
      <c r="I20" s="199" t="s">
        <v>54</v>
      </c>
      <c r="J20" s="200" t="s">
        <v>55</v>
      </c>
      <c r="K20" s="201">
        <v>6</v>
      </c>
      <c r="L20" s="201">
        <v>7</v>
      </c>
    </row>
    <row r="21" spans="1:18" s="99" customFormat="1" ht="14.25" customHeight="1">
      <c r="A21" s="92">
        <v>2</v>
      </c>
      <c r="B21" s="92"/>
      <c r="C21" s="93"/>
      <c r="D21" s="94"/>
      <c r="E21" s="92"/>
      <c r="F21" s="95"/>
      <c r="G21" s="94" t="s">
        <v>56</v>
      </c>
      <c r="H21" s="96">
        <v>1</v>
      </c>
      <c r="I21" s="97">
        <f>SUM(I22+I33+I52+I73+I80+I100+I122+I141+I151)</f>
        <v>1235300</v>
      </c>
      <c r="J21" s="97">
        <f>SUM(J22+J33+J52+J73+J80+J100+J122+J141+J151)</f>
        <v>633200</v>
      </c>
      <c r="K21" s="98">
        <f>SUM(K22+K33+K52+K73+K80+K100+K122+K141+K151)</f>
        <v>532531.9</v>
      </c>
      <c r="L21" s="97">
        <f>SUM(L22+L33+L52+L73+L80+L100+L122+L141+L151)</f>
        <v>532531.9</v>
      </c>
    </row>
    <row r="22" spans="1:18" ht="16.5" customHeight="1">
      <c r="A22" s="92">
        <v>2</v>
      </c>
      <c r="B22" s="100">
        <v>1</v>
      </c>
      <c r="C22" s="101"/>
      <c r="D22" s="102"/>
      <c r="E22" s="103"/>
      <c r="F22" s="104"/>
      <c r="G22" s="105" t="s">
        <v>57</v>
      </c>
      <c r="H22" s="96">
        <v>2</v>
      </c>
      <c r="I22" s="97">
        <f>SUM(I23+I29)</f>
        <v>1058100</v>
      </c>
      <c r="J22" s="97">
        <f>SUM(J23+J29)</f>
        <v>544200</v>
      </c>
      <c r="K22" s="106">
        <f>SUM(K23+K29)</f>
        <v>467543.58</v>
      </c>
      <c r="L22" s="107">
        <f>SUM(L23+L29)</f>
        <v>467543.58</v>
      </c>
    </row>
    <row r="23" spans="1:18" ht="14.25" hidden="1" customHeight="1" collapsed="1">
      <c r="A23" s="108">
        <v>2</v>
      </c>
      <c r="B23" s="108">
        <v>1</v>
      </c>
      <c r="C23" s="109">
        <v>1</v>
      </c>
      <c r="D23" s="110"/>
      <c r="E23" s="108"/>
      <c r="F23" s="111"/>
      <c r="G23" s="110" t="s">
        <v>58</v>
      </c>
      <c r="H23" s="96">
        <v>3</v>
      </c>
      <c r="I23" s="97">
        <f>SUM(I24)</f>
        <v>1042200</v>
      </c>
      <c r="J23" s="97">
        <f>SUM(J24)</f>
        <v>536000</v>
      </c>
      <c r="K23" s="98">
        <f>SUM(K24)</f>
        <v>461100.31</v>
      </c>
      <c r="L23" s="97">
        <f>SUM(L24)</f>
        <v>461100.31</v>
      </c>
      <c r="Q23" s="202"/>
    </row>
    <row r="24" spans="1:18" ht="13.5" hidden="1" customHeight="1" collapsed="1">
      <c r="A24" s="112">
        <v>2</v>
      </c>
      <c r="B24" s="108">
        <v>1</v>
      </c>
      <c r="C24" s="109">
        <v>1</v>
      </c>
      <c r="D24" s="110">
        <v>1</v>
      </c>
      <c r="E24" s="108"/>
      <c r="F24" s="111"/>
      <c r="G24" s="110" t="s">
        <v>58</v>
      </c>
      <c r="H24" s="96">
        <v>4</v>
      </c>
      <c r="I24" s="97">
        <f>SUM(I25+I27)</f>
        <v>1042200</v>
      </c>
      <c r="J24" s="97">
        <f t="shared" ref="J24:L25" si="0">SUM(J25)</f>
        <v>536000</v>
      </c>
      <c r="K24" s="97">
        <f t="shared" si="0"/>
        <v>461100.31</v>
      </c>
      <c r="L24" s="97">
        <f t="shared" si="0"/>
        <v>461100.31</v>
      </c>
      <c r="Q24" s="202"/>
      <c r="R24" s="202"/>
    </row>
    <row r="25" spans="1:18" ht="14.25" hidden="1" customHeight="1" collapsed="1">
      <c r="A25" s="112">
        <v>2</v>
      </c>
      <c r="B25" s="108">
        <v>1</v>
      </c>
      <c r="C25" s="109">
        <v>1</v>
      </c>
      <c r="D25" s="110">
        <v>1</v>
      </c>
      <c r="E25" s="108">
        <v>1</v>
      </c>
      <c r="F25" s="111"/>
      <c r="G25" s="110" t="s">
        <v>59</v>
      </c>
      <c r="H25" s="96">
        <v>5</v>
      </c>
      <c r="I25" s="98">
        <f>SUM(I26)</f>
        <v>1042200</v>
      </c>
      <c r="J25" s="98">
        <f t="shared" si="0"/>
        <v>536000</v>
      </c>
      <c r="K25" s="98">
        <f t="shared" si="0"/>
        <v>461100.31</v>
      </c>
      <c r="L25" s="98">
        <f t="shared" si="0"/>
        <v>461100.31</v>
      </c>
      <c r="Q25" s="202"/>
      <c r="R25" s="202"/>
    </row>
    <row r="26" spans="1:18" ht="14.25" customHeight="1">
      <c r="A26" s="112">
        <v>2</v>
      </c>
      <c r="B26" s="108">
        <v>1</v>
      </c>
      <c r="C26" s="109">
        <v>1</v>
      </c>
      <c r="D26" s="110">
        <v>1</v>
      </c>
      <c r="E26" s="108">
        <v>1</v>
      </c>
      <c r="F26" s="111">
        <v>1</v>
      </c>
      <c r="G26" s="110" t="s">
        <v>59</v>
      </c>
      <c r="H26" s="96">
        <v>6</v>
      </c>
      <c r="I26" s="113">
        <v>1042200</v>
      </c>
      <c r="J26" s="114">
        <v>536000</v>
      </c>
      <c r="K26" s="114">
        <v>461100.31</v>
      </c>
      <c r="L26" s="114">
        <v>461100.31</v>
      </c>
      <c r="Q26" s="202"/>
      <c r="R26" s="202"/>
    </row>
    <row r="27" spans="1:18" ht="12.75" hidden="1" customHeight="1" collapsed="1">
      <c r="A27" s="112">
        <v>2</v>
      </c>
      <c r="B27" s="108">
        <v>1</v>
      </c>
      <c r="C27" s="109">
        <v>1</v>
      </c>
      <c r="D27" s="110">
        <v>1</v>
      </c>
      <c r="E27" s="108">
        <v>2</v>
      </c>
      <c r="F27" s="111"/>
      <c r="G27" s="110" t="s">
        <v>60</v>
      </c>
      <c r="H27" s="96">
        <v>7</v>
      </c>
      <c r="I27" s="98">
        <f>I28</f>
        <v>0</v>
      </c>
      <c r="J27" s="98">
        <f>J28</f>
        <v>0</v>
      </c>
      <c r="K27" s="98">
        <f>K28</f>
        <v>0</v>
      </c>
      <c r="L27" s="98">
        <f>L28</f>
        <v>0</v>
      </c>
      <c r="Q27" s="202"/>
      <c r="R27" s="202"/>
    </row>
    <row r="28" spans="1:18" ht="12.75" hidden="1" customHeight="1" collapsed="1">
      <c r="A28" s="112">
        <v>2</v>
      </c>
      <c r="B28" s="108">
        <v>1</v>
      </c>
      <c r="C28" s="109">
        <v>1</v>
      </c>
      <c r="D28" s="110">
        <v>1</v>
      </c>
      <c r="E28" s="108">
        <v>2</v>
      </c>
      <c r="F28" s="111">
        <v>1</v>
      </c>
      <c r="G28" s="110" t="s">
        <v>60</v>
      </c>
      <c r="H28" s="96">
        <v>8</v>
      </c>
      <c r="I28" s="114">
        <v>0</v>
      </c>
      <c r="J28" s="115">
        <v>0</v>
      </c>
      <c r="K28" s="114">
        <v>0</v>
      </c>
      <c r="L28" s="115">
        <v>0</v>
      </c>
      <c r="Q28" s="202"/>
      <c r="R28" s="202"/>
    </row>
    <row r="29" spans="1:18" ht="13.5" hidden="1" customHeight="1" collapsed="1">
      <c r="A29" s="112">
        <v>2</v>
      </c>
      <c r="B29" s="108">
        <v>1</v>
      </c>
      <c r="C29" s="109">
        <v>2</v>
      </c>
      <c r="D29" s="110"/>
      <c r="E29" s="108"/>
      <c r="F29" s="111"/>
      <c r="G29" s="110" t="s">
        <v>61</v>
      </c>
      <c r="H29" s="96">
        <v>9</v>
      </c>
      <c r="I29" s="98">
        <f t="shared" ref="I29:L31" si="1">I30</f>
        <v>15900</v>
      </c>
      <c r="J29" s="97">
        <f t="shared" si="1"/>
        <v>8200</v>
      </c>
      <c r="K29" s="98">
        <f t="shared" si="1"/>
        <v>6443.27</v>
      </c>
      <c r="L29" s="97">
        <f t="shared" si="1"/>
        <v>6443.27</v>
      </c>
      <c r="Q29" s="202"/>
      <c r="R29" s="202"/>
    </row>
    <row r="30" spans="1:18" ht="15.75" hidden="1" customHeight="1" collapsed="1">
      <c r="A30" s="112">
        <v>2</v>
      </c>
      <c r="B30" s="108">
        <v>1</v>
      </c>
      <c r="C30" s="109">
        <v>2</v>
      </c>
      <c r="D30" s="110">
        <v>1</v>
      </c>
      <c r="E30" s="108"/>
      <c r="F30" s="111"/>
      <c r="G30" s="110" t="s">
        <v>61</v>
      </c>
      <c r="H30" s="96">
        <v>10</v>
      </c>
      <c r="I30" s="98">
        <f t="shared" si="1"/>
        <v>15900</v>
      </c>
      <c r="J30" s="97">
        <f t="shared" si="1"/>
        <v>8200</v>
      </c>
      <c r="K30" s="97">
        <f t="shared" si="1"/>
        <v>6443.27</v>
      </c>
      <c r="L30" s="97">
        <f t="shared" si="1"/>
        <v>6443.27</v>
      </c>
      <c r="Q30" s="202"/>
    </row>
    <row r="31" spans="1:18" ht="13.5" hidden="1" customHeight="1" collapsed="1">
      <c r="A31" s="112">
        <v>2</v>
      </c>
      <c r="B31" s="108">
        <v>1</v>
      </c>
      <c r="C31" s="109">
        <v>2</v>
      </c>
      <c r="D31" s="110">
        <v>1</v>
      </c>
      <c r="E31" s="108">
        <v>1</v>
      </c>
      <c r="F31" s="111"/>
      <c r="G31" s="110" t="s">
        <v>61</v>
      </c>
      <c r="H31" s="96">
        <v>11</v>
      </c>
      <c r="I31" s="97">
        <f t="shared" si="1"/>
        <v>15900</v>
      </c>
      <c r="J31" s="97">
        <f t="shared" si="1"/>
        <v>8200</v>
      </c>
      <c r="K31" s="97">
        <f t="shared" si="1"/>
        <v>6443.27</v>
      </c>
      <c r="L31" s="97">
        <f t="shared" si="1"/>
        <v>6443.27</v>
      </c>
      <c r="Q31" s="202"/>
      <c r="R31" s="202"/>
    </row>
    <row r="32" spans="1:18" ht="14.25" customHeight="1">
      <c r="A32" s="112">
        <v>2</v>
      </c>
      <c r="B32" s="108">
        <v>1</v>
      </c>
      <c r="C32" s="109">
        <v>2</v>
      </c>
      <c r="D32" s="110">
        <v>1</v>
      </c>
      <c r="E32" s="108">
        <v>1</v>
      </c>
      <c r="F32" s="111">
        <v>1</v>
      </c>
      <c r="G32" s="110" t="s">
        <v>61</v>
      </c>
      <c r="H32" s="96">
        <v>12</v>
      </c>
      <c r="I32" s="115">
        <v>15900</v>
      </c>
      <c r="J32" s="114">
        <v>8200</v>
      </c>
      <c r="K32" s="114">
        <v>6443.27</v>
      </c>
      <c r="L32" s="114">
        <v>6443.27</v>
      </c>
      <c r="Q32" s="202"/>
      <c r="R32" s="202"/>
    </row>
    <row r="33" spans="1:19" ht="15.6" customHeight="1">
      <c r="A33" s="116">
        <v>2</v>
      </c>
      <c r="B33" s="117">
        <v>2</v>
      </c>
      <c r="C33" s="101"/>
      <c r="D33" s="102"/>
      <c r="E33" s="103"/>
      <c r="F33" s="104"/>
      <c r="G33" s="105" t="s">
        <v>62</v>
      </c>
      <c r="H33" s="96">
        <v>13</v>
      </c>
      <c r="I33" s="118">
        <f t="shared" ref="I33:L35" si="2">I34</f>
        <v>168200</v>
      </c>
      <c r="J33" s="119">
        <f t="shared" si="2"/>
        <v>84500</v>
      </c>
      <c r="K33" s="118">
        <f t="shared" si="2"/>
        <v>61644.25</v>
      </c>
      <c r="L33" s="118">
        <f t="shared" si="2"/>
        <v>61644.25</v>
      </c>
    </row>
    <row r="34" spans="1:19" ht="27" hidden="1" customHeight="1" collapsed="1">
      <c r="A34" s="112">
        <v>2</v>
      </c>
      <c r="B34" s="108">
        <v>2</v>
      </c>
      <c r="C34" s="109">
        <v>1</v>
      </c>
      <c r="D34" s="110"/>
      <c r="E34" s="108"/>
      <c r="F34" s="111"/>
      <c r="G34" s="102" t="s">
        <v>62</v>
      </c>
      <c r="H34" s="96">
        <v>14</v>
      </c>
      <c r="I34" s="97">
        <f t="shared" si="2"/>
        <v>168200</v>
      </c>
      <c r="J34" s="98">
        <f t="shared" si="2"/>
        <v>84500</v>
      </c>
      <c r="K34" s="97">
        <f t="shared" si="2"/>
        <v>61644.25</v>
      </c>
      <c r="L34" s="98">
        <f t="shared" si="2"/>
        <v>61644.25</v>
      </c>
      <c r="Q34" s="202"/>
      <c r="S34" s="202"/>
    </row>
    <row r="35" spans="1:19" ht="15.75" hidden="1" customHeight="1" collapsed="1">
      <c r="A35" s="112">
        <v>2</v>
      </c>
      <c r="B35" s="108">
        <v>2</v>
      </c>
      <c r="C35" s="109">
        <v>1</v>
      </c>
      <c r="D35" s="110">
        <v>1</v>
      </c>
      <c r="E35" s="108"/>
      <c r="F35" s="111"/>
      <c r="G35" s="102" t="s">
        <v>62</v>
      </c>
      <c r="H35" s="96">
        <v>15</v>
      </c>
      <c r="I35" s="97">
        <f t="shared" si="2"/>
        <v>168200</v>
      </c>
      <c r="J35" s="98">
        <f t="shared" si="2"/>
        <v>84500</v>
      </c>
      <c r="K35" s="107">
        <f t="shared" si="2"/>
        <v>61644.25</v>
      </c>
      <c r="L35" s="107">
        <f t="shared" si="2"/>
        <v>61644.25</v>
      </c>
      <c r="Q35" s="202"/>
      <c r="R35" s="202"/>
    </row>
    <row r="36" spans="1:19" ht="24.75" hidden="1" customHeight="1" collapsed="1">
      <c r="A36" s="120">
        <v>2</v>
      </c>
      <c r="B36" s="121">
        <v>2</v>
      </c>
      <c r="C36" s="122">
        <v>1</v>
      </c>
      <c r="D36" s="123">
        <v>1</v>
      </c>
      <c r="E36" s="121">
        <v>1</v>
      </c>
      <c r="F36" s="124"/>
      <c r="G36" s="102" t="s">
        <v>62</v>
      </c>
      <c r="H36" s="96">
        <v>16</v>
      </c>
      <c r="I36" s="125">
        <f>SUM(I37:I51)</f>
        <v>168200</v>
      </c>
      <c r="J36" s="125">
        <f>SUM(J37:J51)</f>
        <v>84500</v>
      </c>
      <c r="K36" s="126">
        <f>SUM(K37:K51)</f>
        <v>61644.25</v>
      </c>
      <c r="L36" s="126">
        <f>SUM(L37:L51)</f>
        <v>61644.25</v>
      </c>
      <c r="Q36" s="202"/>
      <c r="R36" s="202"/>
    </row>
    <row r="37" spans="1:19" ht="15.75" customHeight="1">
      <c r="A37" s="112">
        <v>2</v>
      </c>
      <c r="B37" s="108">
        <v>2</v>
      </c>
      <c r="C37" s="109">
        <v>1</v>
      </c>
      <c r="D37" s="110">
        <v>1</v>
      </c>
      <c r="E37" s="108">
        <v>1</v>
      </c>
      <c r="F37" s="127">
        <v>1</v>
      </c>
      <c r="G37" s="110" t="s">
        <v>63</v>
      </c>
      <c r="H37" s="96">
        <v>17</v>
      </c>
      <c r="I37" s="114">
        <v>78000</v>
      </c>
      <c r="J37" s="114">
        <v>38500</v>
      </c>
      <c r="K37" s="114">
        <v>26300</v>
      </c>
      <c r="L37" s="114">
        <v>26300</v>
      </c>
      <c r="Q37" s="202"/>
      <c r="R37" s="202"/>
    </row>
    <row r="38" spans="1:19" ht="26.25" customHeight="1">
      <c r="A38" s="112">
        <v>2</v>
      </c>
      <c r="B38" s="108">
        <v>2</v>
      </c>
      <c r="C38" s="109">
        <v>1</v>
      </c>
      <c r="D38" s="110">
        <v>1</v>
      </c>
      <c r="E38" s="108">
        <v>1</v>
      </c>
      <c r="F38" s="111">
        <v>2</v>
      </c>
      <c r="G38" s="110" t="s">
        <v>64</v>
      </c>
      <c r="H38" s="96">
        <v>18</v>
      </c>
      <c r="I38" s="114">
        <v>500</v>
      </c>
      <c r="J38" s="114">
        <v>300</v>
      </c>
      <c r="K38" s="114">
        <v>195.5</v>
      </c>
      <c r="L38" s="114">
        <v>195.5</v>
      </c>
      <c r="Q38" s="202"/>
      <c r="R38" s="202"/>
    </row>
    <row r="39" spans="1:19" ht="26.25" customHeight="1">
      <c r="A39" s="112">
        <v>2</v>
      </c>
      <c r="B39" s="108">
        <v>2</v>
      </c>
      <c r="C39" s="109">
        <v>1</v>
      </c>
      <c r="D39" s="110">
        <v>1</v>
      </c>
      <c r="E39" s="108">
        <v>1</v>
      </c>
      <c r="F39" s="111">
        <v>5</v>
      </c>
      <c r="G39" s="110" t="s">
        <v>65</v>
      </c>
      <c r="H39" s="96">
        <v>19</v>
      </c>
      <c r="I39" s="114">
        <v>2900</v>
      </c>
      <c r="J39" s="114">
        <v>1300</v>
      </c>
      <c r="K39" s="114">
        <v>986.2</v>
      </c>
      <c r="L39" s="114">
        <v>986.2</v>
      </c>
      <c r="Q39" s="202"/>
      <c r="R39" s="202"/>
    </row>
    <row r="40" spans="1:19" ht="27" hidden="1" customHeight="1" collapsed="1">
      <c r="A40" s="112">
        <v>2</v>
      </c>
      <c r="B40" s="108">
        <v>2</v>
      </c>
      <c r="C40" s="109">
        <v>1</v>
      </c>
      <c r="D40" s="110">
        <v>1</v>
      </c>
      <c r="E40" s="108">
        <v>1</v>
      </c>
      <c r="F40" s="111">
        <v>6</v>
      </c>
      <c r="G40" s="110" t="s">
        <v>66</v>
      </c>
      <c r="H40" s="96">
        <v>20</v>
      </c>
      <c r="I40" s="114">
        <v>0</v>
      </c>
      <c r="J40" s="114">
        <v>0</v>
      </c>
      <c r="K40" s="114">
        <v>0</v>
      </c>
      <c r="L40" s="114">
        <v>0</v>
      </c>
      <c r="Q40" s="202"/>
      <c r="R40" s="202"/>
    </row>
    <row r="41" spans="1:19" ht="26.25" customHeight="1">
      <c r="A41" s="128">
        <v>2</v>
      </c>
      <c r="B41" s="103">
        <v>2</v>
      </c>
      <c r="C41" s="101">
        <v>1</v>
      </c>
      <c r="D41" s="102">
        <v>1</v>
      </c>
      <c r="E41" s="103">
        <v>1</v>
      </c>
      <c r="F41" s="104">
        <v>7</v>
      </c>
      <c r="G41" s="102" t="s">
        <v>67</v>
      </c>
      <c r="H41" s="96">
        <v>21</v>
      </c>
      <c r="I41" s="114">
        <v>800</v>
      </c>
      <c r="J41" s="114">
        <v>400</v>
      </c>
      <c r="K41" s="114">
        <v>0</v>
      </c>
      <c r="L41" s="114">
        <v>0</v>
      </c>
      <c r="Q41" s="202"/>
      <c r="R41" s="202"/>
    </row>
    <row r="42" spans="1:19" ht="15" customHeight="1">
      <c r="A42" s="112">
        <v>2</v>
      </c>
      <c r="B42" s="108">
        <v>2</v>
      </c>
      <c r="C42" s="109">
        <v>1</v>
      </c>
      <c r="D42" s="110">
        <v>1</v>
      </c>
      <c r="E42" s="108">
        <v>1</v>
      </c>
      <c r="F42" s="111">
        <v>11</v>
      </c>
      <c r="G42" s="110" t="s">
        <v>68</v>
      </c>
      <c r="H42" s="96">
        <v>22</v>
      </c>
      <c r="I42" s="115">
        <v>1600</v>
      </c>
      <c r="J42" s="114">
        <v>800</v>
      </c>
      <c r="K42" s="114">
        <v>0</v>
      </c>
      <c r="L42" s="114">
        <v>0</v>
      </c>
      <c r="Q42" s="202"/>
      <c r="R42" s="202"/>
    </row>
    <row r="43" spans="1:19" ht="15.75" hidden="1" customHeight="1" collapsed="1">
      <c r="A43" s="120">
        <v>2</v>
      </c>
      <c r="B43" s="129">
        <v>2</v>
      </c>
      <c r="C43" s="130">
        <v>1</v>
      </c>
      <c r="D43" s="130">
        <v>1</v>
      </c>
      <c r="E43" s="130">
        <v>1</v>
      </c>
      <c r="F43" s="131">
        <v>12</v>
      </c>
      <c r="G43" s="132" t="s">
        <v>69</v>
      </c>
      <c r="H43" s="96">
        <v>23</v>
      </c>
      <c r="I43" s="133">
        <v>0</v>
      </c>
      <c r="J43" s="114">
        <v>0</v>
      </c>
      <c r="K43" s="114">
        <v>0</v>
      </c>
      <c r="L43" s="114">
        <v>0</v>
      </c>
      <c r="Q43" s="202"/>
      <c r="R43" s="202"/>
    </row>
    <row r="44" spans="1:19" ht="25.5" hidden="1" customHeight="1" collapsed="1">
      <c r="A44" s="112">
        <v>2</v>
      </c>
      <c r="B44" s="108">
        <v>2</v>
      </c>
      <c r="C44" s="109">
        <v>1</v>
      </c>
      <c r="D44" s="109">
        <v>1</v>
      </c>
      <c r="E44" s="109">
        <v>1</v>
      </c>
      <c r="F44" s="111">
        <v>14</v>
      </c>
      <c r="G44" s="134" t="s">
        <v>70</v>
      </c>
      <c r="H44" s="96">
        <v>24</v>
      </c>
      <c r="I44" s="115">
        <v>0</v>
      </c>
      <c r="J44" s="115">
        <v>0</v>
      </c>
      <c r="K44" s="115">
        <v>0</v>
      </c>
      <c r="L44" s="115">
        <v>0</v>
      </c>
      <c r="Q44" s="202"/>
      <c r="R44" s="202"/>
    </row>
    <row r="45" spans="1:19" ht="27.75" customHeight="1">
      <c r="A45" s="112">
        <v>2</v>
      </c>
      <c r="B45" s="108">
        <v>2</v>
      </c>
      <c r="C45" s="109">
        <v>1</v>
      </c>
      <c r="D45" s="109">
        <v>1</v>
      </c>
      <c r="E45" s="109">
        <v>1</v>
      </c>
      <c r="F45" s="111">
        <v>15</v>
      </c>
      <c r="G45" s="110" t="s">
        <v>71</v>
      </c>
      <c r="H45" s="96">
        <v>25</v>
      </c>
      <c r="I45" s="115">
        <v>9100</v>
      </c>
      <c r="J45" s="114">
        <v>4500</v>
      </c>
      <c r="K45" s="114">
        <v>3395.36</v>
      </c>
      <c r="L45" s="114">
        <v>3395.36</v>
      </c>
      <c r="Q45" s="202"/>
      <c r="R45" s="202"/>
    </row>
    <row r="46" spans="1:19" ht="15.75" customHeight="1">
      <c r="A46" s="112">
        <v>2</v>
      </c>
      <c r="B46" s="108">
        <v>2</v>
      </c>
      <c r="C46" s="109">
        <v>1</v>
      </c>
      <c r="D46" s="109">
        <v>1</v>
      </c>
      <c r="E46" s="109">
        <v>1</v>
      </c>
      <c r="F46" s="111">
        <v>16</v>
      </c>
      <c r="G46" s="110" t="s">
        <v>72</v>
      </c>
      <c r="H46" s="96">
        <v>26</v>
      </c>
      <c r="I46" s="115">
        <v>5300</v>
      </c>
      <c r="J46" s="114">
        <v>2800</v>
      </c>
      <c r="K46" s="114">
        <v>2726.88</v>
      </c>
      <c r="L46" s="114">
        <v>2726.88</v>
      </c>
      <c r="Q46" s="202"/>
      <c r="R46" s="202"/>
    </row>
    <row r="47" spans="1:19" ht="27.75" hidden="1" customHeight="1" collapsed="1">
      <c r="A47" s="112">
        <v>2</v>
      </c>
      <c r="B47" s="108">
        <v>2</v>
      </c>
      <c r="C47" s="109">
        <v>1</v>
      </c>
      <c r="D47" s="109">
        <v>1</v>
      </c>
      <c r="E47" s="109">
        <v>1</v>
      </c>
      <c r="F47" s="111">
        <v>17</v>
      </c>
      <c r="G47" s="110" t="s">
        <v>73</v>
      </c>
      <c r="H47" s="96">
        <v>27</v>
      </c>
      <c r="I47" s="115">
        <v>0</v>
      </c>
      <c r="J47" s="115">
        <v>0</v>
      </c>
      <c r="K47" s="115">
        <v>0</v>
      </c>
      <c r="L47" s="115">
        <v>0</v>
      </c>
      <c r="Q47" s="202"/>
      <c r="R47" s="202"/>
    </row>
    <row r="48" spans="1:19" ht="14.25" customHeight="1">
      <c r="A48" s="112">
        <v>2</v>
      </c>
      <c r="B48" s="108">
        <v>2</v>
      </c>
      <c r="C48" s="109">
        <v>1</v>
      </c>
      <c r="D48" s="109">
        <v>1</v>
      </c>
      <c r="E48" s="109">
        <v>1</v>
      </c>
      <c r="F48" s="111">
        <v>20</v>
      </c>
      <c r="G48" s="110" t="s">
        <v>74</v>
      </c>
      <c r="H48" s="96">
        <v>28</v>
      </c>
      <c r="I48" s="115">
        <v>33900</v>
      </c>
      <c r="J48" s="114">
        <v>18000</v>
      </c>
      <c r="K48" s="114">
        <v>16225.13</v>
      </c>
      <c r="L48" s="114">
        <v>16225.13</v>
      </c>
      <c r="Q48" s="202"/>
      <c r="R48" s="202"/>
    </row>
    <row r="49" spans="1:19" ht="27.75" customHeight="1">
      <c r="A49" s="112">
        <v>2</v>
      </c>
      <c r="B49" s="108">
        <v>2</v>
      </c>
      <c r="C49" s="109">
        <v>1</v>
      </c>
      <c r="D49" s="109">
        <v>1</v>
      </c>
      <c r="E49" s="109">
        <v>1</v>
      </c>
      <c r="F49" s="111">
        <v>21</v>
      </c>
      <c r="G49" s="110" t="s">
        <v>75</v>
      </c>
      <c r="H49" s="96">
        <v>29</v>
      </c>
      <c r="I49" s="115">
        <v>5500</v>
      </c>
      <c r="J49" s="114">
        <v>2600</v>
      </c>
      <c r="K49" s="114">
        <v>2445.2399999999998</v>
      </c>
      <c r="L49" s="114">
        <v>2445.2399999999998</v>
      </c>
      <c r="Q49" s="202"/>
      <c r="R49" s="202"/>
    </row>
    <row r="50" spans="1:19" ht="12" hidden="1" customHeight="1" collapsed="1">
      <c r="A50" s="112">
        <v>2</v>
      </c>
      <c r="B50" s="108">
        <v>2</v>
      </c>
      <c r="C50" s="109">
        <v>1</v>
      </c>
      <c r="D50" s="109">
        <v>1</v>
      </c>
      <c r="E50" s="109">
        <v>1</v>
      </c>
      <c r="F50" s="111">
        <v>22</v>
      </c>
      <c r="G50" s="110" t="s">
        <v>76</v>
      </c>
      <c r="H50" s="96">
        <v>30</v>
      </c>
      <c r="I50" s="115">
        <v>0</v>
      </c>
      <c r="J50" s="114">
        <v>0</v>
      </c>
      <c r="K50" s="114">
        <v>0</v>
      </c>
      <c r="L50" s="114">
        <v>0</v>
      </c>
      <c r="Q50" s="202"/>
      <c r="R50" s="202"/>
    </row>
    <row r="51" spans="1:19" ht="15" customHeight="1">
      <c r="A51" s="112">
        <v>2</v>
      </c>
      <c r="B51" s="108">
        <v>2</v>
      </c>
      <c r="C51" s="109">
        <v>1</v>
      </c>
      <c r="D51" s="109">
        <v>1</v>
      </c>
      <c r="E51" s="109">
        <v>1</v>
      </c>
      <c r="F51" s="111">
        <v>30</v>
      </c>
      <c r="G51" s="110" t="s">
        <v>77</v>
      </c>
      <c r="H51" s="96">
        <v>31</v>
      </c>
      <c r="I51" s="115">
        <v>30600</v>
      </c>
      <c r="J51" s="114">
        <v>15300</v>
      </c>
      <c r="K51" s="114">
        <v>9369.94</v>
      </c>
      <c r="L51" s="114">
        <v>9369.94</v>
      </c>
      <c r="Q51" s="202"/>
      <c r="R51" s="202"/>
    </row>
    <row r="52" spans="1:19" ht="14.25" hidden="1" customHeight="1" collapsed="1">
      <c r="A52" s="135">
        <v>2</v>
      </c>
      <c r="B52" s="136">
        <v>3</v>
      </c>
      <c r="C52" s="100"/>
      <c r="D52" s="101"/>
      <c r="E52" s="101"/>
      <c r="F52" s="104"/>
      <c r="G52" s="137" t="s">
        <v>78</v>
      </c>
      <c r="H52" s="96">
        <v>32</v>
      </c>
      <c r="I52" s="118">
        <f>I53</f>
        <v>0</v>
      </c>
      <c r="J52" s="118">
        <f>J53</f>
        <v>0</v>
      </c>
      <c r="K52" s="118">
        <f>K53</f>
        <v>0</v>
      </c>
      <c r="L52" s="118">
        <f>L53</f>
        <v>0</v>
      </c>
    </row>
    <row r="53" spans="1:19" ht="13.5" hidden="1" customHeight="1" collapsed="1">
      <c r="A53" s="112">
        <v>2</v>
      </c>
      <c r="B53" s="108">
        <v>3</v>
      </c>
      <c r="C53" s="109">
        <v>1</v>
      </c>
      <c r="D53" s="109"/>
      <c r="E53" s="109"/>
      <c r="F53" s="111"/>
      <c r="G53" s="110" t="s">
        <v>79</v>
      </c>
      <c r="H53" s="96">
        <v>33</v>
      </c>
      <c r="I53" s="97">
        <f>SUM(I54+I59+I64)</f>
        <v>0</v>
      </c>
      <c r="J53" s="138">
        <f>SUM(J54+J59+J64)</f>
        <v>0</v>
      </c>
      <c r="K53" s="98">
        <f>SUM(K54+K59+K64)</f>
        <v>0</v>
      </c>
      <c r="L53" s="97">
        <f>SUM(L54+L59+L64)</f>
        <v>0</v>
      </c>
      <c r="Q53" s="202"/>
      <c r="S53" s="202"/>
    </row>
    <row r="54" spans="1:19" ht="15" hidden="1" customHeight="1" collapsed="1">
      <c r="A54" s="112">
        <v>2</v>
      </c>
      <c r="B54" s="108">
        <v>3</v>
      </c>
      <c r="C54" s="109">
        <v>1</v>
      </c>
      <c r="D54" s="109">
        <v>1</v>
      </c>
      <c r="E54" s="109"/>
      <c r="F54" s="111"/>
      <c r="G54" s="110" t="s">
        <v>80</v>
      </c>
      <c r="H54" s="96">
        <v>34</v>
      </c>
      <c r="I54" s="97">
        <f>I55</f>
        <v>0</v>
      </c>
      <c r="J54" s="138">
        <f>J55</f>
        <v>0</v>
      </c>
      <c r="K54" s="98">
        <f>K55</f>
        <v>0</v>
      </c>
      <c r="L54" s="97">
        <f>L55</f>
        <v>0</v>
      </c>
      <c r="Q54" s="202"/>
      <c r="R54" s="202"/>
    </row>
    <row r="55" spans="1:19" ht="13.5" hidden="1" customHeight="1" collapsed="1">
      <c r="A55" s="112">
        <v>2</v>
      </c>
      <c r="B55" s="108">
        <v>3</v>
      </c>
      <c r="C55" s="109">
        <v>1</v>
      </c>
      <c r="D55" s="109">
        <v>1</v>
      </c>
      <c r="E55" s="109">
        <v>1</v>
      </c>
      <c r="F55" s="111"/>
      <c r="G55" s="110" t="s">
        <v>80</v>
      </c>
      <c r="H55" s="96">
        <v>35</v>
      </c>
      <c r="I55" s="97">
        <f>SUM(I56:I58)</f>
        <v>0</v>
      </c>
      <c r="J55" s="138">
        <f>SUM(J56:J58)</f>
        <v>0</v>
      </c>
      <c r="K55" s="98">
        <f>SUM(K56:K58)</f>
        <v>0</v>
      </c>
      <c r="L55" s="97">
        <f>SUM(L56:L58)</f>
        <v>0</v>
      </c>
      <c r="Q55" s="202"/>
      <c r="R55" s="202"/>
    </row>
    <row r="56" spans="1:19" s="139" customFormat="1" ht="25.5" hidden="1" customHeight="1" collapsed="1">
      <c r="A56" s="112">
        <v>2</v>
      </c>
      <c r="B56" s="108">
        <v>3</v>
      </c>
      <c r="C56" s="109">
        <v>1</v>
      </c>
      <c r="D56" s="109">
        <v>1</v>
      </c>
      <c r="E56" s="109">
        <v>1</v>
      </c>
      <c r="F56" s="111">
        <v>1</v>
      </c>
      <c r="G56" s="110" t="s">
        <v>81</v>
      </c>
      <c r="H56" s="96">
        <v>36</v>
      </c>
      <c r="I56" s="115">
        <v>0</v>
      </c>
      <c r="J56" s="115">
        <v>0</v>
      </c>
      <c r="K56" s="115">
        <v>0</v>
      </c>
      <c r="L56" s="115">
        <v>0</v>
      </c>
      <c r="Q56" s="202"/>
      <c r="R56" s="202"/>
    </row>
    <row r="57" spans="1:19" ht="19.5" hidden="1" customHeight="1" collapsed="1">
      <c r="A57" s="112">
        <v>2</v>
      </c>
      <c r="B57" s="103">
        <v>3</v>
      </c>
      <c r="C57" s="101">
        <v>1</v>
      </c>
      <c r="D57" s="101">
        <v>1</v>
      </c>
      <c r="E57" s="101">
        <v>1</v>
      </c>
      <c r="F57" s="104">
        <v>2</v>
      </c>
      <c r="G57" s="102" t="s">
        <v>82</v>
      </c>
      <c r="H57" s="96">
        <v>37</v>
      </c>
      <c r="I57" s="113">
        <v>0</v>
      </c>
      <c r="J57" s="113">
        <v>0</v>
      </c>
      <c r="K57" s="113">
        <v>0</v>
      </c>
      <c r="L57" s="113">
        <v>0</v>
      </c>
      <c r="Q57" s="202"/>
      <c r="R57" s="202"/>
    </row>
    <row r="58" spans="1:19" ht="16.5" hidden="1" customHeight="1" collapsed="1">
      <c r="A58" s="108">
        <v>2</v>
      </c>
      <c r="B58" s="109">
        <v>3</v>
      </c>
      <c r="C58" s="109">
        <v>1</v>
      </c>
      <c r="D58" s="109">
        <v>1</v>
      </c>
      <c r="E58" s="109">
        <v>1</v>
      </c>
      <c r="F58" s="111">
        <v>3</v>
      </c>
      <c r="G58" s="110" t="s">
        <v>83</v>
      </c>
      <c r="H58" s="96">
        <v>38</v>
      </c>
      <c r="I58" s="115">
        <v>0</v>
      </c>
      <c r="J58" s="115">
        <v>0</v>
      </c>
      <c r="K58" s="115">
        <v>0</v>
      </c>
      <c r="L58" s="115">
        <v>0</v>
      </c>
      <c r="Q58" s="202"/>
      <c r="R58" s="202"/>
    </row>
    <row r="59" spans="1:19" ht="29.25" hidden="1" customHeight="1" collapsed="1">
      <c r="A59" s="103">
        <v>2</v>
      </c>
      <c r="B59" s="101">
        <v>3</v>
      </c>
      <c r="C59" s="101">
        <v>1</v>
      </c>
      <c r="D59" s="101">
        <v>2</v>
      </c>
      <c r="E59" s="101"/>
      <c r="F59" s="104"/>
      <c r="G59" s="102" t="s">
        <v>84</v>
      </c>
      <c r="H59" s="96">
        <v>39</v>
      </c>
      <c r="I59" s="118">
        <f>I60</f>
        <v>0</v>
      </c>
      <c r="J59" s="140">
        <f>J60</f>
        <v>0</v>
      </c>
      <c r="K59" s="119">
        <f>K60</f>
        <v>0</v>
      </c>
      <c r="L59" s="119">
        <f>L60</f>
        <v>0</v>
      </c>
      <c r="Q59" s="202"/>
      <c r="R59" s="202"/>
    </row>
    <row r="60" spans="1:19" ht="27" hidden="1" customHeight="1" collapsed="1">
      <c r="A60" s="121">
        <v>2</v>
      </c>
      <c r="B60" s="122">
        <v>3</v>
      </c>
      <c r="C60" s="122">
        <v>1</v>
      </c>
      <c r="D60" s="122">
        <v>2</v>
      </c>
      <c r="E60" s="122">
        <v>1</v>
      </c>
      <c r="F60" s="124"/>
      <c r="G60" s="102" t="s">
        <v>84</v>
      </c>
      <c r="H60" s="96">
        <v>40</v>
      </c>
      <c r="I60" s="107">
        <f>SUM(I61:I63)</f>
        <v>0</v>
      </c>
      <c r="J60" s="141">
        <f>SUM(J61:J63)</f>
        <v>0</v>
      </c>
      <c r="K60" s="106">
        <f>SUM(K61:K63)</f>
        <v>0</v>
      </c>
      <c r="L60" s="98">
        <f>SUM(L61:L63)</f>
        <v>0</v>
      </c>
      <c r="Q60" s="202"/>
      <c r="R60" s="202"/>
    </row>
    <row r="61" spans="1:19" s="139" customFormat="1" ht="27" hidden="1" customHeight="1" collapsed="1">
      <c r="A61" s="108">
        <v>2</v>
      </c>
      <c r="B61" s="109">
        <v>3</v>
      </c>
      <c r="C61" s="109">
        <v>1</v>
      </c>
      <c r="D61" s="109">
        <v>2</v>
      </c>
      <c r="E61" s="109">
        <v>1</v>
      </c>
      <c r="F61" s="111">
        <v>1</v>
      </c>
      <c r="G61" s="112" t="s">
        <v>81</v>
      </c>
      <c r="H61" s="96">
        <v>41</v>
      </c>
      <c r="I61" s="115">
        <v>0</v>
      </c>
      <c r="J61" s="115">
        <v>0</v>
      </c>
      <c r="K61" s="115">
        <v>0</v>
      </c>
      <c r="L61" s="115">
        <v>0</v>
      </c>
      <c r="Q61" s="202"/>
      <c r="R61" s="202"/>
    </row>
    <row r="62" spans="1:19" ht="16.5" hidden="1" customHeight="1" collapsed="1">
      <c r="A62" s="108">
        <v>2</v>
      </c>
      <c r="B62" s="109">
        <v>3</v>
      </c>
      <c r="C62" s="109">
        <v>1</v>
      </c>
      <c r="D62" s="109">
        <v>2</v>
      </c>
      <c r="E62" s="109">
        <v>1</v>
      </c>
      <c r="F62" s="111">
        <v>2</v>
      </c>
      <c r="G62" s="112" t="s">
        <v>82</v>
      </c>
      <c r="H62" s="96">
        <v>42</v>
      </c>
      <c r="I62" s="115">
        <v>0</v>
      </c>
      <c r="J62" s="115">
        <v>0</v>
      </c>
      <c r="K62" s="115">
        <v>0</v>
      </c>
      <c r="L62" s="115">
        <v>0</v>
      </c>
      <c r="Q62" s="202"/>
      <c r="R62" s="202"/>
    </row>
    <row r="63" spans="1:19" ht="15" hidden="1" customHeight="1" collapsed="1">
      <c r="A63" s="108">
        <v>2</v>
      </c>
      <c r="B63" s="109">
        <v>3</v>
      </c>
      <c r="C63" s="109">
        <v>1</v>
      </c>
      <c r="D63" s="109">
        <v>2</v>
      </c>
      <c r="E63" s="109">
        <v>1</v>
      </c>
      <c r="F63" s="111">
        <v>3</v>
      </c>
      <c r="G63" s="112" t="s">
        <v>83</v>
      </c>
      <c r="H63" s="96">
        <v>43</v>
      </c>
      <c r="I63" s="115">
        <v>0</v>
      </c>
      <c r="J63" s="115">
        <v>0</v>
      </c>
      <c r="K63" s="115">
        <v>0</v>
      </c>
      <c r="L63" s="115">
        <v>0</v>
      </c>
      <c r="Q63" s="202"/>
      <c r="R63" s="202"/>
    </row>
    <row r="64" spans="1:19" ht="27.75" hidden="1" customHeight="1" collapsed="1">
      <c r="A64" s="108">
        <v>2</v>
      </c>
      <c r="B64" s="109">
        <v>3</v>
      </c>
      <c r="C64" s="109">
        <v>1</v>
      </c>
      <c r="D64" s="109">
        <v>3</v>
      </c>
      <c r="E64" s="109"/>
      <c r="F64" s="111"/>
      <c r="G64" s="112" t="s">
        <v>85</v>
      </c>
      <c r="H64" s="96">
        <v>44</v>
      </c>
      <c r="I64" s="97">
        <f>I65</f>
        <v>0</v>
      </c>
      <c r="J64" s="138">
        <f>J65</f>
        <v>0</v>
      </c>
      <c r="K64" s="98">
        <f>K65</f>
        <v>0</v>
      </c>
      <c r="L64" s="98">
        <f>L65</f>
        <v>0</v>
      </c>
      <c r="Q64" s="202"/>
      <c r="R64" s="202"/>
    </row>
    <row r="65" spans="1:18" ht="26.25" hidden="1" customHeight="1" collapsed="1">
      <c r="A65" s="108">
        <v>2</v>
      </c>
      <c r="B65" s="109">
        <v>3</v>
      </c>
      <c r="C65" s="109">
        <v>1</v>
      </c>
      <c r="D65" s="109">
        <v>3</v>
      </c>
      <c r="E65" s="109">
        <v>1</v>
      </c>
      <c r="F65" s="111"/>
      <c r="G65" s="112" t="s">
        <v>86</v>
      </c>
      <c r="H65" s="96">
        <v>45</v>
      </c>
      <c r="I65" s="97">
        <f>SUM(I66:I68)</f>
        <v>0</v>
      </c>
      <c r="J65" s="138">
        <f>SUM(J66:J68)</f>
        <v>0</v>
      </c>
      <c r="K65" s="98">
        <f>SUM(K66:K68)</f>
        <v>0</v>
      </c>
      <c r="L65" s="98">
        <f>SUM(L66:L68)</f>
        <v>0</v>
      </c>
      <c r="Q65" s="202"/>
      <c r="R65" s="202"/>
    </row>
    <row r="66" spans="1:18" ht="15" hidden="1" customHeight="1" collapsed="1">
      <c r="A66" s="103">
        <v>2</v>
      </c>
      <c r="B66" s="101">
        <v>3</v>
      </c>
      <c r="C66" s="101">
        <v>1</v>
      </c>
      <c r="D66" s="101">
        <v>3</v>
      </c>
      <c r="E66" s="101">
        <v>1</v>
      </c>
      <c r="F66" s="104">
        <v>1</v>
      </c>
      <c r="G66" s="128" t="s">
        <v>87</v>
      </c>
      <c r="H66" s="96">
        <v>46</v>
      </c>
      <c r="I66" s="113">
        <v>0</v>
      </c>
      <c r="J66" s="113">
        <v>0</v>
      </c>
      <c r="K66" s="113">
        <v>0</v>
      </c>
      <c r="L66" s="113">
        <v>0</v>
      </c>
      <c r="Q66" s="202"/>
      <c r="R66" s="202"/>
    </row>
    <row r="67" spans="1:18" ht="16.5" hidden="1" customHeight="1" collapsed="1">
      <c r="A67" s="108">
        <v>2</v>
      </c>
      <c r="B67" s="109">
        <v>3</v>
      </c>
      <c r="C67" s="109">
        <v>1</v>
      </c>
      <c r="D67" s="109">
        <v>3</v>
      </c>
      <c r="E67" s="109">
        <v>1</v>
      </c>
      <c r="F67" s="111">
        <v>2</v>
      </c>
      <c r="G67" s="112" t="s">
        <v>88</v>
      </c>
      <c r="H67" s="96">
        <v>47</v>
      </c>
      <c r="I67" s="115">
        <v>0</v>
      </c>
      <c r="J67" s="115">
        <v>0</v>
      </c>
      <c r="K67" s="115">
        <v>0</v>
      </c>
      <c r="L67" s="115">
        <v>0</v>
      </c>
      <c r="Q67" s="202"/>
      <c r="R67" s="202"/>
    </row>
    <row r="68" spans="1:18" ht="17.25" hidden="1" customHeight="1" collapsed="1">
      <c r="A68" s="103">
        <v>2</v>
      </c>
      <c r="B68" s="101">
        <v>3</v>
      </c>
      <c r="C68" s="101">
        <v>1</v>
      </c>
      <c r="D68" s="101">
        <v>3</v>
      </c>
      <c r="E68" s="101">
        <v>1</v>
      </c>
      <c r="F68" s="104">
        <v>3</v>
      </c>
      <c r="G68" s="128" t="s">
        <v>89</v>
      </c>
      <c r="H68" s="96">
        <v>48</v>
      </c>
      <c r="I68" s="113">
        <v>0</v>
      </c>
      <c r="J68" s="113">
        <v>0</v>
      </c>
      <c r="K68" s="113">
        <v>0</v>
      </c>
      <c r="L68" s="113">
        <v>0</v>
      </c>
      <c r="Q68" s="202"/>
      <c r="R68" s="202"/>
    </row>
    <row r="69" spans="1:18" ht="12.75" hidden="1" customHeight="1" collapsed="1">
      <c r="A69" s="103">
        <v>2</v>
      </c>
      <c r="B69" s="101">
        <v>3</v>
      </c>
      <c r="C69" s="101">
        <v>2</v>
      </c>
      <c r="D69" s="101"/>
      <c r="E69" s="101"/>
      <c r="F69" s="104"/>
      <c r="G69" s="128" t="s">
        <v>90</v>
      </c>
      <c r="H69" s="96">
        <v>49</v>
      </c>
      <c r="I69" s="97">
        <f t="shared" ref="I69:L70" si="3">I70</f>
        <v>0</v>
      </c>
      <c r="J69" s="97">
        <f t="shared" si="3"/>
        <v>0</v>
      </c>
      <c r="K69" s="97">
        <f t="shared" si="3"/>
        <v>0</v>
      </c>
      <c r="L69" s="97">
        <f t="shared" si="3"/>
        <v>0</v>
      </c>
    </row>
    <row r="70" spans="1:18" ht="12" hidden="1" customHeight="1" collapsed="1">
      <c r="A70" s="103">
        <v>2</v>
      </c>
      <c r="B70" s="101">
        <v>3</v>
      </c>
      <c r="C70" s="101">
        <v>2</v>
      </c>
      <c r="D70" s="101">
        <v>1</v>
      </c>
      <c r="E70" s="101"/>
      <c r="F70" s="104"/>
      <c r="G70" s="128" t="s">
        <v>90</v>
      </c>
      <c r="H70" s="96">
        <v>50</v>
      </c>
      <c r="I70" s="97">
        <f t="shared" si="3"/>
        <v>0</v>
      </c>
      <c r="J70" s="97">
        <f t="shared" si="3"/>
        <v>0</v>
      </c>
      <c r="K70" s="97">
        <f t="shared" si="3"/>
        <v>0</v>
      </c>
      <c r="L70" s="97">
        <f t="shared" si="3"/>
        <v>0</v>
      </c>
    </row>
    <row r="71" spans="1:18" ht="15.75" hidden="1" customHeight="1" collapsed="1">
      <c r="A71" s="103">
        <v>2</v>
      </c>
      <c r="B71" s="101">
        <v>3</v>
      </c>
      <c r="C71" s="101">
        <v>2</v>
      </c>
      <c r="D71" s="101">
        <v>1</v>
      </c>
      <c r="E71" s="101">
        <v>1</v>
      </c>
      <c r="F71" s="104"/>
      <c r="G71" s="128" t="s">
        <v>90</v>
      </c>
      <c r="H71" s="96">
        <v>51</v>
      </c>
      <c r="I71" s="97">
        <f>SUM(I72)</f>
        <v>0</v>
      </c>
      <c r="J71" s="97">
        <f>SUM(J72)</f>
        <v>0</v>
      </c>
      <c r="K71" s="97">
        <f>SUM(K72)</f>
        <v>0</v>
      </c>
      <c r="L71" s="97">
        <f>SUM(L72)</f>
        <v>0</v>
      </c>
    </row>
    <row r="72" spans="1:18" ht="13.5" hidden="1" customHeight="1" collapsed="1">
      <c r="A72" s="103">
        <v>2</v>
      </c>
      <c r="B72" s="101">
        <v>3</v>
      </c>
      <c r="C72" s="101">
        <v>2</v>
      </c>
      <c r="D72" s="101">
        <v>1</v>
      </c>
      <c r="E72" s="101">
        <v>1</v>
      </c>
      <c r="F72" s="104">
        <v>1</v>
      </c>
      <c r="G72" s="128" t="s">
        <v>90</v>
      </c>
      <c r="H72" s="96">
        <v>52</v>
      </c>
      <c r="I72" s="115">
        <v>0</v>
      </c>
      <c r="J72" s="115">
        <v>0</v>
      </c>
      <c r="K72" s="115">
        <v>0</v>
      </c>
      <c r="L72" s="115">
        <v>0</v>
      </c>
    </row>
    <row r="73" spans="1:18" ht="16.5" hidden="1" customHeight="1" collapsed="1">
      <c r="A73" s="92">
        <v>2</v>
      </c>
      <c r="B73" s="93">
        <v>4</v>
      </c>
      <c r="C73" s="93"/>
      <c r="D73" s="93"/>
      <c r="E73" s="93"/>
      <c r="F73" s="95"/>
      <c r="G73" s="142" t="s">
        <v>91</v>
      </c>
      <c r="H73" s="96">
        <v>53</v>
      </c>
      <c r="I73" s="97">
        <f t="shared" ref="I73:L75" si="4">I74</f>
        <v>0</v>
      </c>
      <c r="J73" s="138">
        <f t="shared" si="4"/>
        <v>0</v>
      </c>
      <c r="K73" s="98">
        <f t="shared" si="4"/>
        <v>0</v>
      </c>
      <c r="L73" s="98">
        <f t="shared" si="4"/>
        <v>0</v>
      </c>
    </row>
    <row r="74" spans="1:18" ht="15.75" hidden="1" customHeight="1" collapsed="1">
      <c r="A74" s="108">
        <v>2</v>
      </c>
      <c r="B74" s="109">
        <v>4</v>
      </c>
      <c r="C74" s="109">
        <v>1</v>
      </c>
      <c r="D74" s="109"/>
      <c r="E74" s="109"/>
      <c r="F74" s="111"/>
      <c r="G74" s="112" t="s">
        <v>92</v>
      </c>
      <c r="H74" s="96">
        <v>54</v>
      </c>
      <c r="I74" s="97">
        <f t="shared" si="4"/>
        <v>0</v>
      </c>
      <c r="J74" s="138">
        <f t="shared" si="4"/>
        <v>0</v>
      </c>
      <c r="K74" s="98">
        <f t="shared" si="4"/>
        <v>0</v>
      </c>
      <c r="L74" s="98">
        <f t="shared" si="4"/>
        <v>0</v>
      </c>
    </row>
    <row r="75" spans="1:18" ht="17.25" hidden="1" customHeight="1" collapsed="1">
      <c r="A75" s="108">
        <v>2</v>
      </c>
      <c r="B75" s="109">
        <v>4</v>
      </c>
      <c r="C75" s="109">
        <v>1</v>
      </c>
      <c r="D75" s="109">
        <v>1</v>
      </c>
      <c r="E75" s="109"/>
      <c r="F75" s="111"/>
      <c r="G75" s="112" t="s">
        <v>92</v>
      </c>
      <c r="H75" s="96">
        <v>55</v>
      </c>
      <c r="I75" s="97">
        <f t="shared" si="4"/>
        <v>0</v>
      </c>
      <c r="J75" s="138">
        <f t="shared" si="4"/>
        <v>0</v>
      </c>
      <c r="K75" s="98">
        <f t="shared" si="4"/>
        <v>0</v>
      </c>
      <c r="L75" s="98">
        <f t="shared" si="4"/>
        <v>0</v>
      </c>
    </row>
    <row r="76" spans="1:18" ht="18" hidden="1" customHeight="1" collapsed="1">
      <c r="A76" s="108">
        <v>2</v>
      </c>
      <c r="B76" s="109">
        <v>4</v>
      </c>
      <c r="C76" s="109">
        <v>1</v>
      </c>
      <c r="D76" s="109">
        <v>1</v>
      </c>
      <c r="E76" s="109">
        <v>1</v>
      </c>
      <c r="F76" s="111"/>
      <c r="G76" s="112" t="s">
        <v>92</v>
      </c>
      <c r="H76" s="96">
        <v>56</v>
      </c>
      <c r="I76" s="97">
        <f>SUM(I77:I79)</f>
        <v>0</v>
      </c>
      <c r="J76" s="138">
        <f>SUM(J77:J79)</f>
        <v>0</v>
      </c>
      <c r="K76" s="98">
        <f>SUM(K77:K79)</f>
        <v>0</v>
      </c>
      <c r="L76" s="98">
        <f>SUM(L77:L79)</f>
        <v>0</v>
      </c>
    </row>
    <row r="77" spans="1:18" ht="14.25" hidden="1" customHeight="1" collapsed="1">
      <c r="A77" s="108">
        <v>2</v>
      </c>
      <c r="B77" s="109">
        <v>4</v>
      </c>
      <c r="C77" s="109">
        <v>1</v>
      </c>
      <c r="D77" s="109">
        <v>1</v>
      </c>
      <c r="E77" s="109">
        <v>1</v>
      </c>
      <c r="F77" s="111">
        <v>1</v>
      </c>
      <c r="G77" s="112" t="s">
        <v>93</v>
      </c>
      <c r="H77" s="96">
        <v>57</v>
      </c>
      <c r="I77" s="115">
        <v>0</v>
      </c>
      <c r="J77" s="115">
        <v>0</v>
      </c>
      <c r="K77" s="115">
        <v>0</v>
      </c>
      <c r="L77" s="115">
        <v>0</v>
      </c>
    </row>
    <row r="78" spans="1:18" ht="13.5" hidden="1" customHeight="1" collapsed="1">
      <c r="A78" s="108">
        <v>2</v>
      </c>
      <c r="B78" s="108">
        <v>4</v>
      </c>
      <c r="C78" s="108">
        <v>1</v>
      </c>
      <c r="D78" s="109">
        <v>1</v>
      </c>
      <c r="E78" s="109">
        <v>1</v>
      </c>
      <c r="F78" s="143">
        <v>2</v>
      </c>
      <c r="G78" s="110" t="s">
        <v>94</v>
      </c>
      <c r="H78" s="96">
        <v>58</v>
      </c>
      <c r="I78" s="115">
        <v>0</v>
      </c>
      <c r="J78" s="115">
        <v>0</v>
      </c>
      <c r="K78" s="115">
        <v>0</v>
      </c>
      <c r="L78" s="115">
        <v>0</v>
      </c>
    </row>
    <row r="79" spans="1:18" hidden="1" collapsed="1">
      <c r="A79" s="108">
        <v>2</v>
      </c>
      <c r="B79" s="109">
        <v>4</v>
      </c>
      <c r="C79" s="108">
        <v>1</v>
      </c>
      <c r="D79" s="109">
        <v>1</v>
      </c>
      <c r="E79" s="109">
        <v>1</v>
      </c>
      <c r="F79" s="143">
        <v>3</v>
      </c>
      <c r="G79" s="110" t="s">
        <v>95</v>
      </c>
      <c r="H79" s="96">
        <v>59</v>
      </c>
      <c r="I79" s="115">
        <v>0</v>
      </c>
      <c r="J79" s="115">
        <v>0</v>
      </c>
      <c r="K79" s="115">
        <v>0</v>
      </c>
      <c r="L79" s="115">
        <v>0</v>
      </c>
    </row>
    <row r="80" spans="1:18" hidden="1" collapsed="1">
      <c r="A80" s="92">
        <v>2</v>
      </c>
      <c r="B80" s="93">
        <v>5</v>
      </c>
      <c r="C80" s="92"/>
      <c r="D80" s="93"/>
      <c r="E80" s="93"/>
      <c r="F80" s="144"/>
      <c r="G80" s="94" t="s">
        <v>96</v>
      </c>
      <c r="H80" s="96">
        <v>60</v>
      </c>
      <c r="I80" s="97">
        <f>SUM(I81+I86+I91)</f>
        <v>0</v>
      </c>
      <c r="J80" s="138">
        <f>SUM(J81+J86+J91)</f>
        <v>0</v>
      </c>
      <c r="K80" s="98">
        <f>SUM(K81+K86+K91)</f>
        <v>0</v>
      </c>
      <c r="L80" s="98">
        <f>SUM(L81+L86+L91)</f>
        <v>0</v>
      </c>
    </row>
    <row r="81" spans="1:12" hidden="1" collapsed="1">
      <c r="A81" s="103">
        <v>2</v>
      </c>
      <c r="B81" s="101">
        <v>5</v>
      </c>
      <c r="C81" s="103">
        <v>1</v>
      </c>
      <c r="D81" s="101"/>
      <c r="E81" s="101"/>
      <c r="F81" s="145"/>
      <c r="G81" s="102" t="s">
        <v>97</v>
      </c>
      <c r="H81" s="96">
        <v>61</v>
      </c>
      <c r="I81" s="118">
        <f t="shared" ref="I81:L82" si="5">I82</f>
        <v>0</v>
      </c>
      <c r="J81" s="140">
        <f t="shared" si="5"/>
        <v>0</v>
      </c>
      <c r="K81" s="119">
        <f t="shared" si="5"/>
        <v>0</v>
      </c>
      <c r="L81" s="119">
        <f t="shared" si="5"/>
        <v>0</v>
      </c>
    </row>
    <row r="82" spans="1:12" hidden="1" collapsed="1">
      <c r="A82" s="108">
        <v>2</v>
      </c>
      <c r="B82" s="109">
        <v>5</v>
      </c>
      <c r="C82" s="108">
        <v>1</v>
      </c>
      <c r="D82" s="109">
        <v>1</v>
      </c>
      <c r="E82" s="109"/>
      <c r="F82" s="143"/>
      <c r="G82" s="110" t="s">
        <v>97</v>
      </c>
      <c r="H82" s="96">
        <v>62</v>
      </c>
      <c r="I82" s="97">
        <f t="shared" si="5"/>
        <v>0</v>
      </c>
      <c r="J82" s="138">
        <f t="shared" si="5"/>
        <v>0</v>
      </c>
      <c r="K82" s="98">
        <f t="shared" si="5"/>
        <v>0</v>
      </c>
      <c r="L82" s="98">
        <f t="shared" si="5"/>
        <v>0</v>
      </c>
    </row>
    <row r="83" spans="1:12" hidden="1" collapsed="1">
      <c r="A83" s="108">
        <v>2</v>
      </c>
      <c r="B83" s="109">
        <v>5</v>
      </c>
      <c r="C83" s="108">
        <v>1</v>
      </c>
      <c r="D83" s="109">
        <v>1</v>
      </c>
      <c r="E83" s="109">
        <v>1</v>
      </c>
      <c r="F83" s="143"/>
      <c r="G83" s="110" t="s">
        <v>97</v>
      </c>
      <c r="H83" s="96">
        <v>63</v>
      </c>
      <c r="I83" s="97">
        <f>SUM(I84:I85)</f>
        <v>0</v>
      </c>
      <c r="J83" s="138">
        <f>SUM(J84:J85)</f>
        <v>0</v>
      </c>
      <c r="K83" s="98">
        <f>SUM(K84:K85)</f>
        <v>0</v>
      </c>
      <c r="L83" s="98">
        <f>SUM(L84:L85)</f>
        <v>0</v>
      </c>
    </row>
    <row r="84" spans="1:12" ht="25.5" hidden="1" customHeight="1" collapsed="1">
      <c r="A84" s="108">
        <v>2</v>
      </c>
      <c r="B84" s="109">
        <v>5</v>
      </c>
      <c r="C84" s="108">
        <v>1</v>
      </c>
      <c r="D84" s="109">
        <v>1</v>
      </c>
      <c r="E84" s="109">
        <v>1</v>
      </c>
      <c r="F84" s="143">
        <v>1</v>
      </c>
      <c r="G84" s="110" t="s">
        <v>98</v>
      </c>
      <c r="H84" s="96">
        <v>64</v>
      </c>
      <c r="I84" s="115">
        <v>0</v>
      </c>
      <c r="J84" s="115">
        <v>0</v>
      </c>
      <c r="K84" s="115">
        <v>0</v>
      </c>
      <c r="L84" s="115">
        <v>0</v>
      </c>
    </row>
    <row r="85" spans="1:12" ht="15.75" hidden="1" customHeight="1" collapsed="1">
      <c r="A85" s="108">
        <v>2</v>
      </c>
      <c r="B85" s="109">
        <v>5</v>
      </c>
      <c r="C85" s="108">
        <v>1</v>
      </c>
      <c r="D85" s="109">
        <v>1</v>
      </c>
      <c r="E85" s="109">
        <v>1</v>
      </c>
      <c r="F85" s="143">
        <v>2</v>
      </c>
      <c r="G85" s="110" t="s">
        <v>99</v>
      </c>
      <c r="H85" s="96">
        <v>65</v>
      </c>
      <c r="I85" s="115">
        <v>0</v>
      </c>
      <c r="J85" s="115">
        <v>0</v>
      </c>
      <c r="K85" s="115">
        <v>0</v>
      </c>
      <c r="L85" s="115">
        <v>0</v>
      </c>
    </row>
    <row r="86" spans="1:12" ht="12" hidden="1" customHeight="1" collapsed="1">
      <c r="A86" s="108">
        <v>2</v>
      </c>
      <c r="B86" s="109">
        <v>5</v>
      </c>
      <c r="C86" s="108">
        <v>2</v>
      </c>
      <c r="D86" s="109"/>
      <c r="E86" s="109"/>
      <c r="F86" s="143"/>
      <c r="G86" s="110" t="s">
        <v>100</v>
      </c>
      <c r="H86" s="96">
        <v>66</v>
      </c>
      <c r="I86" s="97">
        <f t="shared" ref="I86:L87" si="6">I87</f>
        <v>0</v>
      </c>
      <c r="J86" s="138">
        <f t="shared" si="6"/>
        <v>0</v>
      </c>
      <c r="K86" s="98">
        <f t="shared" si="6"/>
        <v>0</v>
      </c>
      <c r="L86" s="97">
        <f t="shared" si="6"/>
        <v>0</v>
      </c>
    </row>
    <row r="87" spans="1:12" ht="15.75" hidden="1" customHeight="1" collapsed="1">
      <c r="A87" s="112">
        <v>2</v>
      </c>
      <c r="B87" s="108">
        <v>5</v>
      </c>
      <c r="C87" s="109">
        <v>2</v>
      </c>
      <c r="D87" s="110">
        <v>1</v>
      </c>
      <c r="E87" s="108"/>
      <c r="F87" s="143"/>
      <c r="G87" s="110" t="s">
        <v>100</v>
      </c>
      <c r="H87" s="96">
        <v>67</v>
      </c>
      <c r="I87" s="97">
        <f t="shared" si="6"/>
        <v>0</v>
      </c>
      <c r="J87" s="138">
        <f t="shared" si="6"/>
        <v>0</v>
      </c>
      <c r="K87" s="98">
        <f t="shared" si="6"/>
        <v>0</v>
      </c>
      <c r="L87" s="97">
        <f t="shared" si="6"/>
        <v>0</v>
      </c>
    </row>
    <row r="88" spans="1:12" ht="15" hidden="1" customHeight="1" collapsed="1">
      <c r="A88" s="112">
        <v>2</v>
      </c>
      <c r="B88" s="108">
        <v>5</v>
      </c>
      <c r="C88" s="109">
        <v>2</v>
      </c>
      <c r="D88" s="110">
        <v>1</v>
      </c>
      <c r="E88" s="108">
        <v>1</v>
      </c>
      <c r="F88" s="143"/>
      <c r="G88" s="110" t="s">
        <v>100</v>
      </c>
      <c r="H88" s="96">
        <v>68</v>
      </c>
      <c r="I88" s="97">
        <f>SUM(I89:I90)</f>
        <v>0</v>
      </c>
      <c r="J88" s="138">
        <f>SUM(J89:J90)</f>
        <v>0</v>
      </c>
      <c r="K88" s="98">
        <f>SUM(K89:K90)</f>
        <v>0</v>
      </c>
      <c r="L88" s="97">
        <f>SUM(L89:L90)</f>
        <v>0</v>
      </c>
    </row>
    <row r="89" spans="1:12" ht="25.5" hidden="1" customHeight="1" collapsed="1">
      <c r="A89" s="112">
        <v>2</v>
      </c>
      <c r="B89" s="108">
        <v>5</v>
      </c>
      <c r="C89" s="109">
        <v>2</v>
      </c>
      <c r="D89" s="110">
        <v>1</v>
      </c>
      <c r="E89" s="108">
        <v>1</v>
      </c>
      <c r="F89" s="143">
        <v>1</v>
      </c>
      <c r="G89" s="110" t="s">
        <v>101</v>
      </c>
      <c r="H89" s="96">
        <v>69</v>
      </c>
      <c r="I89" s="115">
        <v>0</v>
      </c>
      <c r="J89" s="115">
        <v>0</v>
      </c>
      <c r="K89" s="115">
        <v>0</v>
      </c>
      <c r="L89" s="115">
        <v>0</v>
      </c>
    </row>
    <row r="90" spans="1:12" ht="25.5" hidden="1" customHeight="1" collapsed="1">
      <c r="A90" s="112">
        <v>2</v>
      </c>
      <c r="B90" s="108">
        <v>5</v>
      </c>
      <c r="C90" s="109">
        <v>2</v>
      </c>
      <c r="D90" s="110">
        <v>1</v>
      </c>
      <c r="E90" s="108">
        <v>1</v>
      </c>
      <c r="F90" s="143">
        <v>2</v>
      </c>
      <c r="G90" s="110" t="s">
        <v>102</v>
      </c>
      <c r="H90" s="96">
        <v>70</v>
      </c>
      <c r="I90" s="115">
        <v>0</v>
      </c>
      <c r="J90" s="115">
        <v>0</v>
      </c>
      <c r="K90" s="115">
        <v>0</v>
      </c>
      <c r="L90" s="115">
        <v>0</v>
      </c>
    </row>
    <row r="91" spans="1:12" ht="28.5" hidden="1" customHeight="1" collapsed="1">
      <c r="A91" s="112">
        <v>2</v>
      </c>
      <c r="B91" s="108">
        <v>5</v>
      </c>
      <c r="C91" s="109">
        <v>3</v>
      </c>
      <c r="D91" s="110"/>
      <c r="E91" s="108"/>
      <c r="F91" s="143"/>
      <c r="G91" s="110" t="s">
        <v>103</v>
      </c>
      <c r="H91" s="96">
        <v>71</v>
      </c>
      <c r="I91" s="97">
        <f>I92+I96</f>
        <v>0</v>
      </c>
      <c r="J91" s="97">
        <f>J92+J96</f>
        <v>0</v>
      </c>
      <c r="K91" s="97">
        <f>K92+K96</f>
        <v>0</v>
      </c>
      <c r="L91" s="97">
        <f>L92+L96</f>
        <v>0</v>
      </c>
    </row>
    <row r="92" spans="1:12" ht="27" hidden="1" customHeight="1" collapsed="1">
      <c r="A92" s="112">
        <v>2</v>
      </c>
      <c r="B92" s="108">
        <v>5</v>
      </c>
      <c r="C92" s="109">
        <v>3</v>
      </c>
      <c r="D92" s="110">
        <v>1</v>
      </c>
      <c r="E92" s="108"/>
      <c r="F92" s="143"/>
      <c r="G92" s="110" t="s">
        <v>104</v>
      </c>
      <c r="H92" s="96">
        <v>72</v>
      </c>
      <c r="I92" s="97">
        <f>I93</f>
        <v>0</v>
      </c>
      <c r="J92" s="138">
        <f>J93</f>
        <v>0</v>
      </c>
      <c r="K92" s="98">
        <f>K93</f>
        <v>0</v>
      </c>
      <c r="L92" s="97">
        <f>L93</f>
        <v>0</v>
      </c>
    </row>
    <row r="93" spans="1:12" ht="30" hidden="1" customHeight="1" collapsed="1">
      <c r="A93" s="120">
        <v>2</v>
      </c>
      <c r="B93" s="121">
        <v>5</v>
      </c>
      <c r="C93" s="122">
        <v>3</v>
      </c>
      <c r="D93" s="123">
        <v>1</v>
      </c>
      <c r="E93" s="121">
        <v>1</v>
      </c>
      <c r="F93" s="146"/>
      <c r="G93" s="123" t="s">
        <v>104</v>
      </c>
      <c r="H93" s="96">
        <v>73</v>
      </c>
      <c r="I93" s="107">
        <f>SUM(I94:I95)</f>
        <v>0</v>
      </c>
      <c r="J93" s="141">
        <f>SUM(J94:J95)</f>
        <v>0</v>
      </c>
      <c r="K93" s="106">
        <f>SUM(K94:K95)</f>
        <v>0</v>
      </c>
      <c r="L93" s="107">
        <f>SUM(L94:L95)</f>
        <v>0</v>
      </c>
    </row>
    <row r="94" spans="1:12" ht="26.25" hidden="1" customHeight="1" collapsed="1">
      <c r="A94" s="112">
        <v>2</v>
      </c>
      <c r="B94" s="108">
        <v>5</v>
      </c>
      <c r="C94" s="109">
        <v>3</v>
      </c>
      <c r="D94" s="110">
        <v>1</v>
      </c>
      <c r="E94" s="108">
        <v>1</v>
      </c>
      <c r="F94" s="143">
        <v>1</v>
      </c>
      <c r="G94" s="110" t="s">
        <v>104</v>
      </c>
      <c r="H94" s="96">
        <v>74</v>
      </c>
      <c r="I94" s="115">
        <v>0</v>
      </c>
      <c r="J94" s="115">
        <v>0</v>
      </c>
      <c r="K94" s="115">
        <v>0</v>
      </c>
      <c r="L94" s="115">
        <v>0</v>
      </c>
    </row>
    <row r="95" spans="1:12" ht="26.25" hidden="1" customHeight="1" collapsed="1">
      <c r="A95" s="120">
        <v>2</v>
      </c>
      <c r="B95" s="121">
        <v>5</v>
      </c>
      <c r="C95" s="122">
        <v>3</v>
      </c>
      <c r="D95" s="123">
        <v>1</v>
      </c>
      <c r="E95" s="121">
        <v>1</v>
      </c>
      <c r="F95" s="146">
        <v>2</v>
      </c>
      <c r="G95" s="123" t="s">
        <v>105</v>
      </c>
      <c r="H95" s="96">
        <v>75</v>
      </c>
      <c r="I95" s="115">
        <v>0</v>
      </c>
      <c r="J95" s="115">
        <v>0</v>
      </c>
      <c r="K95" s="115">
        <v>0</v>
      </c>
      <c r="L95" s="115">
        <v>0</v>
      </c>
    </row>
    <row r="96" spans="1:12" ht="27.75" hidden="1" customHeight="1" collapsed="1">
      <c r="A96" s="120">
        <v>2</v>
      </c>
      <c r="B96" s="121">
        <v>5</v>
      </c>
      <c r="C96" s="122">
        <v>3</v>
      </c>
      <c r="D96" s="123">
        <v>2</v>
      </c>
      <c r="E96" s="121"/>
      <c r="F96" s="146"/>
      <c r="G96" s="123" t="s">
        <v>106</v>
      </c>
      <c r="H96" s="96">
        <v>76</v>
      </c>
      <c r="I96" s="107">
        <f>I97</f>
        <v>0</v>
      </c>
      <c r="J96" s="107">
        <f>J97</f>
        <v>0</v>
      </c>
      <c r="K96" s="107">
        <f>K97</f>
        <v>0</v>
      </c>
      <c r="L96" s="107">
        <f>L97</f>
        <v>0</v>
      </c>
    </row>
    <row r="97" spans="1:12" ht="25.5" hidden="1" customHeight="1" collapsed="1">
      <c r="A97" s="120">
        <v>2</v>
      </c>
      <c r="B97" s="121">
        <v>5</v>
      </c>
      <c r="C97" s="122">
        <v>3</v>
      </c>
      <c r="D97" s="123">
        <v>2</v>
      </c>
      <c r="E97" s="121">
        <v>1</v>
      </c>
      <c r="F97" s="146"/>
      <c r="G97" s="123" t="s">
        <v>106</v>
      </c>
      <c r="H97" s="96">
        <v>77</v>
      </c>
      <c r="I97" s="107">
        <f>SUM(I98:I99)</f>
        <v>0</v>
      </c>
      <c r="J97" s="107">
        <f>SUM(J98:J99)</f>
        <v>0</v>
      </c>
      <c r="K97" s="107">
        <f>SUM(K98:K99)</f>
        <v>0</v>
      </c>
      <c r="L97" s="107">
        <f>SUM(L98:L99)</f>
        <v>0</v>
      </c>
    </row>
    <row r="98" spans="1:12" ht="30" hidden="1" customHeight="1" collapsed="1">
      <c r="A98" s="120">
        <v>2</v>
      </c>
      <c r="B98" s="121">
        <v>5</v>
      </c>
      <c r="C98" s="122">
        <v>3</v>
      </c>
      <c r="D98" s="123">
        <v>2</v>
      </c>
      <c r="E98" s="121">
        <v>1</v>
      </c>
      <c r="F98" s="146">
        <v>1</v>
      </c>
      <c r="G98" s="123" t="s">
        <v>106</v>
      </c>
      <c r="H98" s="96">
        <v>78</v>
      </c>
      <c r="I98" s="115">
        <v>0</v>
      </c>
      <c r="J98" s="115">
        <v>0</v>
      </c>
      <c r="K98" s="115">
        <v>0</v>
      </c>
      <c r="L98" s="115">
        <v>0</v>
      </c>
    </row>
    <row r="99" spans="1:12" ht="18" hidden="1" customHeight="1" collapsed="1">
      <c r="A99" s="120">
        <v>2</v>
      </c>
      <c r="B99" s="121">
        <v>5</v>
      </c>
      <c r="C99" s="122">
        <v>3</v>
      </c>
      <c r="D99" s="123">
        <v>2</v>
      </c>
      <c r="E99" s="121">
        <v>1</v>
      </c>
      <c r="F99" s="146">
        <v>2</v>
      </c>
      <c r="G99" s="123" t="s">
        <v>107</v>
      </c>
      <c r="H99" s="96">
        <v>79</v>
      </c>
      <c r="I99" s="115">
        <v>0</v>
      </c>
      <c r="J99" s="115">
        <v>0</v>
      </c>
      <c r="K99" s="115">
        <v>0</v>
      </c>
      <c r="L99" s="115">
        <v>0</v>
      </c>
    </row>
    <row r="100" spans="1:12" ht="16.5" hidden="1" customHeight="1" collapsed="1">
      <c r="A100" s="142">
        <v>2</v>
      </c>
      <c r="B100" s="92">
        <v>6</v>
      </c>
      <c r="C100" s="93"/>
      <c r="D100" s="94"/>
      <c r="E100" s="92"/>
      <c r="F100" s="144"/>
      <c r="G100" s="147" t="s">
        <v>108</v>
      </c>
      <c r="H100" s="96">
        <v>80</v>
      </c>
      <c r="I100" s="97">
        <f>SUM(I101+I106+I110+I114+I118)</f>
        <v>0</v>
      </c>
      <c r="J100" s="138">
        <f>SUM(J101+J106+J110+J114+J118)</f>
        <v>0</v>
      </c>
      <c r="K100" s="98">
        <f>SUM(K101+K106+K110+K114+K118)</f>
        <v>0</v>
      </c>
      <c r="L100" s="97">
        <f>SUM(L101+L106+L110+L114+L118)</f>
        <v>0</v>
      </c>
    </row>
    <row r="101" spans="1:12" ht="14.25" hidden="1" customHeight="1" collapsed="1">
      <c r="A101" s="120">
        <v>2</v>
      </c>
      <c r="B101" s="121">
        <v>6</v>
      </c>
      <c r="C101" s="122">
        <v>1</v>
      </c>
      <c r="D101" s="123"/>
      <c r="E101" s="121"/>
      <c r="F101" s="146"/>
      <c r="G101" s="123" t="s">
        <v>109</v>
      </c>
      <c r="H101" s="96">
        <v>81</v>
      </c>
      <c r="I101" s="107">
        <f t="shared" ref="I101:L102" si="7">I102</f>
        <v>0</v>
      </c>
      <c r="J101" s="141">
        <f t="shared" si="7"/>
        <v>0</v>
      </c>
      <c r="K101" s="106">
        <f t="shared" si="7"/>
        <v>0</v>
      </c>
      <c r="L101" s="107">
        <f t="shared" si="7"/>
        <v>0</v>
      </c>
    </row>
    <row r="102" spans="1:12" ht="14.25" hidden="1" customHeight="1" collapsed="1">
      <c r="A102" s="112">
        <v>2</v>
      </c>
      <c r="B102" s="108">
        <v>6</v>
      </c>
      <c r="C102" s="109">
        <v>1</v>
      </c>
      <c r="D102" s="110">
        <v>1</v>
      </c>
      <c r="E102" s="108"/>
      <c r="F102" s="143"/>
      <c r="G102" s="110" t="s">
        <v>109</v>
      </c>
      <c r="H102" s="96">
        <v>82</v>
      </c>
      <c r="I102" s="97">
        <f t="shared" si="7"/>
        <v>0</v>
      </c>
      <c r="J102" s="138">
        <f t="shared" si="7"/>
        <v>0</v>
      </c>
      <c r="K102" s="98">
        <f t="shared" si="7"/>
        <v>0</v>
      </c>
      <c r="L102" s="97">
        <f t="shared" si="7"/>
        <v>0</v>
      </c>
    </row>
    <row r="103" spans="1:12" hidden="1" collapsed="1">
      <c r="A103" s="112">
        <v>2</v>
      </c>
      <c r="B103" s="108">
        <v>6</v>
      </c>
      <c r="C103" s="109">
        <v>1</v>
      </c>
      <c r="D103" s="110">
        <v>1</v>
      </c>
      <c r="E103" s="108">
        <v>1</v>
      </c>
      <c r="F103" s="143"/>
      <c r="G103" s="110" t="s">
        <v>109</v>
      </c>
      <c r="H103" s="96">
        <v>83</v>
      </c>
      <c r="I103" s="97">
        <f>SUM(I104:I105)</f>
        <v>0</v>
      </c>
      <c r="J103" s="138">
        <f>SUM(J104:J105)</f>
        <v>0</v>
      </c>
      <c r="K103" s="98">
        <f>SUM(K104:K105)</f>
        <v>0</v>
      </c>
      <c r="L103" s="97">
        <f>SUM(L104:L105)</f>
        <v>0</v>
      </c>
    </row>
    <row r="104" spans="1:12" ht="13.5" hidden="1" customHeight="1" collapsed="1">
      <c r="A104" s="112">
        <v>2</v>
      </c>
      <c r="B104" s="108">
        <v>6</v>
      </c>
      <c r="C104" s="109">
        <v>1</v>
      </c>
      <c r="D104" s="110">
        <v>1</v>
      </c>
      <c r="E104" s="108">
        <v>1</v>
      </c>
      <c r="F104" s="143">
        <v>1</v>
      </c>
      <c r="G104" s="110" t="s">
        <v>110</v>
      </c>
      <c r="H104" s="96">
        <v>84</v>
      </c>
      <c r="I104" s="115">
        <v>0</v>
      </c>
      <c r="J104" s="115">
        <v>0</v>
      </c>
      <c r="K104" s="115">
        <v>0</v>
      </c>
      <c r="L104" s="115">
        <v>0</v>
      </c>
    </row>
    <row r="105" spans="1:12" hidden="1" collapsed="1">
      <c r="A105" s="128">
        <v>2</v>
      </c>
      <c r="B105" s="103">
        <v>6</v>
      </c>
      <c r="C105" s="101">
        <v>1</v>
      </c>
      <c r="D105" s="102">
        <v>1</v>
      </c>
      <c r="E105" s="103">
        <v>1</v>
      </c>
      <c r="F105" s="145">
        <v>2</v>
      </c>
      <c r="G105" s="102" t="s">
        <v>111</v>
      </c>
      <c r="H105" s="96">
        <v>85</v>
      </c>
      <c r="I105" s="113">
        <v>0</v>
      </c>
      <c r="J105" s="113">
        <v>0</v>
      </c>
      <c r="K105" s="113">
        <v>0</v>
      </c>
      <c r="L105" s="113">
        <v>0</v>
      </c>
    </row>
    <row r="106" spans="1:12" ht="25.5" hidden="1" customHeight="1" collapsed="1">
      <c r="A106" s="112">
        <v>2</v>
      </c>
      <c r="B106" s="108">
        <v>6</v>
      </c>
      <c r="C106" s="109">
        <v>2</v>
      </c>
      <c r="D106" s="110"/>
      <c r="E106" s="108"/>
      <c r="F106" s="143"/>
      <c r="G106" s="110" t="s">
        <v>112</v>
      </c>
      <c r="H106" s="96">
        <v>86</v>
      </c>
      <c r="I106" s="97">
        <f t="shared" ref="I106:L108" si="8">I107</f>
        <v>0</v>
      </c>
      <c r="J106" s="138">
        <f t="shared" si="8"/>
        <v>0</v>
      </c>
      <c r="K106" s="98">
        <f t="shared" si="8"/>
        <v>0</v>
      </c>
      <c r="L106" s="97">
        <f t="shared" si="8"/>
        <v>0</v>
      </c>
    </row>
    <row r="107" spans="1:12" ht="14.25" hidden="1" customHeight="1" collapsed="1">
      <c r="A107" s="112">
        <v>2</v>
      </c>
      <c r="B107" s="108">
        <v>6</v>
      </c>
      <c r="C107" s="109">
        <v>2</v>
      </c>
      <c r="D107" s="110">
        <v>1</v>
      </c>
      <c r="E107" s="108"/>
      <c r="F107" s="143"/>
      <c r="G107" s="110" t="s">
        <v>112</v>
      </c>
      <c r="H107" s="96">
        <v>87</v>
      </c>
      <c r="I107" s="97">
        <f t="shared" si="8"/>
        <v>0</v>
      </c>
      <c r="J107" s="138">
        <f t="shared" si="8"/>
        <v>0</v>
      </c>
      <c r="K107" s="98">
        <f t="shared" si="8"/>
        <v>0</v>
      </c>
      <c r="L107" s="97">
        <f t="shared" si="8"/>
        <v>0</v>
      </c>
    </row>
    <row r="108" spans="1:12" ht="14.25" hidden="1" customHeight="1" collapsed="1">
      <c r="A108" s="112">
        <v>2</v>
      </c>
      <c r="B108" s="108">
        <v>6</v>
      </c>
      <c r="C108" s="109">
        <v>2</v>
      </c>
      <c r="D108" s="110">
        <v>1</v>
      </c>
      <c r="E108" s="108">
        <v>1</v>
      </c>
      <c r="F108" s="143"/>
      <c r="G108" s="110" t="s">
        <v>112</v>
      </c>
      <c r="H108" s="96">
        <v>88</v>
      </c>
      <c r="I108" s="148">
        <f t="shared" si="8"/>
        <v>0</v>
      </c>
      <c r="J108" s="149">
        <f t="shared" si="8"/>
        <v>0</v>
      </c>
      <c r="K108" s="150">
        <f t="shared" si="8"/>
        <v>0</v>
      </c>
      <c r="L108" s="148">
        <f t="shared" si="8"/>
        <v>0</v>
      </c>
    </row>
    <row r="109" spans="1:12" ht="25.5" hidden="1" customHeight="1" collapsed="1">
      <c r="A109" s="112">
        <v>2</v>
      </c>
      <c r="B109" s="108">
        <v>6</v>
      </c>
      <c r="C109" s="109">
        <v>2</v>
      </c>
      <c r="D109" s="110">
        <v>1</v>
      </c>
      <c r="E109" s="108">
        <v>1</v>
      </c>
      <c r="F109" s="143">
        <v>1</v>
      </c>
      <c r="G109" s="110" t="s">
        <v>112</v>
      </c>
      <c r="H109" s="96">
        <v>89</v>
      </c>
      <c r="I109" s="115">
        <v>0</v>
      </c>
      <c r="J109" s="115">
        <v>0</v>
      </c>
      <c r="K109" s="115">
        <v>0</v>
      </c>
      <c r="L109" s="115">
        <v>0</v>
      </c>
    </row>
    <row r="110" spans="1:12" ht="26.25" hidden="1" customHeight="1" collapsed="1">
      <c r="A110" s="128">
        <v>2</v>
      </c>
      <c r="B110" s="103">
        <v>6</v>
      </c>
      <c r="C110" s="101">
        <v>3</v>
      </c>
      <c r="D110" s="102"/>
      <c r="E110" s="103"/>
      <c r="F110" s="145"/>
      <c r="G110" s="102" t="s">
        <v>113</v>
      </c>
      <c r="H110" s="96">
        <v>90</v>
      </c>
      <c r="I110" s="118">
        <f t="shared" ref="I110:L112" si="9">I111</f>
        <v>0</v>
      </c>
      <c r="J110" s="140">
        <f t="shared" si="9"/>
        <v>0</v>
      </c>
      <c r="K110" s="119">
        <f t="shared" si="9"/>
        <v>0</v>
      </c>
      <c r="L110" s="118">
        <f t="shared" si="9"/>
        <v>0</v>
      </c>
    </row>
    <row r="111" spans="1:12" ht="25.5" hidden="1" customHeight="1" collapsed="1">
      <c r="A111" s="112">
        <v>2</v>
      </c>
      <c r="B111" s="108">
        <v>6</v>
      </c>
      <c r="C111" s="109">
        <v>3</v>
      </c>
      <c r="D111" s="110">
        <v>1</v>
      </c>
      <c r="E111" s="108"/>
      <c r="F111" s="143"/>
      <c r="G111" s="110" t="s">
        <v>113</v>
      </c>
      <c r="H111" s="96">
        <v>91</v>
      </c>
      <c r="I111" s="97">
        <f t="shared" si="9"/>
        <v>0</v>
      </c>
      <c r="J111" s="138">
        <f t="shared" si="9"/>
        <v>0</v>
      </c>
      <c r="K111" s="98">
        <f t="shared" si="9"/>
        <v>0</v>
      </c>
      <c r="L111" s="97">
        <f t="shared" si="9"/>
        <v>0</v>
      </c>
    </row>
    <row r="112" spans="1:12" ht="26.25" hidden="1" customHeight="1" collapsed="1">
      <c r="A112" s="112">
        <v>2</v>
      </c>
      <c r="B112" s="108">
        <v>6</v>
      </c>
      <c r="C112" s="109">
        <v>3</v>
      </c>
      <c r="D112" s="110">
        <v>1</v>
      </c>
      <c r="E112" s="108">
        <v>1</v>
      </c>
      <c r="F112" s="143"/>
      <c r="G112" s="110" t="s">
        <v>113</v>
      </c>
      <c r="H112" s="96">
        <v>92</v>
      </c>
      <c r="I112" s="97">
        <f t="shared" si="9"/>
        <v>0</v>
      </c>
      <c r="J112" s="138">
        <f t="shared" si="9"/>
        <v>0</v>
      </c>
      <c r="K112" s="98">
        <f t="shared" si="9"/>
        <v>0</v>
      </c>
      <c r="L112" s="97">
        <f t="shared" si="9"/>
        <v>0</v>
      </c>
    </row>
    <row r="113" spans="1:12" ht="27" hidden="1" customHeight="1" collapsed="1">
      <c r="A113" s="112">
        <v>2</v>
      </c>
      <c r="B113" s="108">
        <v>6</v>
      </c>
      <c r="C113" s="109">
        <v>3</v>
      </c>
      <c r="D113" s="110">
        <v>1</v>
      </c>
      <c r="E113" s="108">
        <v>1</v>
      </c>
      <c r="F113" s="143">
        <v>1</v>
      </c>
      <c r="G113" s="110" t="s">
        <v>113</v>
      </c>
      <c r="H113" s="96">
        <v>93</v>
      </c>
      <c r="I113" s="115">
        <v>0</v>
      </c>
      <c r="J113" s="115">
        <v>0</v>
      </c>
      <c r="K113" s="115">
        <v>0</v>
      </c>
      <c r="L113" s="115">
        <v>0</v>
      </c>
    </row>
    <row r="114" spans="1:12" ht="25.5" hidden="1" customHeight="1" collapsed="1">
      <c r="A114" s="128">
        <v>2</v>
      </c>
      <c r="B114" s="103">
        <v>6</v>
      </c>
      <c r="C114" s="101">
        <v>4</v>
      </c>
      <c r="D114" s="102"/>
      <c r="E114" s="103"/>
      <c r="F114" s="145"/>
      <c r="G114" s="102" t="s">
        <v>114</v>
      </c>
      <c r="H114" s="96">
        <v>94</v>
      </c>
      <c r="I114" s="118">
        <f t="shared" ref="I114:L116" si="10">I115</f>
        <v>0</v>
      </c>
      <c r="J114" s="140">
        <f t="shared" si="10"/>
        <v>0</v>
      </c>
      <c r="K114" s="119">
        <f t="shared" si="10"/>
        <v>0</v>
      </c>
      <c r="L114" s="118">
        <f t="shared" si="10"/>
        <v>0</v>
      </c>
    </row>
    <row r="115" spans="1:12" ht="27" hidden="1" customHeight="1" collapsed="1">
      <c r="A115" s="112">
        <v>2</v>
      </c>
      <c r="B115" s="108">
        <v>6</v>
      </c>
      <c r="C115" s="109">
        <v>4</v>
      </c>
      <c r="D115" s="110">
        <v>1</v>
      </c>
      <c r="E115" s="108"/>
      <c r="F115" s="143"/>
      <c r="G115" s="110" t="s">
        <v>114</v>
      </c>
      <c r="H115" s="96">
        <v>95</v>
      </c>
      <c r="I115" s="97">
        <f t="shared" si="10"/>
        <v>0</v>
      </c>
      <c r="J115" s="138">
        <f t="shared" si="10"/>
        <v>0</v>
      </c>
      <c r="K115" s="98">
        <f t="shared" si="10"/>
        <v>0</v>
      </c>
      <c r="L115" s="97">
        <f t="shared" si="10"/>
        <v>0</v>
      </c>
    </row>
    <row r="116" spans="1:12" ht="27" hidden="1" customHeight="1" collapsed="1">
      <c r="A116" s="112">
        <v>2</v>
      </c>
      <c r="B116" s="108">
        <v>6</v>
      </c>
      <c r="C116" s="109">
        <v>4</v>
      </c>
      <c r="D116" s="110">
        <v>1</v>
      </c>
      <c r="E116" s="108">
        <v>1</v>
      </c>
      <c r="F116" s="143"/>
      <c r="G116" s="110" t="s">
        <v>114</v>
      </c>
      <c r="H116" s="96">
        <v>96</v>
      </c>
      <c r="I116" s="97">
        <f t="shared" si="10"/>
        <v>0</v>
      </c>
      <c r="J116" s="138">
        <f t="shared" si="10"/>
        <v>0</v>
      </c>
      <c r="K116" s="98">
        <f t="shared" si="10"/>
        <v>0</v>
      </c>
      <c r="L116" s="97">
        <f t="shared" si="10"/>
        <v>0</v>
      </c>
    </row>
    <row r="117" spans="1:12" ht="27.75" hidden="1" customHeight="1" collapsed="1">
      <c r="A117" s="112">
        <v>2</v>
      </c>
      <c r="B117" s="108">
        <v>6</v>
      </c>
      <c r="C117" s="109">
        <v>4</v>
      </c>
      <c r="D117" s="110">
        <v>1</v>
      </c>
      <c r="E117" s="108">
        <v>1</v>
      </c>
      <c r="F117" s="143">
        <v>1</v>
      </c>
      <c r="G117" s="110" t="s">
        <v>114</v>
      </c>
      <c r="H117" s="96">
        <v>97</v>
      </c>
      <c r="I117" s="115">
        <v>0</v>
      </c>
      <c r="J117" s="115">
        <v>0</v>
      </c>
      <c r="K117" s="115">
        <v>0</v>
      </c>
      <c r="L117" s="115">
        <v>0</v>
      </c>
    </row>
    <row r="118" spans="1:12" ht="27" hidden="1" customHeight="1" collapsed="1">
      <c r="A118" s="120">
        <v>2</v>
      </c>
      <c r="B118" s="129">
        <v>6</v>
      </c>
      <c r="C118" s="130">
        <v>5</v>
      </c>
      <c r="D118" s="132"/>
      <c r="E118" s="129"/>
      <c r="F118" s="151"/>
      <c r="G118" s="132" t="s">
        <v>115</v>
      </c>
      <c r="H118" s="96">
        <v>98</v>
      </c>
      <c r="I118" s="125">
        <f t="shared" ref="I118:L120" si="11">I119</f>
        <v>0</v>
      </c>
      <c r="J118" s="152">
        <f t="shared" si="11"/>
        <v>0</v>
      </c>
      <c r="K118" s="126">
        <f t="shared" si="11"/>
        <v>0</v>
      </c>
      <c r="L118" s="125">
        <f t="shared" si="11"/>
        <v>0</v>
      </c>
    </row>
    <row r="119" spans="1:12" ht="29.25" hidden="1" customHeight="1" collapsed="1">
      <c r="A119" s="112">
        <v>2</v>
      </c>
      <c r="B119" s="108">
        <v>6</v>
      </c>
      <c r="C119" s="109">
        <v>5</v>
      </c>
      <c r="D119" s="110">
        <v>1</v>
      </c>
      <c r="E119" s="108"/>
      <c r="F119" s="143"/>
      <c r="G119" s="132" t="s">
        <v>116</v>
      </c>
      <c r="H119" s="96">
        <v>99</v>
      </c>
      <c r="I119" s="97">
        <f t="shared" si="11"/>
        <v>0</v>
      </c>
      <c r="J119" s="138">
        <f t="shared" si="11"/>
        <v>0</v>
      </c>
      <c r="K119" s="98">
        <f t="shared" si="11"/>
        <v>0</v>
      </c>
      <c r="L119" s="97">
        <f t="shared" si="11"/>
        <v>0</v>
      </c>
    </row>
    <row r="120" spans="1:12" ht="25.5" hidden="1" customHeight="1" collapsed="1">
      <c r="A120" s="112">
        <v>2</v>
      </c>
      <c r="B120" s="108">
        <v>6</v>
      </c>
      <c r="C120" s="109">
        <v>5</v>
      </c>
      <c r="D120" s="110">
        <v>1</v>
      </c>
      <c r="E120" s="108">
        <v>1</v>
      </c>
      <c r="F120" s="143"/>
      <c r="G120" s="132" t="s">
        <v>115</v>
      </c>
      <c r="H120" s="96">
        <v>100</v>
      </c>
      <c r="I120" s="97">
        <f t="shared" si="11"/>
        <v>0</v>
      </c>
      <c r="J120" s="138">
        <f t="shared" si="11"/>
        <v>0</v>
      </c>
      <c r="K120" s="98">
        <f t="shared" si="11"/>
        <v>0</v>
      </c>
      <c r="L120" s="97">
        <f t="shared" si="11"/>
        <v>0</v>
      </c>
    </row>
    <row r="121" spans="1:12" ht="27.75" hidden="1" customHeight="1" collapsed="1">
      <c r="A121" s="108">
        <v>2</v>
      </c>
      <c r="B121" s="109">
        <v>6</v>
      </c>
      <c r="C121" s="108">
        <v>5</v>
      </c>
      <c r="D121" s="108">
        <v>1</v>
      </c>
      <c r="E121" s="110">
        <v>1</v>
      </c>
      <c r="F121" s="143">
        <v>1</v>
      </c>
      <c r="G121" s="132" t="s">
        <v>117</v>
      </c>
      <c r="H121" s="96">
        <v>101</v>
      </c>
      <c r="I121" s="115">
        <v>0</v>
      </c>
      <c r="J121" s="115">
        <v>0</v>
      </c>
      <c r="K121" s="115">
        <v>0</v>
      </c>
      <c r="L121" s="115">
        <v>0</v>
      </c>
    </row>
    <row r="122" spans="1:12" ht="14.25" customHeight="1">
      <c r="A122" s="142">
        <v>2</v>
      </c>
      <c r="B122" s="92">
        <v>7</v>
      </c>
      <c r="C122" s="92"/>
      <c r="D122" s="93"/>
      <c r="E122" s="93"/>
      <c r="F122" s="95"/>
      <c r="G122" s="94" t="s">
        <v>118</v>
      </c>
      <c r="H122" s="96">
        <v>102</v>
      </c>
      <c r="I122" s="98">
        <f>SUM(I123+I128+I136)</f>
        <v>9000</v>
      </c>
      <c r="J122" s="138">
        <f>SUM(J123+J128+J136)</f>
        <v>4500</v>
      </c>
      <c r="K122" s="98">
        <f>SUM(K123+K128+K136)</f>
        <v>3344.07</v>
      </c>
      <c r="L122" s="97">
        <f>SUM(L123+L128+L136)</f>
        <v>3344.07</v>
      </c>
    </row>
    <row r="123" spans="1:12" hidden="1" collapsed="1">
      <c r="A123" s="112">
        <v>2</v>
      </c>
      <c r="B123" s="108">
        <v>7</v>
      </c>
      <c r="C123" s="108">
        <v>1</v>
      </c>
      <c r="D123" s="109"/>
      <c r="E123" s="109"/>
      <c r="F123" s="111"/>
      <c r="G123" s="110" t="s">
        <v>119</v>
      </c>
      <c r="H123" s="96">
        <v>103</v>
      </c>
      <c r="I123" s="98">
        <f t="shared" ref="I123:L124" si="12">I124</f>
        <v>0</v>
      </c>
      <c r="J123" s="138">
        <f t="shared" si="12"/>
        <v>0</v>
      </c>
      <c r="K123" s="98">
        <f t="shared" si="12"/>
        <v>0</v>
      </c>
      <c r="L123" s="97">
        <f t="shared" si="12"/>
        <v>0</v>
      </c>
    </row>
    <row r="124" spans="1:12" ht="14.25" hidden="1" customHeight="1" collapsed="1">
      <c r="A124" s="112">
        <v>2</v>
      </c>
      <c r="B124" s="108">
        <v>7</v>
      </c>
      <c r="C124" s="108">
        <v>1</v>
      </c>
      <c r="D124" s="109">
        <v>1</v>
      </c>
      <c r="E124" s="109"/>
      <c r="F124" s="111"/>
      <c r="G124" s="110" t="s">
        <v>119</v>
      </c>
      <c r="H124" s="96">
        <v>104</v>
      </c>
      <c r="I124" s="98">
        <f t="shared" si="12"/>
        <v>0</v>
      </c>
      <c r="J124" s="138">
        <f t="shared" si="12"/>
        <v>0</v>
      </c>
      <c r="K124" s="98">
        <f t="shared" si="12"/>
        <v>0</v>
      </c>
      <c r="L124" s="97">
        <f t="shared" si="12"/>
        <v>0</v>
      </c>
    </row>
    <row r="125" spans="1:12" ht="15.75" hidden="1" customHeight="1" collapsed="1">
      <c r="A125" s="112">
        <v>2</v>
      </c>
      <c r="B125" s="108">
        <v>7</v>
      </c>
      <c r="C125" s="108">
        <v>1</v>
      </c>
      <c r="D125" s="109">
        <v>1</v>
      </c>
      <c r="E125" s="109">
        <v>1</v>
      </c>
      <c r="F125" s="111"/>
      <c r="G125" s="110" t="s">
        <v>119</v>
      </c>
      <c r="H125" s="96">
        <v>105</v>
      </c>
      <c r="I125" s="98">
        <f>SUM(I126:I127)</f>
        <v>0</v>
      </c>
      <c r="J125" s="138">
        <f>SUM(J126:J127)</f>
        <v>0</v>
      </c>
      <c r="K125" s="98">
        <f>SUM(K126:K127)</f>
        <v>0</v>
      </c>
      <c r="L125" s="97">
        <f>SUM(L126:L127)</f>
        <v>0</v>
      </c>
    </row>
    <row r="126" spans="1:12" ht="14.25" hidden="1" customHeight="1" collapsed="1">
      <c r="A126" s="128">
        <v>2</v>
      </c>
      <c r="B126" s="103">
        <v>7</v>
      </c>
      <c r="C126" s="128">
        <v>1</v>
      </c>
      <c r="D126" s="108">
        <v>1</v>
      </c>
      <c r="E126" s="101">
        <v>1</v>
      </c>
      <c r="F126" s="104">
        <v>1</v>
      </c>
      <c r="G126" s="102" t="s">
        <v>120</v>
      </c>
      <c r="H126" s="96">
        <v>106</v>
      </c>
      <c r="I126" s="153">
        <v>0</v>
      </c>
      <c r="J126" s="153">
        <v>0</v>
      </c>
      <c r="K126" s="153">
        <v>0</v>
      </c>
      <c r="L126" s="153">
        <v>0</v>
      </c>
    </row>
    <row r="127" spans="1:12" ht="14.25" hidden="1" customHeight="1" collapsed="1">
      <c r="A127" s="108">
        <v>2</v>
      </c>
      <c r="B127" s="108">
        <v>7</v>
      </c>
      <c r="C127" s="112">
        <v>1</v>
      </c>
      <c r="D127" s="108">
        <v>1</v>
      </c>
      <c r="E127" s="109">
        <v>1</v>
      </c>
      <c r="F127" s="111">
        <v>2</v>
      </c>
      <c r="G127" s="110" t="s">
        <v>121</v>
      </c>
      <c r="H127" s="96">
        <v>107</v>
      </c>
      <c r="I127" s="114">
        <v>0</v>
      </c>
      <c r="J127" s="114">
        <v>0</v>
      </c>
      <c r="K127" s="114">
        <v>0</v>
      </c>
      <c r="L127" s="114">
        <v>0</v>
      </c>
    </row>
    <row r="128" spans="1:12" ht="25.5" hidden="1" customHeight="1" collapsed="1">
      <c r="A128" s="120">
        <v>2</v>
      </c>
      <c r="B128" s="121">
        <v>7</v>
      </c>
      <c r="C128" s="120">
        <v>2</v>
      </c>
      <c r="D128" s="121"/>
      <c r="E128" s="122"/>
      <c r="F128" s="124"/>
      <c r="G128" s="123" t="s">
        <v>122</v>
      </c>
      <c r="H128" s="96">
        <v>108</v>
      </c>
      <c r="I128" s="106">
        <f t="shared" ref="I128:L129" si="13">I129</f>
        <v>0</v>
      </c>
      <c r="J128" s="141">
        <f t="shared" si="13"/>
        <v>0</v>
      </c>
      <c r="K128" s="106">
        <f t="shared" si="13"/>
        <v>0</v>
      </c>
      <c r="L128" s="107">
        <f t="shared" si="13"/>
        <v>0</v>
      </c>
    </row>
    <row r="129" spans="1:12" ht="25.5" hidden="1" customHeight="1" collapsed="1">
      <c r="A129" s="112">
        <v>2</v>
      </c>
      <c r="B129" s="108">
        <v>7</v>
      </c>
      <c r="C129" s="112">
        <v>2</v>
      </c>
      <c r="D129" s="108">
        <v>1</v>
      </c>
      <c r="E129" s="109"/>
      <c r="F129" s="111"/>
      <c r="G129" s="110" t="s">
        <v>123</v>
      </c>
      <c r="H129" s="96">
        <v>109</v>
      </c>
      <c r="I129" s="98">
        <f t="shared" si="13"/>
        <v>0</v>
      </c>
      <c r="J129" s="138">
        <f t="shared" si="13"/>
        <v>0</v>
      </c>
      <c r="K129" s="98">
        <f t="shared" si="13"/>
        <v>0</v>
      </c>
      <c r="L129" s="97">
        <f t="shared" si="13"/>
        <v>0</v>
      </c>
    </row>
    <row r="130" spans="1:12" ht="25.5" hidden="1" customHeight="1" collapsed="1">
      <c r="A130" s="112">
        <v>2</v>
      </c>
      <c r="B130" s="108">
        <v>7</v>
      </c>
      <c r="C130" s="112">
        <v>2</v>
      </c>
      <c r="D130" s="108">
        <v>1</v>
      </c>
      <c r="E130" s="109">
        <v>1</v>
      </c>
      <c r="F130" s="111"/>
      <c r="G130" s="110" t="s">
        <v>123</v>
      </c>
      <c r="H130" s="96">
        <v>110</v>
      </c>
      <c r="I130" s="98">
        <f>SUM(I131:I132)</f>
        <v>0</v>
      </c>
      <c r="J130" s="138">
        <f>SUM(J131:J132)</f>
        <v>0</v>
      </c>
      <c r="K130" s="98">
        <f>SUM(K131:K132)</f>
        <v>0</v>
      </c>
      <c r="L130" s="97">
        <f>SUM(L131:L132)</f>
        <v>0</v>
      </c>
    </row>
    <row r="131" spans="1:12" ht="12" hidden="1" customHeight="1" collapsed="1">
      <c r="A131" s="112">
        <v>2</v>
      </c>
      <c r="B131" s="108">
        <v>7</v>
      </c>
      <c r="C131" s="112">
        <v>2</v>
      </c>
      <c r="D131" s="108">
        <v>1</v>
      </c>
      <c r="E131" s="109">
        <v>1</v>
      </c>
      <c r="F131" s="111">
        <v>1</v>
      </c>
      <c r="G131" s="110" t="s">
        <v>124</v>
      </c>
      <c r="H131" s="96">
        <v>111</v>
      </c>
      <c r="I131" s="114">
        <v>0</v>
      </c>
      <c r="J131" s="114">
        <v>0</v>
      </c>
      <c r="K131" s="114">
        <v>0</v>
      </c>
      <c r="L131" s="114">
        <v>0</v>
      </c>
    </row>
    <row r="132" spans="1:12" ht="15" hidden="1" customHeight="1" collapsed="1">
      <c r="A132" s="112">
        <v>2</v>
      </c>
      <c r="B132" s="108">
        <v>7</v>
      </c>
      <c r="C132" s="112">
        <v>2</v>
      </c>
      <c r="D132" s="108">
        <v>1</v>
      </c>
      <c r="E132" s="109">
        <v>1</v>
      </c>
      <c r="F132" s="111">
        <v>2</v>
      </c>
      <c r="G132" s="110" t="s">
        <v>125</v>
      </c>
      <c r="H132" s="96">
        <v>112</v>
      </c>
      <c r="I132" s="114">
        <v>0</v>
      </c>
      <c r="J132" s="114">
        <v>0</v>
      </c>
      <c r="K132" s="114">
        <v>0</v>
      </c>
      <c r="L132" s="114">
        <v>0</v>
      </c>
    </row>
    <row r="133" spans="1:12" ht="15" hidden="1" customHeight="1" collapsed="1">
      <c r="A133" s="112">
        <v>2</v>
      </c>
      <c r="B133" s="108">
        <v>7</v>
      </c>
      <c r="C133" s="112">
        <v>2</v>
      </c>
      <c r="D133" s="108">
        <v>2</v>
      </c>
      <c r="E133" s="109"/>
      <c r="F133" s="111"/>
      <c r="G133" s="110" t="s">
        <v>126</v>
      </c>
      <c r="H133" s="96">
        <v>113</v>
      </c>
      <c r="I133" s="98">
        <f>I134</f>
        <v>0</v>
      </c>
      <c r="J133" s="98">
        <f>J134</f>
        <v>0</v>
      </c>
      <c r="K133" s="98">
        <f>K134</f>
        <v>0</v>
      </c>
      <c r="L133" s="98">
        <f>L134</f>
        <v>0</v>
      </c>
    </row>
    <row r="134" spans="1:12" ht="15" hidden="1" customHeight="1" collapsed="1">
      <c r="A134" s="112">
        <v>2</v>
      </c>
      <c r="B134" s="108">
        <v>7</v>
      </c>
      <c r="C134" s="112">
        <v>2</v>
      </c>
      <c r="D134" s="108">
        <v>2</v>
      </c>
      <c r="E134" s="109">
        <v>1</v>
      </c>
      <c r="F134" s="111"/>
      <c r="G134" s="110" t="s">
        <v>126</v>
      </c>
      <c r="H134" s="96">
        <v>114</v>
      </c>
      <c r="I134" s="98">
        <f>SUM(I135)</f>
        <v>0</v>
      </c>
      <c r="J134" s="98">
        <f>SUM(J135)</f>
        <v>0</v>
      </c>
      <c r="K134" s="98">
        <f>SUM(K135)</f>
        <v>0</v>
      </c>
      <c r="L134" s="98">
        <f>SUM(L135)</f>
        <v>0</v>
      </c>
    </row>
    <row r="135" spans="1:12" ht="15" hidden="1" customHeight="1" collapsed="1">
      <c r="A135" s="112">
        <v>2</v>
      </c>
      <c r="B135" s="108">
        <v>7</v>
      </c>
      <c r="C135" s="112">
        <v>2</v>
      </c>
      <c r="D135" s="108">
        <v>2</v>
      </c>
      <c r="E135" s="109">
        <v>1</v>
      </c>
      <c r="F135" s="111">
        <v>1</v>
      </c>
      <c r="G135" s="110" t="s">
        <v>126</v>
      </c>
      <c r="H135" s="96">
        <v>115</v>
      </c>
      <c r="I135" s="114">
        <v>0</v>
      </c>
      <c r="J135" s="114">
        <v>0</v>
      </c>
      <c r="K135" s="114">
        <v>0</v>
      </c>
      <c r="L135" s="114">
        <v>0</v>
      </c>
    </row>
    <row r="136" spans="1:12" hidden="1" collapsed="1">
      <c r="A136" s="112">
        <v>2</v>
      </c>
      <c r="B136" s="108">
        <v>7</v>
      </c>
      <c r="C136" s="112">
        <v>3</v>
      </c>
      <c r="D136" s="108"/>
      <c r="E136" s="109"/>
      <c r="F136" s="111"/>
      <c r="G136" s="110" t="s">
        <v>127</v>
      </c>
      <c r="H136" s="96">
        <v>116</v>
      </c>
      <c r="I136" s="98">
        <f t="shared" ref="I136:L137" si="14">I137</f>
        <v>9000</v>
      </c>
      <c r="J136" s="138">
        <f t="shared" si="14"/>
        <v>4500</v>
      </c>
      <c r="K136" s="98">
        <f t="shared" si="14"/>
        <v>3344.07</v>
      </c>
      <c r="L136" s="97">
        <f t="shared" si="14"/>
        <v>3344.07</v>
      </c>
    </row>
    <row r="137" spans="1:12" hidden="1" collapsed="1">
      <c r="A137" s="120">
        <v>2</v>
      </c>
      <c r="B137" s="129">
        <v>7</v>
      </c>
      <c r="C137" s="154">
        <v>3</v>
      </c>
      <c r="D137" s="129">
        <v>1</v>
      </c>
      <c r="E137" s="130"/>
      <c r="F137" s="131"/>
      <c r="G137" s="132" t="s">
        <v>127</v>
      </c>
      <c r="H137" s="96">
        <v>117</v>
      </c>
      <c r="I137" s="126">
        <f t="shared" si="14"/>
        <v>9000</v>
      </c>
      <c r="J137" s="152">
        <f t="shared" si="14"/>
        <v>4500</v>
      </c>
      <c r="K137" s="126">
        <f t="shared" si="14"/>
        <v>3344.07</v>
      </c>
      <c r="L137" s="125">
        <f t="shared" si="14"/>
        <v>3344.07</v>
      </c>
    </row>
    <row r="138" spans="1:12" hidden="1" collapsed="1">
      <c r="A138" s="112">
        <v>2</v>
      </c>
      <c r="B138" s="108">
        <v>7</v>
      </c>
      <c r="C138" s="112">
        <v>3</v>
      </c>
      <c r="D138" s="108">
        <v>1</v>
      </c>
      <c r="E138" s="109">
        <v>1</v>
      </c>
      <c r="F138" s="111"/>
      <c r="G138" s="110" t="s">
        <v>127</v>
      </c>
      <c r="H138" s="96">
        <v>118</v>
      </c>
      <c r="I138" s="98">
        <f>SUM(I139:I140)</f>
        <v>9000</v>
      </c>
      <c r="J138" s="138">
        <f>SUM(J139:J140)</f>
        <v>4500</v>
      </c>
      <c r="K138" s="98">
        <f>SUM(K139:K140)</f>
        <v>3344.07</v>
      </c>
      <c r="L138" s="97">
        <f>SUM(L139:L140)</f>
        <v>3344.07</v>
      </c>
    </row>
    <row r="139" spans="1:12">
      <c r="A139" s="128">
        <v>2</v>
      </c>
      <c r="B139" s="103">
        <v>7</v>
      </c>
      <c r="C139" s="128">
        <v>3</v>
      </c>
      <c r="D139" s="103">
        <v>1</v>
      </c>
      <c r="E139" s="101">
        <v>1</v>
      </c>
      <c r="F139" s="104">
        <v>1</v>
      </c>
      <c r="G139" s="102" t="s">
        <v>128</v>
      </c>
      <c r="H139" s="96">
        <v>119</v>
      </c>
      <c r="I139" s="153">
        <v>9000</v>
      </c>
      <c r="J139" s="153">
        <v>4500</v>
      </c>
      <c r="K139" s="153">
        <v>3344.07</v>
      </c>
      <c r="L139" s="153">
        <v>3344.07</v>
      </c>
    </row>
    <row r="140" spans="1:12" ht="16.5" hidden="1" customHeight="1" collapsed="1">
      <c r="A140" s="112">
        <v>2</v>
      </c>
      <c r="B140" s="108">
        <v>7</v>
      </c>
      <c r="C140" s="112">
        <v>3</v>
      </c>
      <c r="D140" s="108">
        <v>1</v>
      </c>
      <c r="E140" s="109">
        <v>1</v>
      </c>
      <c r="F140" s="111">
        <v>2</v>
      </c>
      <c r="G140" s="110" t="s">
        <v>129</v>
      </c>
      <c r="H140" s="96">
        <v>120</v>
      </c>
      <c r="I140" s="114">
        <v>0</v>
      </c>
      <c r="J140" s="115">
        <v>0</v>
      </c>
      <c r="K140" s="115">
        <v>0</v>
      </c>
      <c r="L140" s="115">
        <v>0</v>
      </c>
    </row>
    <row r="141" spans="1:12" ht="15" hidden="1" customHeight="1" collapsed="1">
      <c r="A141" s="142">
        <v>2</v>
      </c>
      <c r="B141" s="142">
        <v>8</v>
      </c>
      <c r="C141" s="92"/>
      <c r="D141" s="117"/>
      <c r="E141" s="100"/>
      <c r="F141" s="155"/>
      <c r="G141" s="105" t="s">
        <v>130</v>
      </c>
      <c r="H141" s="96">
        <v>121</v>
      </c>
      <c r="I141" s="119">
        <f>I142</f>
        <v>0</v>
      </c>
      <c r="J141" s="140">
        <f>J142</f>
        <v>0</v>
      </c>
      <c r="K141" s="119">
        <f>K142</f>
        <v>0</v>
      </c>
      <c r="L141" s="118">
        <f>L142</f>
        <v>0</v>
      </c>
    </row>
    <row r="142" spans="1:12" ht="14.25" hidden="1" customHeight="1" collapsed="1">
      <c r="A142" s="120">
        <v>2</v>
      </c>
      <c r="B142" s="120">
        <v>8</v>
      </c>
      <c r="C142" s="120">
        <v>1</v>
      </c>
      <c r="D142" s="121"/>
      <c r="E142" s="122"/>
      <c r="F142" s="124"/>
      <c r="G142" s="102" t="s">
        <v>130</v>
      </c>
      <c r="H142" s="96">
        <v>122</v>
      </c>
      <c r="I142" s="119">
        <f>I143+I148</f>
        <v>0</v>
      </c>
      <c r="J142" s="140">
        <f>J143+J148</f>
        <v>0</v>
      </c>
      <c r="K142" s="119">
        <f>K143+K148</f>
        <v>0</v>
      </c>
      <c r="L142" s="118">
        <f>L143+L148</f>
        <v>0</v>
      </c>
    </row>
    <row r="143" spans="1:12" ht="13.5" hidden="1" customHeight="1" collapsed="1">
      <c r="A143" s="112">
        <v>2</v>
      </c>
      <c r="B143" s="108">
        <v>8</v>
      </c>
      <c r="C143" s="110">
        <v>1</v>
      </c>
      <c r="D143" s="108">
        <v>1</v>
      </c>
      <c r="E143" s="109"/>
      <c r="F143" s="111"/>
      <c r="G143" s="110" t="s">
        <v>131</v>
      </c>
      <c r="H143" s="96">
        <v>123</v>
      </c>
      <c r="I143" s="98">
        <f>I144</f>
        <v>0</v>
      </c>
      <c r="J143" s="138">
        <f>J144</f>
        <v>0</v>
      </c>
      <c r="K143" s="98">
        <f>K144</f>
        <v>0</v>
      </c>
      <c r="L143" s="97">
        <f>L144</f>
        <v>0</v>
      </c>
    </row>
    <row r="144" spans="1:12" ht="13.5" hidden="1" customHeight="1" collapsed="1">
      <c r="A144" s="112">
        <v>2</v>
      </c>
      <c r="B144" s="108">
        <v>8</v>
      </c>
      <c r="C144" s="102">
        <v>1</v>
      </c>
      <c r="D144" s="103">
        <v>1</v>
      </c>
      <c r="E144" s="101">
        <v>1</v>
      </c>
      <c r="F144" s="104"/>
      <c r="G144" s="110" t="s">
        <v>131</v>
      </c>
      <c r="H144" s="96">
        <v>124</v>
      </c>
      <c r="I144" s="119">
        <f>SUM(I145:I147)</f>
        <v>0</v>
      </c>
      <c r="J144" s="119">
        <f>SUM(J145:J147)</f>
        <v>0</v>
      </c>
      <c r="K144" s="119">
        <f>SUM(K145:K147)</f>
        <v>0</v>
      </c>
      <c r="L144" s="119">
        <f>SUM(L145:L147)</f>
        <v>0</v>
      </c>
    </row>
    <row r="145" spans="1:12" ht="13.5" hidden="1" customHeight="1" collapsed="1">
      <c r="A145" s="108">
        <v>2</v>
      </c>
      <c r="B145" s="103">
        <v>8</v>
      </c>
      <c r="C145" s="110">
        <v>1</v>
      </c>
      <c r="D145" s="108">
        <v>1</v>
      </c>
      <c r="E145" s="109">
        <v>1</v>
      </c>
      <c r="F145" s="111">
        <v>1</v>
      </c>
      <c r="G145" s="110" t="s">
        <v>132</v>
      </c>
      <c r="H145" s="96">
        <v>125</v>
      </c>
      <c r="I145" s="114">
        <v>0</v>
      </c>
      <c r="J145" s="114">
        <v>0</v>
      </c>
      <c r="K145" s="114">
        <v>0</v>
      </c>
      <c r="L145" s="114">
        <v>0</v>
      </c>
    </row>
    <row r="146" spans="1:12" ht="15.75" hidden="1" customHeight="1" collapsed="1">
      <c r="A146" s="120">
        <v>2</v>
      </c>
      <c r="B146" s="129">
        <v>8</v>
      </c>
      <c r="C146" s="132">
        <v>1</v>
      </c>
      <c r="D146" s="129">
        <v>1</v>
      </c>
      <c r="E146" s="130">
        <v>1</v>
      </c>
      <c r="F146" s="131">
        <v>2</v>
      </c>
      <c r="G146" s="132" t="s">
        <v>133</v>
      </c>
      <c r="H146" s="96">
        <v>126</v>
      </c>
      <c r="I146" s="156">
        <v>0</v>
      </c>
      <c r="J146" s="156">
        <v>0</v>
      </c>
      <c r="K146" s="156">
        <v>0</v>
      </c>
      <c r="L146" s="156">
        <v>0</v>
      </c>
    </row>
    <row r="147" spans="1:12" hidden="1" collapsed="1">
      <c r="A147" s="120">
        <v>2</v>
      </c>
      <c r="B147" s="129">
        <v>8</v>
      </c>
      <c r="C147" s="132">
        <v>1</v>
      </c>
      <c r="D147" s="129">
        <v>1</v>
      </c>
      <c r="E147" s="130">
        <v>1</v>
      </c>
      <c r="F147" s="131">
        <v>3</v>
      </c>
      <c r="G147" s="132" t="s">
        <v>390</v>
      </c>
      <c r="H147" s="96">
        <v>127</v>
      </c>
      <c r="I147" s="156">
        <v>0</v>
      </c>
      <c r="J147" s="157">
        <v>0</v>
      </c>
      <c r="K147" s="156">
        <v>0</v>
      </c>
      <c r="L147" s="133">
        <v>0</v>
      </c>
    </row>
    <row r="148" spans="1:12" ht="15" hidden="1" customHeight="1" collapsed="1">
      <c r="A148" s="112">
        <v>2</v>
      </c>
      <c r="B148" s="108">
        <v>8</v>
      </c>
      <c r="C148" s="110">
        <v>1</v>
      </c>
      <c r="D148" s="108">
        <v>2</v>
      </c>
      <c r="E148" s="109"/>
      <c r="F148" s="111"/>
      <c r="G148" s="110" t="s">
        <v>134</v>
      </c>
      <c r="H148" s="96">
        <v>128</v>
      </c>
      <c r="I148" s="98">
        <f t="shared" ref="I148:L149" si="15">I149</f>
        <v>0</v>
      </c>
      <c r="J148" s="138">
        <f t="shared" si="15"/>
        <v>0</v>
      </c>
      <c r="K148" s="98">
        <f t="shared" si="15"/>
        <v>0</v>
      </c>
      <c r="L148" s="97">
        <f t="shared" si="15"/>
        <v>0</v>
      </c>
    </row>
    <row r="149" spans="1:12" hidden="1" collapsed="1">
      <c r="A149" s="112">
        <v>2</v>
      </c>
      <c r="B149" s="108">
        <v>8</v>
      </c>
      <c r="C149" s="110">
        <v>1</v>
      </c>
      <c r="D149" s="108">
        <v>2</v>
      </c>
      <c r="E149" s="109">
        <v>1</v>
      </c>
      <c r="F149" s="111"/>
      <c r="G149" s="110" t="s">
        <v>134</v>
      </c>
      <c r="H149" s="96">
        <v>129</v>
      </c>
      <c r="I149" s="98">
        <f t="shared" si="15"/>
        <v>0</v>
      </c>
      <c r="J149" s="138">
        <f t="shared" si="15"/>
        <v>0</v>
      </c>
      <c r="K149" s="98">
        <f t="shared" si="15"/>
        <v>0</v>
      </c>
      <c r="L149" s="97">
        <f t="shared" si="15"/>
        <v>0</v>
      </c>
    </row>
    <row r="150" spans="1:12" hidden="1" collapsed="1">
      <c r="A150" s="120">
        <v>2</v>
      </c>
      <c r="B150" s="121">
        <v>8</v>
      </c>
      <c r="C150" s="123">
        <v>1</v>
      </c>
      <c r="D150" s="121">
        <v>2</v>
      </c>
      <c r="E150" s="122">
        <v>1</v>
      </c>
      <c r="F150" s="124">
        <v>1</v>
      </c>
      <c r="G150" s="110" t="s">
        <v>134</v>
      </c>
      <c r="H150" s="96">
        <v>130</v>
      </c>
      <c r="I150" s="158">
        <v>0</v>
      </c>
      <c r="J150" s="115">
        <v>0</v>
      </c>
      <c r="K150" s="115">
        <v>0</v>
      </c>
      <c r="L150" s="115">
        <v>0</v>
      </c>
    </row>
    <row r="151" spans="1:12" ht="39.75" hidden="1" customHeight="1" collapsed="1">
      <c r="A151" s="142">
        <v>2</v>
      </c>
      <c r="B151" s="92">
        <v>9</v>
      </c>
      <c r="C151" s="94"/>
      <c r="D151" s="92"/>
      <c r="E151" s="93"/>
      <c r="F151" s="95"/>
      <c r="G151" s="94" t="s">
        <v>135</v>
      </c>
      <c r="H151" s="96">
        <v>131</v>
      </c>
      <c r="I151" s="98">
        <f>I152+I156</f>
        <v>0</v>
      </c>
      <c r="J151" s="138">
        <f>J152+J156</f>
        <v>0</v>
      </c>
      <c r="K151" s="98">
        <f>K152+K156</f>
        <v>0</v>
      </c>
      <c r="L151" s="97">
        <f>L152+L156</f>
        <v>0</v>
      </c>
    </row>
    <row r="152" spans="1:12" s="123" customFormat="1" ht="39" hidden="1" customHeight="1" collapsed="1">
      <c r="A152" s="112">
        <v>2</v>
      </c>
      <c r="B152" s="108">
        <v>9</v>
      </c>
      <c r="C152" s="110">
        <v>1</v>
      </c>
      <c r="D152" s="108"/>
      <c r="E152" s="109"/>
      <c r="F152" s="111"/>
      <c r="G152" s="110" t="s">
        <v>136</v>
      </c>
      <c r="H152" s="96">
        <v>132</v>
      </c>
      <c r="I152" s="98">
        <f t="shared" ref="I152:L154" si="16">I153</f>
        <v>0</v>
      </c>
      <c r="J152" s="138">
        <f t="shared" si="16"/>
        <v>0</v>
      </c>
      <c r="K152" s="98">
        <f t="shared" si="16"/>
        <v>0</v>
      </c>
      <c r="L152" s="97">
        <f t="shared" si="16"/>
        <v>0</v>
      </c>
    </row>
    <row r="153" spans="1:12" ht="42.75" hidden="1" customHeight="1" collapsed="1">
      <c r="A153" s="128">
        <v>2</v>
      </c>
      <c r="B153" s="103">
        <v>9</v>
      </c>
      <c r="C153" s="102">
        <v>1</v>
      </c>
      <c r="D153" s="103">
        <v>1</v>
      </c>
      <c r="E153" s="101"/>
      <c r="F153" s="104"/>
      <c r="G153" s="110" t="s">
        <v>137</v>
      </c>
      <c r="H153" s="96">
        <v>133</v>
      </c>
      <c r="I153" s="119">
        <f t="shared" si="16"/>
        <v>0</v>
      </c>
      <c r="J153" s="140">
        <f t="shared" si="16"/>
        <v>0</v>
      </c>
      <c r="K153" s="119">
        <f t="shared" si="16"/>
        <v>0</v>
      </c>
      <c r="L153" s="118">
        <f t="shared" si="16"/>
        <v>0</v>
      </c>
    </row>
    <row r="154" spans="1:12" ht="38.25" hidden="1" customHeight="1" collapsed="1">
      <c r="A154" s="112">
        <v>2</v>
      </c>
      <c r="B154" s="108">
        <v>9</v>
      </c>
      <c r="C154" s="112">
        <v>1</v>
      </c>
      <c r="D154" s="108">
        <v>1</v>
      </c>
      <c r="E154" s="109">
        <v>1</v>
      </c>
      <c r="F154" s="111"/>
      <c r="G154" s="110" t="s">
        <v>137</v>
      </c>
      <c r="H154" s="96">
        <v>134</v>
      </c>
      <c r="I154" s="98">
        <f t="shared" si="16"/>
        <v>0</v>
      </c>
      <c r="J154" s="138">
        <f t="shared" si="16"/>
        <v>0</v>
      </c>
      <c r="K154" s="98">
        <f t="shared" si="16"/>
        <v>0</v>
      </c>
      <c r="L154" s="97">
        <f t="shared" si="16"/>
        <v>0</v>
      </c>
    </row>
    <row r="155" spans="1:12" ht="38.25" hidden="1" customHeight="1" collapsed="1">
      <c r="A155" s="128">
        <v>2</v>
      </c>
      <c r="B155" s="103">
        <v>9</v>
      </c>
      <c r="C155" s="103">
        <v>1</v>
      </c>
      <c r="D155" s="103">
        <v>1</v>
      </c>
      <c r="E155" s="101">
        <v>1</v>
      </c>
      <c r="F155" s="104">
        <v>1</v>
      </c>
      <c r="G155" s="110" t="s">
        <v>137</v>
      </c>
      <c r="H155" s="96">
        <v>135</v>
      </c>
      <c r="I155" s="153">
        <v>0</v>
      </c>
      <c r="J155" s="153">
        <v>0</v>
      </c>
      <c r="K155" s="153">
        <v>0</v>
      </c>
      <c r="L155" s="153">
        <v>0</v>
      </c>
    </row>
    <row r="156" spans="1:12" ht="41.25" hidden="1" customHeight="1" collapsed="1">
      <c r="A156" s="112">
        <v>2</v>
      </c>
      <c r="B156" s="108">
        <v>9</v>
      </c>
      <c r="C156" s="108">
        <v>2</v>
      </c>
      <c r="D156" s="108"/>
      <c r="E156" s="109"/>
      <c r="F156" s="111"/>
      <c r="G156" s="110" t="s">
        <v>138</v>
      </c>
      <c r="H156" s="96">
        <v>136</v>
      </c>
      <c r="I156" s="98">
        <f>SUM(I157+I162)</f>
        <v>0</v>
      </c>
      <c r="J156" s="98">
        <f>SUM(J157+J162)</f>
        <v>0</v>
      </c>
      <c r="K156" s="98">
        <f>SUM(K157+K162)</f>
        <v>0</v>
      </c>
      <c r="L156" s="98">
        <f>SUM(L157+L162)</f>
        <v>0</v>
      </c>
    </row>
    <row r="157" spans="1:12" ht="44.25" hidden="1" customHeight="1" collapsed="1">
      <c r="A157" s="112">
        <v>2</v>
      </c>
      <c r="B157" s="108">
        <v>9</v>
      </c>
      <c r="C157" s="108">
        <v>2</v>
      </c>
      <c r="D157" s="103">
        <v>1</v>
      </c>
      <c r="E157" s="101"/>
      <c r="F157" s="104"/>
      <c r="G157" s="102" t="s">
        <v>139</v>
      </c>
      <c r="H157" s="96">
        <v>137</v>
      </c>
      <c r="I157" s="119">
        <f>I158</f>
        <v>0</v>
      </c>
      <c r="J157" s="140">
        <f>J158</f>
        <v>0</v>
      </c>
      <c r="K157" s="119">
        <f>K158</f>
        <v>0</v>
      </c>
      <c r="L157" s="118">
        <f>L158</f>
        <v>0</v>
      </c>
    </row>
    <row r="158" spans="1:12" ht="40.5" hidden="1" customHeight="1" collapsed="1">
      <c r="A158" s="128">
        <v>2</v>
      </c>
      <c r="B158" s="103">
        <v>9</v>
      </c>
      <c r="C158" s="103">
        <v>2</v>
      </c>
      <c r="D158" s="108">
        <v>1</v>
      </c>
      <c r="E158" s="109">
        <v>1</v>
      </c>
      <c r="F158" s="111"/>
      <c r="G158" s="102" t="s">
        <v>140</v>
      </c>
      <c r="H158" s="96">
        <v>138</v>
      </c>
      <c r="I158" s="98">
        <f>SUM(I159:I161)</f>
        <v>0</v>
      </c>
      <c r="J158" s="138">
        <f>SUM(J159:J161)</f>
        <v>0</v>
      </c>
      <c r="K158" s="98">
        <f>SUM(K159:K161)</f>
        <v>0</v>
      </c>
      <c r="L158" s="97">
        <f>SUM(L159:L161)</f>
        <v>0</v>
      </c>
    </row>
    <row r="159" spans="1:12" ht="53.25" hidden="1" customHeight="1" collapsed="1">
      <c r="A159" s="120">
        <v>2</v>
      </c>
      <c r="B159" s="129">
        <v>9</v>
      </c>
      <c r="C159" s="129">
        <v>2</v>
      </c>
      <c r="D159" s="129">
        <v>1</v>
      </c>
      <c r="E159" s="130">
        <v>1</v>
      </c>
      <c r="F159" s="131">
        <v>1</v>
      </c>
      <c r="G159" s="102" t="s">
        <v>141</v>
      </c>
      <c r="H159" s="96">
        <v>139</v>
      </c>
      <c r="I159" s="156">
        <v>0</v>
      </c>
      <c r="J159" s="113">
        <v>0</v>
      </c>
      <c r="K159" s="113">
        <v>0</v>
      </c>
      <c r="L159" s="113">
        <v>0</v>
      </c>
    </row>
    <row r="160" spans="1:12" ht="51.75" hidden="1" customHeight="1" collapsed="1">
      <c r="A160" s="112">
        <v>2</v>
      </c>
      <c r="B160" s="108">
        <v>9</v>
      </c>
      <c r="C160" s="108">
        <v>2</v>
      </c>
      <c r="D160" s="108">
        <v>1</v>
      </c>
      <c r="E160" s="109">
        <v>1</v>
      </c>
      <c r="F160" s="111">
        <v>2</v>
      </c>
      <c r="G160" s="102" t="s">
        <v>142</v>
      </c>
      <c r="H160" s="96">
        <v>140</v>
      </c>
      <c r="I160" s="114">
        <v>0</v>
      </c>
      <c r="J160" s="159">
        <v>0</v>
      </c>
      <c r="K160" s="159">
        <v>0</v>
      </c>
      <c r="L160" s="159">
        <v>0</v>
      </c>
    </row>
    <row r="161" spans="1:12" ht="54.75" hidden="1" customHeight="1" collapsed="1">
      <c r="A161" s="112">
        <v>2</v>
      </c>
      <c r="B161" s="108">
        <v>9</v>
      </c>
      <c r="C161" s="108">
        <v>2</v>
      </c>
      <c r="D161" s="108">
        <v>1</v>
      </c>
      <c r="E161" s="109">
        <v>1</v>
      </c>
      <c r="F161" s="111">
        <v>3</v>
      </c>
      <c r="G161" s="102" t="s">
        <v>143</v>
      </c>
      <c r="H161" s="96">
        <v>141</v>
      </c>
      <c r="I161" s="114">
        <v>0</v>
      </c>
      <c r="J161" s="114">
        <v>0</v>
      </c>
      <c r="K161" s="114">
        <v>0</v>
      </c>
      <c r="L161" s="114">
        <v>0</v>
      </c>
    </row>
    <row r="162" spans="1:12" ht="39" hidden="1" customHeight="1" collapsed="1">
      <c r="A162" s="160">
        <v>2</v>
      </c>
      <c r="B162" s="160">
        <v>9</v>
      </c>
      <c r="C162" s="160">
        <v>2</v>
      </c>
      <c r="D162" s="160">
        <v>2</v>
      </c>
      <c r="E162" s="160"/>
      <c r="F162" s="160"/>
      <c r="G162" s="110" t="s">
        <v>144</v>
      </c>
      <c r="H162" s="96">
        <v>142</v>
      </c>
      <c r="I162" s="98">
        <f>I163</f>
        <v>0</v>
      </c>
      <c r="J162" s="138">
        <f>J163</f>
        <v>0</v>
      </c>
      <c r="K162" s="98">
        <f>K163</f>
        <v>0</v>
      </c>
      <c r="L162" s="97">
        <f>L163</f>
        <v>0</v>
      </c>
    </row>
    <row r="163" spans="1:12" ht="43.5" hidden="1" customHeight="1" collapsed="1">
      <c r="A163" s="112">
        <v>2</v>
      </c>
      <c r="B163" s="108">
        <v>9</v>
      </c>
      <c r="C163" s="108">
        <v>2</v>
      </c>
      <c r="D163" s="108">
        <v>2</v>
      </c>
      <c r="E163" s="109">
        <v>1</v>
      </c>
      <c r="F163" s="111"/>
      <c r="G163" s="102" t="s">
        <v>145</v>
      </c>
      <c r="H163" s="96">
        <v>143</v>
      </c>
      <c r="I163" s="119">
        <f>SUM(I164:I166)</f>
        <v>0</v>
      </c>
      <c r="J163" s="119">
        <f>SUM(J164:J166)</f>
        <v>0</v>
      </c>
      <c r="K163" s="119">
        <f>SUM(K164:K166)</f>
        <v>0</v>
      </c>
      <c r="L163" s="119">
        <f>SUM(L164:L166)</f>
        <v>0</v>
      </c>
    </row>
    <row r="164" spans="1:12" ht="54.75" hidden="1" customHeight="1" collapsed="1">
      <c r="A164" s="112">
        <v>2</v>
      </c>
      <c r="B164" s="108">
        <v>9</v>
      </c>
      <c r="C164" s="108">
        <v>2</v>
      </c>
      <c r="D164" s="108">
        <v>2</v>
      </c>
      <c r="E164" s="108">
        <v>1</v>
      </c>
      <c r="F164" s="111">
        <v>1</v>
      </c>
      <c r="G164" s="161" t="s">
        <v>146</v>
      </c>
      <c r="H164" s="96">
        <v>144</v>
      </c>
      <c r="I164" s="114">
        <v>0</v>
      </c>
      <c r="J164" s="113">
        <v>0</v>
      </c>
      <c r="K164" s="113">
        <v>0</v>
      </c>
      <c r="L164" s="113">
        <v>0</v>
      </c>
    </row>
    <row r="165" spans="1:12" ht="54" hidden="1" customHeight="1" collapsed="1">
      <c r="A165" s="121">
        <v>2</v>
      </c>
      <c r="B165" s="123">
        <v>9</v>
      </c>
      <c r="C165" s="121">
        <v>2</v>
      </c>
      <c r="D165" s="122">
        <v>2</v>
      </c>
      <c r="E165" s="122">
        <v>1</v>
      </c>
      <c r="F165" s="124">
        <v>2</v>
      </c>
      <c r="G165" s="123" t="s">
        <v>147</v>
      </c>
      <c r="H165" s="96">
        <v>145</v>
      </c>
      <c r="I165" s="113">
        <v>0</v>
      </c>
      <c r="J165" s="115">
        <v>0</v>
      </c>
      <c r="K165" s="115">
        <v>0</v>
      </c>
      <c r="L165" s="115">
        <v>0</v>
      </c>
    </row>
    <row r="166" spans="1:12" ht="54" hidden="1" customHeight="1" collapsed="1">
      <c r="A166" s="108">
        <v>2</v>
      </c>
      <c r="B166" s="132">
        <v>9</v>
      </c>
      <c r="C166" s="129">
        <v>2</v>
      </c>
      <c r="D166" s="130">
        <v>2</v>
      </c>
      <c r="E166" s="130">
        <v>1</v>
      </c>
      <c r="F166" s="131">
        <v>3</v>
      </c>
      <c r="G166" s="132" t="s">
        <v>148</v>
      </c>
      <c r="H166" s="96">
        <v>146</v>
      </c>
      <c r="I166" s="159">
        <v>0</v>
      </c>
      <c r="J166" s="159">
        <v>0</v>
      </c>
      <c r="K166" s="159">
        <v>0</v>
      </c>
      <c r="L166" s="159">
        <v>0</v>
      </c>
    </row>
    <row r="167" spans="1:12" ht="76.5" customHeight="1">
      <c r="A167" s="92">
        <v>3</v>
      </c>
      <c r="B167" s="94"/>
      <c r="C167" s="92"/>
      <c r="D167" s="93"/>
      <c r="E167" s="93"/>
      <c r="F167" s="95"/>
      <c r="G167" s="147" t="s">
        <v>149</v>
      </c>
      <c r="H167" s="96">
        <v>147</v>
      </c>
      <c r="I167" s="97">
        <f>SUM(I168+I221+I286)</f>
        <v>10800</v>
      </c>
      <c r="J167" s="138">
        <f>SUM(J168+J221+J286)</f>
        <v>10800</v>
      </c>
      <c r="K167" s="98">
        <f>SUM(K168+K221+K286)</f>
        <v>10000</v>
      </c>
      <c r="L167" s="97">
        <f>SUM(L168+L221+L286)</f>
        <v>10000</v>
      </c>
    </row>
    <row r="168" spans="1:12" ht="34.5" customHeight="1">
      <c r="A168" s="142">
        <v>3</v>
      </c>
      <c r="B168" s="92">
        <v>1</v>
      </c>
      <c r="C168" s="117"/>
      <c r="D168" s="100"/>
      <c r="E168" s="100"/>
      <c r="F168" s="155"/>
      <c r="G168" s="137" t="s">
        <v>150</v>
      </c>
      <c r="H168" s="96">
        <v>148</v>
      </c>
      <c r="I168" s="97">
        <f>SUM(I169+I192+I199+I211+I215)</f>
        <v>10800</v>
      </c>
      <c r="J168" s="118">
        <f>SUM(J169+J192+J199+J211+J215)</f>
        <v>10800</v>
      </c>
      <c r="K168" s="118">
        <f>SUM(K169+K192+K199+K211+K215)</f>
        <v>10000</v>
      </c>
      <c r="L168" s="118">
        <f>SUM(L169+L192+L199+L211+L215)</f>
        <v>10000</v>
      </c>
    </row>
    <row r="169" spans="1:12" ht="30.75" hidden="1" customHeight="1" collapsed="1">
      <c r="A169" s="103">
        <v>3</v>
      </c>
      <c r="B169" s="102">
        <v>1</v>
      </c>
      <c r="C169" s="103">
        <v>1</v>
      </c>
      <c r="D169" s="101"/>
      <c r="E169" s="101"/>
      <c r="F169" s="162"/>
      <c r="G169" s="112" t="s">
        <v>151</v>
      </c>
      <c r="H169" s="96">
        <v>149</v>
      </c>
      <c r="I169" s="118">
        <f>SUM(I170+I173+I178+I184+I189)</f>
        <v>10800</v>
      </c>
      <c r="J169" s="138">
        <f>SUM(J170+J173+J178+J184+J189)</f>
        <v>10800</v>
      </c>
      <c r="K169" s="98">
        <f>SUM(K170+K173+K178+K184+K189)</f>
        <v>10000</v>
      </c>
      <c r="L169" s="97">
        <f>SUM(L170+L173+L178+L184+L189)</f>
        <v>10000</v>
      </c>
    </row>
    <row r="170" spans="1:12" ht="12.75" hidden="1" customHeight="1" collapsed="1">
      <c r="A170" s="108">
        <v>3</v>
      </c>
      <c r="B170" s="110">
        <v>1</v>
      </c>
      <c r="C170" s="108">
        <v>1</v>
      </c>
      <c r="D170" s="109">
        <v>1</v>
      </c>
      <c r="E170" s="109"/>
      <c r="F170" s="163"/>
      <c r="G170" s="112" t="s">
        <v>152</v>
      </c>
      <c r="H170" s="96">
        <v>150</v>
      </c>
      <c r="I170" s="97">
        <f t="shared" ref="I170:L171" si="17">I171</f>
        <v>0</v>
      </c>
      <c r="J170" s="140">
        <f t="shared" si="17"/>
        <v>0</v>
      </c>
      <c r="K170" s="119">
        <f t="shared" si="17"/>
        <v>0</v>
      </c>
      <c r="L170" s="118">
        <f t="shared" si="17"/>
        <v>0</v>
      </c>
    </row>
    <row r="171" spans="1:12" ht="13.5" hidden="1" customHeight="1" collapsed="1">
      <c r="A171" s="108">
        <v>3</v>
      </c>
      <c r="B171" s="110">
        <v>1</v>
      </c>
      <c r="C171" s="108">
        <v>1</v>
      </c>
      <c r="D171" s="109">
        <v>1</v>
      </c>
      <c r="E171" s="109">
        <v>1</v>
      </c>
      <c r="F171" s="143"/>
      <c r="G171" s="112" t="s">
        <v>153</v>
      </c>
      <c r="H171" s="96">
        <v>151</v>
      </c>
      <c r="I171" s="118">
        <f t="shared" si="17"/>
        <v>0</v>
      </c>
      <c r="J171" s="97">
        <f t="shared" si="17"/>
        <v>0</v>
      </c>
      <c r="K171" s="97">
        <f t="shared" si="17"/>
        <v>0</v>
      </c>
      <c r="L171" s="97">
        <f t="shared" si="17"/>
        <v>0</v>
      </c>
    </row>
    <row r="172" spans="1:12" ht="13.5" hidden="1" customHeight="1" collapsed="1">
      <c r="A172" s="108">
        <v>3</v>
      </c>
      <c r="B172" s="110">
        <v>1</v>
      </c>
      <c r="C172" s="108">
        <v>1</v>
      </c>
      <c r="D172" s="109">
        <v>1</v>
      </c>
      <c r="E172" s="109">
        <v>1</v>
      </c>
      <c r="F172" s="143">
        <v>1</v>
      </c>
      <c r="G172" s="112" t="s">
        <v>153</v>
      </c>
      <c r="H172" s="96">
        <v>152</v>
      </c>
      <c r="I172" s="115">
        <v>0</v>
      </c>
      <c r="J172" s="115">
        <v>0</v>
      </c>
      <c r="K172" s="115">
        <v>0</v>
      </c>
      <c r="L172" s="115">
        <v>0</v>
      </c>
    </row>
    <row r="173" spans="1:12" ht="14.25" hidden="1" customHeight="1" collapsed="1">
      <c r="A173" s="103">
        <v>3</v>
      </c>
      <c r="B173" s="101">
        <v>1</v>
      </c>
      <c r="C173" s="101">
        <v>1</v>
      </c>
      <c r="D173" s="101">
        <v>2</v>
      </c>
      <c r="E173" s="101"/>
      <c r="F173" s="104"/>
      <c r="G173" s="102" t="s">
        <v>154</v>
      </c>
      <c r="H173" s="96">
        <v>153</v>
      </c>
      <c r="I173" s="118">
        <f>I174</f>
        <v>2000</v>
      </c>
      <c r="J173" s="140">
        <f>J174</f>
        <v>2000</v>
      </c>
      <c r="K173" s="119">
        <f>K174</f>
        <v>2000</v>
      </c>
      <c r="L173" s="118">
        <f>L174</f>
        <v>2000</v>
      </c>
    </row>
    <row r="174" spans="1:12" ht="13.5" hidden="1" customHeight="1" collapsed="1">
      <c r="A174" s="108">
        <v>3</v>
      </c>
      <c r="B174" s="109">
        <v>1</v>
      </c>
      <c r="C174" s="109">
        <v>1</v>
      </c>
      <c r="D174" s="109">
        <v>2</v>
      </c>
      <c r="E174" s="109">
        <v>1</v>
      </c>
      <c r="F174" s="111"/>
      <c r="G174" s="102" t="s">
        <v>154</v>
      </c>
      <c r="H174" s="96">
        <v>154</v>
      </c>
      <c r="I174" s="97">
        <f>SUM(I175:I177)</f>
        <v>2000</v>
      </c>
      <c r="J174" s="138">
        <f>SUM(J175:J177)</f>
        <v>2000</v>
      </c>
      <c r="K174" s="98">
        <f>SUM(K175:K177)</f>
        <v>2000</v>
      </c>
      <c r="L174" s="97">
        <f>SUM(L175:L177)</f>
        <v>2000</v>
      </c>
    </row>
    <row r="175" spans="1:12" ht="14.25" hidden="1" customHeight="1" collapsed="1">
      <c r="A175" s="103">
        <v>3</v>
      </c>
      <c r="B175" s="101">
        <v>1</v>
      </c>
      <c r="C175" s="101">
        <v>1</v>
      </c>
      <c r="D175" s="101">
        <v>2</v>
      </c>
      <c r="E175" s="101">
        <v>1</v>
      </c>
      <c r="F175" s="104">
        <v>1</v>
      </c>
      <c r="G175" s="102" t="s">
        <v>155</v>
      </c>
      <c r="H175" s="96">
        <v>155</v>
      </c>
      <c r="I175" s="113">
        <v>0</v>
      </c>
      <c r="J175" s="113">
        <v>0</v>
      </c>
      <c r="K175" s="113">
        <v>0</v>
      </c>
      <c r="L175" s="159">
        <v>0</v>
      </c>
    </row>
    <row r="176" spans="1:12" ht="14.25" hidden="1" customHeight="1" collapsed="1">
      <c r="A176" s="108">
        <v>3</v>
      </c>
      <c r="B176" s="109">
        <v>1</v>
      </c>
      <c r="C176" s="109">
        <v>1</v>
      </c>
      <c r="D176" s="109">
        <v>2</v>
      </c>
      <c r="E176" s="109">
        <v>1</v>
      </c>
      <c r="F176" s="111">
        <v>2</v>
      </c>
      <c r="G176" s="110" t="s">
        <v>156</v>
      </c>
      <c r="H176" s="96">
        <v>156</v>
      </c>
      <c r="I176" s="115">
        <v>0</v>
      </c>
      <c r="J176" s="115">
        <v>0</v>
      </c>
      <c r="K176" s="115">
        <v>0</v>
      </c>
      <c r="L176" s="115">
        <v>0</v>
      </c>
    </row>
    <row r="177" spans="1:16" ht="26.25" customHeight="1">
      <c r="A177" s="103">
        <v>3</v>
      </c>
      <c r="B177" s="101">
        <v>1</v>
      </c>
      <c r="C177" s="101">
        <v>1</v>
      </c>
      <c r="D177" s="101">
        <v>2</v>
      </c>
      <c r="E177" s="101">
        <v>1</v>
      </c>
      <c r="F177" s="104">
        <v>3</v>
      </c>
      <c r="G177" s="102" t="s">
        <v>157</v>
      </c>
      <c r="H177" s="96">
        <v>157</v>
      </c>
      <c r="I177" s="113">
        <v>2000</v>
      </c>
      <c r="J177" s="113">
        <v>2000</v>
      </c>
      <c r="K177" s="113">
        <v>2000</v>
      </c>
      <c r="L177" s="159">
        <v>2000</v>
      </c>
    </row>
    <row r="178" spans="1:16" ht="14.25" hidden="1" customHeight="1" collapsed="1">
      <c r="A178" s="108">
        <v>3</v>
      </c>
      <c r="B178" s="109">
        <v>1</v>
      </c>
      <c r="C178" s="109">
        <v>1</v>
      </c>
      <c r="D178" s="109">
        <v>3</v>
      </c>
      <c r="E178" s="109"/>
      <c r="F178" s="111"/>
      <c r="G178" s="110" t="s">
        <v>158</v>
      </c>
      <c r="H178" s="96">
        <v>158</v>
      </c>
      <c r="I178" s="97">
        <f>I179</f>
        <v>8800</v>
      </c>
      <c r="J178" s="138">
        <f>J179</f>
        <v>8800</v>
      </c>
      <c r="K178" s="98">
        <f>K179</f>
        <v>8000</v>
      </c>
      <c r="L178" s="97">
        <f>L179</f>
        <v>8000</v>
      </c>
    </row>
    <row r="179" spans="1:16" ht="14.25" hidden="1" customHeight="1" collapsed="1">
      <c r="A179" s="108">
        <v>3</v>
      </c>
      <c r="B179" s="109">
        <v>1</v>
      </c>
      <c r="C179" s="109">
        <v>1</v>
      </c>
      <c r="D179" s="109">
        <v>3</v>
      </c>
      <c r="E179" s="109">
        <v>1</v>
      </c>
      <c r="F179" s="111"/>
      <c r="G179" s="110" t="s">
        <v>158</v>
      </c>
      <c r="H179" s="96">
        <v>159</v>
      </c>
      <c r="I179" s="97">
        <f t="shared" ref="I179:P179" si="18">SUM(I180:I183)</f>
        <v>8800</v>
      </c>
      <c r="J179" s="97">
        <f t="shared" si="18"/>
        <v>8800</v>
      </c>
      <c r="K179" s="97">
        <f t="shared" si="18"/>
        <v>8000</v>
      </c>
      <c r="L179" s="97">
        <f t="shared" si="18"/>
        <v>8000</v>
      </c>
      <c r="M179" s="97">
        <f t="shared" si="18"/>
        <v>0</v>
      </c>
      <c r="N179" s="97">
        <f t="shared" si="18"/>
        <v>0</v>
      </c>
      <c r="O179" s="97">
        <f t="shared" si="18"/>
        <v>0</v>
      </c>
      <c r="P179" s="97">
        <f t="shared" si="18"/>
        <v>0</v>
      </c>
    </row>
    <row r="180" spans="1:16" ht="13.5" hidden="1" customHeight="1" collapsed="1">
      <c r="A180" s="108">
        <v>3</v>
      </c>
      <c r="B180" s="109">
        <v>1</v>
      </c>
      <c r="C180" s="109">
        <v>1</v>
      </c>
      <c r="D180" s="109">
        <v>3</v>
      </c>
      <c r="E180" s="109">
        <v>1</v>
      </c>
      <c r="F180" s="111">
        <v>1</v>
      </c>
      <c r="G180" s="110" t="s">
        <v>159</v>
      </c>
      <c r="H180" s="96">
        <v>160</v>
      </c>
      <c r="I180" s="115">
        <v>0</v>
      </c>
      <c r="J180" s="115">
        <v>0</v>
      </c>
      <c r="K180" s="115">
        <v>0</v>
      </c>
      <c r="L180" s="159">
        <v>0</v>
      </c>
    </row>
    <row r="181" spans="1:16" ht="15.75" customHeight="1">
      <c r="A181" s="108">
        <v>3</v>
      </c>
      <c r="B181" s="109">
        <v>1</v>
      </c>
      <c r="C181" s="109">
        <v>1</v>
      </c>
      <c r="D181" s="109">
        <v>3</v>
      </c>
      <c r="E181" s="109">
        <v>1</v>
      </c>
      <c r="F181" s="111">
        <v>2</v>
      </c>
      <c r="G181" s="110" t="s">
        <v>160</v>
      </c>
      <c r="H181" s="96">
        <v>161</v>
      </c>
      <c r="I181" s="113">
        <v>800</v>
      </c>
      <c r="J181" s="115">
        <v>800</v>
      </c>
      <c r="K181" s="115">
        <v>0</v>
      </c>
      <c r="L181" s="115">
        <v>0</v>
      </c>
    </row>
    <row r="182" spans="1:16" ht="15.75" hidden="1" customHeight="1" collapsed="1">
      <c r="A182" s="108">
        <v>3</v>
      </c>
      <c r="B182" s="109">
        <v>1</v>
      </c>
      <c r="C182" s="109">
        <v>1</v>
      </c>
      <c r="D182" s="109">
        <v>3</v>
      </c>
      <c r="E182" s="109">
        <v>1</v>
      </c>
      <c r="F182" s="111">
        <v>3</v>
      </c>
      <c r="G182" s="112" t="s">
        <v>161</v>
      </c>
      <c r="H182" s="96">
        <v>162</v>
      </c>
      <c r="I182" s="113">
        <v>0</v>
      </c>
      <c r="J182" s="115">
        <v>0</v>
      </c>
      <c r="K182" s="115">
        <v>0</v>
      </c>
      <c r="L182" s="115">
        <v>0</v>
      </c>
    </row>
    <row r="183" spans="1:16" ht="27" customHeight="1">
      <c r="A183" s="121">
        <v>3</v>
      </c>
      <c r="B183" s="122">
        <v>1</v>
      </c>
      <c r="C183" s="122">
        <v>1</v>
      </c>
      <c r="D183" s="122">
        <v>3</v>
      </c>
      <c r="E183" s="122">
        <v>1</v>
      </c>
      <c r="F183" s="124">
        <v>4</v>
      </c>
      <c r="G183" s="203" t="s">
        <v>391</v>
      </c>
      <c r="H183" s="96">
        <v>163</v>
      </c>
      <c r="I183" s="164">
        <v>8000</v>
      </c>
      <c r="J183" s="165">
        <v>8000</v>
      </c>
      <c r="K183" s="115">
        <v>8000</v>
      </c>
      <c r="L183" s="115">
        <v>8000</v>
      </c>
    </row>
    <row r="184" spans="1:16" ht="18" hidden="1" customHeight="1" collapsed="1">
      <c r="A184" s="121">
        <v>3</v>
      </c>
      <c r="B184" s="122">
        <v>1</v>
      </c>
      <c r="C184" s="122">
        <v>1</v>
      </c>
      <c r="D184" s="122">
        <v>4</v>
      </c>
      <c r="E184" s="122"/>
      <c r="F184" s="124"/>
      <c r="G184" s="123" t="s">
        <v>162</v>
      </c>
      <c r="H184" s="96">
        <v>163</v>
      </c>
      <c r="I184" s="97">
        <f>I185</f>
        <v>0</v>
      </c>
      <c r="J184" s="141">
        <f>J185</f>
        <v>0</v>
      </c>
      <c r="K184" s="106">
        <f>K185</f>
        <v>0</v>
      </c>
      <c r="L184" s="107">
        <f>L185</f>
        <v>0</v>
      </c>
    </row>
    <row r="185" spans="1:16" ht="13.5" hidden="1" customHeight="1" collapsed="1">
      <c r="A185" s="108">
        <v>3</v>
      </c>
      <c r="B185" s="109">
        <v>1</v>
      </c>
      <c r="C185" s="109">
        <v>1</v>
      </c>
      <c r="D185" s="109">
        <v>4</v>
      </c>
      <c r="E185" s="109">
        <v>1</v>
      </c>
      <c r="F185" s="111"/>
      <c r="G185" s="123" t="s">
        <v>162</v>
      </c>
      <c r="H185" s="96">
        <v>164</v>
      </c>
      <c r="I185" s="118">
        <f>SUM(I186:I188)</f>
        <v>0</v>
      </c>
      <c r="J185" s="138">
        <f>SUM(J186:J188)</f>
        <v>0</v>
      </c>
      <c r="K185" s="98">
        <f>SUM(K186:K188)</f>
        <v>0</v>
      </c>
      <c r="L185" s="97">
        <f>SUM(L186:L188)</f>
        <v>0</v>
      </c>
    </row>
    <row r="186" spans="1:16" ht="17.25" hidden="1" customHeight="1" collapsed="1">
      <c r="A186" s="108">
        <v>3</v>
      </c>
      <c r="B186" s="109">
        <v>1</v>
      </c>
      <c r="C186" s="109">
        <v>1</v>
      </c>
      <c r="D186" s="109">
        <v>4</v>
      </c>
      <c r="E186" s="109">
        <v>1</v>
      </c>
      <c r="F186" s="111">
        <v>1</v>
      </c>
      <c r="G186" s="110" t="s">
        <v>163</v>
      </c>
      <c r="H186" s="96">
        <v>165</v>
      </c>
      <c r="I186" s="115">
        <v>0</v>
      </c>
      <c r="J186" s="115">
        <v>0</v>
      </c>
      <c r="K186" s="115">
        <v>0</v>
      </c>
      <c r="L186" s="159">
        <v>0</v>
      </c>
    </row>
    <row r="187" spans="1:16" ht="25.5" hidden="1" customHeight="1" collapsed="1">
      <c r="A187" s="103">
        <v>3</v>
      </c>
      <c r="B187" s="101">
        <v>1</v>
      </c>
      <c r="C187" s="101">
        <v>1</v>
      </c>
      <c r="D187" s="101">
        <v>4</v>
      </c>
      <c r="E187" s="101">
        <v>1</v>
      </c>
      <c r="F187" s="104">
        <v>2</v>
      </c>
      <c r="G187" s="102" t="s">
        <v>164</v>
      </c>
      <c r="H187" s="96">
        <v>166</v>
      </c>
      <c r="I187" s="113">
        <v>0</v>
      </c>
      <c r="J187" s="113">
        <v>0</v>
      </c>
      <c r="K187" s="113">
        <v>0</v>
      </c>
      <c r="L187" s="115">
        <v>0</v>
      </c>
    </row>
    <row r="188" spans="1:16" ht="14.25" hidden="1" customHeight="1" collapsed="1">
      <c r="A188" s="108">
        <v>3</v>
      </c>
      <c r="B188" s="109">
        <v>1</v>
      </c>
      <c r="C188" s="109">
        <v>1</v>
      </c>
      <c r="D188" s="109">
        <v>4</v>
      </c>
      <c r="E188" s="109">
        <v>1</v>
      </c>
      <c r="F188" s="111">
        <v>3</v>
      </c>
      <c r="G188" s="110" t="s">
        <v>165</v>
      </c>
      <c r="H188" s="96">
        <v>167</v>
      </c>
      <c r="I188" s="113">
        <v>0</v>
      </c>
      <c r="J188" s="113">
        <v>0</v>
      </c>
      <c r="K188" s="113">
        <v>0</v>
      </c>
      <c r="L188" s="115">
        <v>0</v>
      </c>
    </row>
    <row r="189" spans="1:16" ht="25.5" hidden="1" customHeight="1" collapsed="1">
      <c r="A189" s="108">
        <v>3</v>
      </c>
      <c r="B189" s="109">
        <v>1</v>
      </c>
      <c r="C189" s="109">
        <v>1</v>
      </c>
      <c r="D189" s="109">
        <v>5</v>
      </c>
      <c r="E189" s="109"/>
      <c r="F189" s="111"/>
      <c r="G189" s="110" t="s">
        <v>166</v>
      </c>
      <c r="H189" s="96">
        <v>168</v>
      </c>
      <c r="I189" s="97">
        <f t="shared" ref="I189:L190" si="19">I190</f>
        <v>0</v>
      </c>
      <c r="J189" s="138">
        <f t="shared" si="19"/>
        <v>0</v>
      </c>
      <c r="K189" s="98">
        <f t="shared" si="19"/>
        <v>0</v>
      </c>
      <c r="L189" s="97">
        <f t="shared" si="19"/>
        <v>0</v>
      </c>
    </row>
    <row r="190" spans="1:16" ht="26.25" hidden="1" customHeight="1" collapsed="1">
      <c r="A190" s="121">
        <v>3</v>
      </c>
      <c r="B190" s="122">
        <v>1</v>
      </c>
      <c r="C190" s="122">
        <v>1</v>
      </c>
      <c r="D190" s="122">
        <v>5</v>
      </c>
      <c r="E190" s="122">
        <v>1</v>
      </c>
      <c r="F190" s="124"/>
      <c r="G190" s="110" t="s">
        <v>166</v>
      </c>
      <c r="H190" s="96">
        <v>169</v>
      </c>
      <c r="I190" s="98">
        <f t="shared" si="19"/>
        <v>0</v>
      </c>
      <c r="J190" s="98">
        <f t="shared" si="19"/>
        <v>0</v>
      </c>
      <c r="K190" s="98">
        <f t="shared" si="19"/>
        <v>0</v>
      </c>
      <c r="L190" s="98">
        <f t="shared" si="19"/>
        <v>0</v>
      </c>
    </row>
    <row r="191" spans="1:16" ht="27" hidden="1" customHeight="1" collapsed="1">
      <c r="A191" s="108">
        <v>3</v>
      </c>
      <c r="B191" s="109">
        <v>1</v>
      </c>
      <c r="C191" s="109">
        <v>1</v>
      </c>
      <c r="D191" s="109">
        <v>5</v>
      </c>
      <c r="E191" s="109">
        <v>1</v>
      </c>
      <c r="F191" s="111">
        <v>1</v>
      </c>
      <c r="G191" s="110" t="s">
        <v>166</v>
      </c>
      <c r="H191" s="96">
        <v>170</v>
      </c>
      <c r="I191" s="113">
        <v>0</v>
      </c>
      <c r="J191" s="115">
        <v>0</v>
      </c>
      <c r="K191" s="115">
        <v>0</v>
      </c>
      <c r="L191" s="115">
        <v>0</v>
      </c>
    </row>
    <row r="192" spans="1:16" ht="26.25" hidden="1" customHeight="1" collapsed="1">
      <c r="A192" s="121">
        <v>3</v>
      </c>
      <c r="B192" s="122">
        <v>1</v>
      </c>
      <c r="C192" s="122">
        <v>2</v>
      </c>
      <c r="D192" s="122"/>
      <c r="E192" s="122"/>
      <c r="F192" s="124"/>
      <c r="G192" s="123" t="s">
        <v>167</v>
      </c>
      <c r="H192" s="96">
        <v>171</v>
      </c>
      <c r="I192" s="97">
        <f t="shared" ref="I192:L193" si="20">I193</f>
        <v>0</v>
      </c>
      <c r="J192" s="141">
        <f t="shared" si="20"/>
        <v>0</v>
      </c>
      <c r="K192" s="106">
        <f t="shared" si="20"/>
        <v>0</v>
      </c>
      <c r="L192" s="107">
        <f t="shared" si="20"/>
        <v>0</v>
      </c>
    </row>
    <row r="193" spans="1:16" ht="25.5" hidden="1" customHeight="1" collapsed="1">
      <c r="A193" s="108">
        <v>3</v>
      </c>
      <c r="B193" s="109">
        <v>1</v>
      </c>
      <c r="C193" s="109">
        <v>2</v>
      </c>
      <c r="D193" s="109">
        <v>1</v>
      </c>
      <c r="E193" s="109"/>
      <c r="F193" s="111"/>
      <c r="G193" s="123" t="s">
        <v>167</v>
      </c>
      <c r="H193" s="96">
        <v>172</v>
      </c>
      <c r="I193" s="118">
        <f t="shared" si="20"/>
        <v>0</v>
      </c>
      <c r="J193" s="138">
        <f t="shared" si="20"/>
        <v>0</v>
      </c>
      <c r="K193" s="98">
        <f t="shared" si="20"/>
        <v>0</v>
      </c>
      <c r="L193" s="97">
        <f t="shared" si="20"/>
        <v>0</v>
      </c>
    </row>
    <row r="194" spans="1:16" ht="26.25" hidden="1" customHeight="1" collapsed="1">
      <c r="A194" s="103">
        <v>3</v>
      </c>
      <c r="B194" s="101">
        <v>1</v>
      </c>
      <c r="C194" s="101">
        <v>2</v>
      </c>
      <c r="D194" s="101">
        <v>1</v>
      </c>
      <c r="E194" s="101">
        <v>1</v>
      </c>
      <c r="F194" s="104"/>
      <c r="G194" s="123" t="s">
        <v>167</v>
      </c>
      <c r="H194" s="96">
        <v>173</v>
      </c>
      <c r="I194" s="97">
        <f>SUM(I195:I198)</f>
        <v>0</v>
      </c>
      <c r="J194" s="140">
        <f>SUM(J195:J198)</f>
        <v>0</v>
      </c>
      <c r="K194" s="119">
        <f>SUM(K195:K198)</f>
        <v>0</v>
      </c>
      <c r="L194" s="118">
        <f>SUM(L195:L198)</f>
        <v>0</v>
      </c>
    </row>
    <row r="195" spans="1:16" ht="41.25" hidden="1" customHeight="1" collapsed="1">
      <c r="A195" s="108">
        <v>3</v>
      </c>
      <c r="B195" s="109">
        <v>1</v>
      </c>
      <c r="C195" s="109">
        <v>2</v>
      </c>
      <c r="D195" s="109">
        <v>1</v>
      </c>
      <c r="E195" s="109">
        <v>1</v>
      </c>
      <c r="F195" s="111">
        <v>2</v>
      </c>
      <c r="G195" s="110" t="s">
        <v>168</v>
      </c>
      <c r="H195" s="96">
        <v>174</v>
      </c>
      <c r="I195" s="115">
        <v>0</v>
      </c>
      <c r="J195" s="115">
        <v>0</v>
      </c>
      <c r="K195" s="115">
        <v>0</v>
      </c>
      <c r="L195" s="115">
        <v>0</v>
      </c>
    </row>
    <row r="196" spans="1:16" ht="14.25" hidden="1" customHeight="1" collapsed="1">
      <c r="A196" s="108">
        <v>3</v>
      </c>
      <c r="B196" s="109">
        <v>1</v>
      </c>
      <c r="C196" s="109">
        <v>2</v>
      </c>
      <c r="D196" s="108">
        <v>1</v>
      </c>
      <c r="E196" s="109">
        <v>1</v>
      </c>
      <c r="F196" s="111">
        <v>3</v>
      </c>
      <c r="G196" s="110" t="s">
        <v>169</v>
      </c>
      <c r="H196" s="96">
        <v>175</v>
      </c>
      <c r="I196" s="115">
        <v>0</v>
      </c>
      <c r="J196" s="115">
        <v>0</v>
      </c>
      <c r="K196" s="115">
        <v>0</v>
      </c>
      <c r="L196" s="115">
        <v>0</v>
      </c>
    </row>
    <row r="197" spans="1:16" ht="18.75" hidden="1" customHeight="1" collapsed="1">
      <c r="A197" s="108">
        <v>3</v>
      </c>
      <c r="B197" s="109">
        <v>1</v>
      </c>
      <c r="C197" s="109">
        <v>2</v>
      </c>
      <c r="D197" s="108">
        <v>1</v>
      </c>
      <c r="E197" s="109">
        <v>1</v>
      </c>
      <c r="F197" s="111">
        <v>4</v>
      </c>
      <c r="G197" s="110" t="s">
        <v>170</v>
      </c>
      <c r="H197" s="96">
        <v>176</v>
      </c>
      <c r="I197" s="115">
        <v>0</v>
      </c>
      <c r="J197" s="115">
        <v>0</v>
      </c>
      <c r="K197" s="115">
        <v>0</v>
      </c>
      <c r="L197" s="115">
        <v>0</v>
      </c>
    </row>
    <row r="198" spans="1:16" ht="17.25" hidden="1" customHeight="1" collapsed="1">
      <c r="A198" s="121">
        <v>3</v>
      </c>
      <c r="B198" s="130">
        <v>1</v>
      </c>
      <c r="C198" s="130">
        <v>2</v>
      </c>
      <c r="D198" s="129">
        <v>1</v>
      </c>
      <c r="E198" s="130">
        <v>1</v>
      </c>
      <c r="F198" s="131">
        <v>5</v>
      </c>
      <c r="G198" s="132" t="s">
        <v>171</v>
      </c>
      <c r="H198" s="96">
        <v>177</v>
      </c>
      <c r="I198" s="115">
        <v>0</v>
      </c>
      <c r="J198" s="115">
        <v>0</v>
      </c>
      <c r="K198" s="115">
        <v>0</v>
      </c>
      <c r="L198" s="159">
        <v>0</v>
      </c>
    </row>
    <row r="199" spans="1:16" ht="15" hidden="1" customHeight="1" collapsed="1">
      <c r="A199" s="108">
        <v>3</v>
      </c>
      <c r="B199" s="109">
        <v>1</v>
      </c>
      <c r="C199" s="109">
        <v>3</v>
      </c>
      <c r="D199" s="108"/>
      <c r="E199" s="109"/>
      <c r="F199" s="111"/>
      <c r="G199" s="110" t="s">
        <v>172</v>
      </c>
      <c r="H199" s="96">
        <v>178</v>
      </c>
      <c r="I199" s="97">
        <f>SUM(I200+I203)</f>
        <v>0</v>
      </c>
      <c r="J199" s="138">
        <f>SUM(J200+J203)</f>
        <v>0</v>
      </c>
      <c r="K199" s="98">
        <f>SUM(K200+K203)</f>
        <v>0</v>
      </c>
      <c r="L199" s="97">
        <f>SUM(L200+L203)</f>
        <v>0</v>
      </c>
    </row>
    <row r="200" spans="1:16" ht="27.75" hidden="1" customHeight="1" collapsed="1">
      <c r="A200" s="103">
        <v>3</v>
      </c>
      <c r="B200" s="101">
        <v>1</v>
      </c>
      <c r="C200" s="101">
        <v>3</v>
      </c>
      <c r="D200" s="103">
        <v>1</v>
      </c>
      <c r="E200" s="108"/>
      <c r="F200" s="104"/>
      <c r="G200" s="102" t="s">
        <v>173</v>
      </c>
      <c r="H200" s="96">
        <v>179</v>
      </c>
      <c r="I200" s="118">
        <f t="shared" ref="I200:L201" si="21">I201</f>
        <v>0</v>
      </c>
      <c r="J200" s="140">
        <f t="shared" si="21"/>
        <v>0</v>
      </c>
      <c r="K200" s="119">
        <f t="shared" si="21"/>
        <v>0</v>
      </c>
      <c r="L200" s="118">
        <f t="shared" si="21"/>
        <v>0</v>
      </c>
    </row>
    <row r="201" spans="1:16" ht="30.75" hidden="1" customHeight="1" collapsed="1">
      <c r="A201" s="108">
        <v>3</v>
      </c>
      <c r="B201" s="109">
        <v>1</v>
      </c>
      <c r="C201" s="109">
        <v>3</v>
      </c>
      <c r="D201" s="108">
        <v>1</v>
      </c>
      <c r="E201" s="108">
        <v>1</v>
      </c>
      <c r="F201" s="111"/>
      <c r="G201" s="102" t="s">
        <v>173</v>
      </c>
      <c r="H201" s="96">
        <v>180</v>
      </c>
      <c r="I201" s="97">
        <f t="shared" si="21"/>
        <v>0</v>
      </c>
      <c r="J201" s="138">
        <f t="shared" si="21"/>
        <v>0</v>
      </c>
      <c r="K201" s="98">
        <f t="shared" si="21"/>
        <v>0</v>
      </c>
      <c r="L201" s="97">
        <f t="shared" si="21"/>
        <v>0</v>
      </c>
    </row>
    <row r="202" spans="1:16" ht="27.75" hidden="1" customHeight="1" collapsed="1">
      <c r="A202" s="108">
        <v>3</v>
      </c>
      <c r="B202" s="110">
        <v>1</v>
      </c>
      <c r="C202" s="108">
        <v>3</v>
      </c>
      <c r="D202" s="109">
        <v>1</v>
      </c>
      <c r="E202" s="109">
        <v>1</v>
      </c>
      <c r="F202" s="111">
        <v>1</v>
      </c>
      <c r="G202" s="102" t="s">
        <v>173</v>
      </c>
      <c r="H202" s="96">
        <v>181</v>
      </c>
      <c r="I202" s="159">
        <v>0</v>
      </c>
      <c r="J202" s="159">
        <v>0</v>
      </c>
      <c r="K202" s="159">
        <v>0</v>
      </c>
      <c r="L202" s="159">
        <v>0</v>
      </c>
    </row>
    <row r="203" spans="1:16" ht="15" hidden="1" customHeight="1" collapsed="1">
      <c r="A203" s="108">
        <v>3</v>
      </c>
      <c r="B203" s="110">
        <v>1</v>
      </c>
      <c r="C203" s="108">
        <v>3</v>
      </c>
      <c r="D203" s="109">
        <v>2</v>
      </c>
      <c r="E203" s="109"/>
      <c r="F203" s="111"/>
      <c r="G203" s="110" t="s">
        <v>174</v>
      </c>
      <c r="H203" s="96">
        <v>182</v>
      </c>
      <c r="I203" s="97">
        <f>I204</f>
        <v>0</v>
      </c>
      <c r="J203" s="138">
        <f>J204</f>
        <v>0</v>
      </c>
      <c r="K203" s="98">
        <f>K204</f>
        <v>0</v>
      </c>
      <c r="L203" s="97">
        <f>L204</f>
        <v>0</v>
      </c>
    </row>
    <row r="204" spans="1:16" ht="15.75" hidden="1" customHeight="1" collapsed="1">
      <c r="A204" s="103">
        <v>3</v>
      </c>
      <c r="B204" s="102">
        <v>1</v>
      </c>
      <c r="C204" s="103">
        <v>3</v>
      </c>
      <c r="D204" s="101">
        <v>2</v>
      </c>
      <c r="E204" s="101">
        <v>1</v>
      </c>
      <c r="F204" s="104"/>
      <c r="G204" s="110" t="s">
        <v>174</v>
      </c>
      <c r="H204" s="96">
        <v>183</v>
      </c>
      <c r="I204" s="97">
        <f>SUM(I205:I210)</f>
        <v>0</v>
      </c>
      <c r="J204" s="97">
        <f>SUM(J205:J210)</f>
        <v>0</v>
      </c>
      <c r="K204" s="97">
        <f>SUM(K205:K210)</f>
        <v>0</v>
      </c>
      <c r="L204" s="97">
        <f>SUM(L205:L210)</f>
        <v>0</v>
      </c>
      <c r="M204" s="166"/>
      <c r="N204" s="166"/>
      <c r="O204" s="166"/>
      <c r="P204" s="166"/>
    </row>
    <row r="205" spans="1:16" ht="15" hidden="1" customHeight="1" collapsed="1">
      <c r="A205" s="108">
        <v>3</v>
      </c>
      <c r="B205" s="110">
        <v>1</v>
      </c>
      <c r="C205" s="108">
        <v>3</v>
      </c>
      <c r="D205" s="109">
        <v>2</v>
      </c>
      <c r="E205" s="109">
        <v>1</v>
      </c>
      <c r="F205" s="111">
        <v>1</v>
      </c>
      <c r="G205" s="110" t="s">
        <v>175</v>
      </c>
      <c r="H205" s="96">
        <v>184</v>
      </c>
      <c r="I205" s="115">
        <v>0</v>
      </c>
      <c r="J205" s="115">
        <v>0</v>
      </c>
      <c r="K205" s="115">
        <v>0</v>
      </c>
      <c r="L205" s="159">
        <v>0</v>
      </c>
    </row>
    <row r="206" spans="1:16" ht="26.25" hidden="1" customHeight="1" collapsed="1">
      <c r="A206" s="108">
        <v>3</v>
      </c>
      <c r="B206" s="110">
        <v>1</v>
      </c>
      <c r="C206" s="108">
        <v>3</v>
      </c>
      <c r="D206" s="109">
        <v>2</v>
      </c>
      <c r="E206" s="109">
        <v>1</v>
      </c>
      <c r="F206" s="111">
        <v>2</v>
      </c>
      <c r="G206" s="110" t="s">
        <v>176</v>
      </c>
      <c r="H206" s="96">
        <v>185</v>
      </c>
      <c r="I206" s="115">
        <v>0</v>
      </c>
      <c r="J206" s="115">
        <v>0</v>
      </c>
      <c r="K206" s="115">
        <v>0</v>
      </c>
      <c r="L206" s="115">
        <v>0</v>
      </c>
    </row>
    <row r="207" spans="1:16" ht="16.5" hidden="1" customHeight="1" collapsed="1">
      <c r="A207" s="108">
        <v>3</v>
      </c>
      <c r="B207" s="110">
        <v>1</v>
      </c>
      <c r="C207" s="108">
        <v>3</v>
      </c>
      <c r="D207" s="109">
        <v>2</v>
      </c>
      <c r="E207" s="109">
        <v>1</v>
      </c>
      <c r="F207" s="111">
        <v>3</v>
      </c>
      <c r="G207" s="110" t="s">
        <v>177</v>
      </c>
      <c r="H207" s="96">
        <v>186</v>
      </c>
      <c r="I207" s="115">
        <v>0</v>
      </c>
      <c r="J207" s="115">
        <v>0</v>
      </c>
      <c r="K207" s="115">
        <v>0</v>
      </c>
      <c r="L207" s="115">
        <v>0</v>
      </c>
    </row>
    <row r="208" spans="1:16" ht="27.75" hidden="1" customHeight="1" collapsed="1">
      <c r="A208" s="108">
        <v>3</v>
      </c>
      <c r="B208" s="110">
        <v>1</v>
      </c>
      <c r="C208" s="108">
        <v>3</v>
      </c>
      <c r="D208" s="109">
        <v>2</v>
      </c>
      <c r="E208" s="109">
        <v>1</v>
      </c>
      <c r="F208" s="111">
        <v>4</v>
      </c>
      <c r="G208" s="110" t="s">
        <v>178</v>
      </c>
      <c r="H208" s="96">
        <v>187</v>
      </c>
      <c r="I208" s="115">
        <v>0</v>
      </c>
      <c r="J208" s="115">
        <v>0</v>
      </c>
      <c r="K208" s="115">
        <v>0</v>
      </c>
      <c r="L208" s="159">
        <v>0</v>
      </c>
    </row>
    <row r="209" spans="1:12" ht="15.75" hidden="1" customHeight="1" collapsed="1">
      <c r="A209" s="108">
        <v>3</v>
      </c>
      <c r="B209" s="110">
        <v>1</v>
      </c>
      <c r="C209" s="108">
        <v>3</v>
      </c>
      <c r="D209" s="109">
        <v>2</v>
      </c>
      <c r="E209" s="109">
        <v>1</v>
      </c>
      <c r="F209" s="111">
        <v>5</v>
      </c>
      <c r="G209" s="102" t="s">
        <v>179</v>
      </c>
      <c r="H209" s="96">
        <v>188</v>
      </c>
      <c r="I209" s="115">
        <v>0</v>
      </c>
      <c r="J209" s="115">
        <v>0</v>
      </c>
      <c r="K209" s="115">
        <v>0</v>
      </c>
      <c r="L209" s="115">
        <v>0</v>
      </c>
    </row>
    <row r="210" spans="1:12" ht="13.5" hidden="1" customHeight="1" collapsed="1">
      <c r="A210" s="108">
        <v>3</v>
      </c>
      <c r="B210" s="110">
        <v>1</v>
      </c>
      <c r="C210" s="108">
        <v>3</v>
      </c>
      <c r="D210" s="109">
        <v>2</v>
      </c>
      <c r="E210" s="109">
        <v>1</v>
      </c>
      <c r="F210" s="111">
        <v>6</v>
      </c>
      <c r="G210" s="102" t="s">
        <v>174</v>
      </c>
      <c r="H210" s="96">
        <v>189</v>
      </c>
      <c r="I210" s="115">
        <v>0</v>
      </c>
      <c r="J210" s="115">
        <v>0</v>
      </c>
      <c r="K210" s="115">
        <v>0</v>
      </c>
      <c r="L210" s="159">
        <v>0</v>
      </c>
    </row>
    <row r="211" spans="1:12" ht="27" hidden="1" customHeight="1" collapsed="1">
      <c r="A211" s="103">
        <v>3</v>
      </c>
      <c r="B211" s="101">
        <v>1</v>
      </c>
      <c r="C211" s="101">
        <v>4</v>
      </c>
      <c r="D211" s="101"/>
      <c r="E211" s="101"/>
      <c r="F211" s="104"/>
      <c r="G211" s="102" t="s">
        <v>180</v>
      </c>
      <c r="H211" s="96">
        <v>190</v>
      </c>
      <c r="I211" s="118">
        <f t="shared" ref="I211:L213" si="22">I212</f>
        <v>0</v>
      </c>
      <c r="J211" s="140">
        <f t="shared" si="22"/>
        <v>0</v>
      </c>
      <c r="K211" s="119">
        <f t="shared" si="22"/>
        <v>0</v>
      </c>
      <c r="L211" s="119">
        <f t="shared" si="22"/>
        <v>0</v>
      </c>
    </row>
    <row r="212" spans="1:12" ht="27" hidden="1" customHeight="1" collapsed="1">
      <c r="A212" s="121">
        <v>3</v>
      </c>
      <c r="B212" s="130">
        <v>1</v>
      </c>
      <c r="C212" s="130">
        <v>4</v>
      </c>
      <c r="D212" s="130">
        <v>1</v>
      </c>
      <c r="E212" s="130"/>
      <c r="F212" s="131"/>
      <c r="G212" s="102" t="s">
        <v>180</v>
      </c>
      <c r="H212" s="96">
        <v>191</v>
      </c>
      <c r="I212" s="125">
        <f t="shared" si="22"/>
        <v>0</v>
      </c>
      <c r="J212" s="152">
        <f t="shared" si="22"/>
        <v>0</v>
      </c>
      <c r="K212" s="126">
        <f t="shared" si="22"/>
        <v>0</v>
      </c>
      <c r="L212" s="126">
        <f t="shared" si="22"/>
        <v>0</v>
      </c>
    </row>
    <row r="213" spans="1:12" ht="27.75" hidden="1" customHeight="1" collapsed="1">
      <c r="A213" s="108">
        <v>3</v>
      </c>
      <c r="B213" s="109">
        <v>1</v>
      </c>
      <c r="C213" s="109">
        <v>4</v>
      </c>
      <c r="D213" s="109">
        <v>1</v>
      </c>
      <c r="E213" s="109">
        <v>1</v>
      </c>
      <c r="F213" s="111"/>
      <c r="G213" s="102" t="s">
        <v>181</v>
      </c>
      <c r="H213" s="96">
        <v>192</v>
      </c>
      <c r="I213" s="97">
        <f t="shared" si="22"/>
        <v>0</v>
      </c>
      <c r="J213" s="138">
        <f t="shared" si="22"/>
        <v>0</v>
      </c>
      <c r="K213" s="98">
        <f t="shared" si="22"/>
        <v>0</v>
      </c>
      <c r="L213" s="98">
        <f t="shared" si="22"/>
        <v>0</v>
      </c>
    </row>
    <row r="214" spans="1:12" ht="27" hidden="1" customHeight="1" collapsed="1">
      <c r="A214" s="112">
        <v>3</v>
      </c>
      <c r="B214" s="108">
        <v>1</v>
      </c>
      <c r="C214" s="109">
        <v>4</v>
      </c>
      <c r="D214" s="109">
        <v>1</v>
      </c>
      <c r="E214" s="109">
        <v>1</v>
      </c>
      <c r="F214" s="111">
        <v>1</v>
      </c>
      <c r="G214" s="102" t="s">
        <v>181</v>
      </c>
      <c r="H214" s="96">
        <v>193</v>
      </c>
      <c r="I214" s="115">
        <v>0</v>
      </c>
      <c r="J214" s="115">
        <v>0</v>
      </c>
      <c r="K214" s="115">
        <v>0</v>
      </c>
      <c r="L214" s="115">
        <v>0</v>
      </c>
    </row>
    <row r="215" spans="1:12" ht="26.25" hidden="1" customHeight="1" collapsed="1">
      <c r="A215" s="112">
        <v>3</v>
      </c>
      <c r="B215" s="109">
        <v>1</v>
      </c>
      <c r="C215" s="109">
        <v>5</v>
      </c>
      <c r="D215" s="109"/>
      <c r="E215" s="109"/>
      <c r="F215" s="111"/>
      <c r="G215" s="110" t="s">
        <v>182</v>
      </c>
      <c r="H215" s="96">
        <v>194</v>
      </c>
      <c r="I215" s="97">
        <f t="shared" ref="I215:L216" si="23">I216</f>
        <v>0</v>
      </c>
      <c r="J215" s="97">
        <f t="shared" si="23"/>
        <v>0</v>
      </c>
      <c r="K215" s="97">
        <f t="shared" si="23"/>
        <v>0</v>
      </c>
      <c r="L215" s="97">
        <f t="shared" si="23"/>
        <v>0</v>
      </c>
    </row>
    <row r="216" spans="1:12" ht="30" hidden="1" customHeight="1" collapsed="1">
      <c r="A216" s="112">
        <v>3</v>
      </c>
      <c r="B216" s="109">
        <v>1</v>
      </c>
      <c r="C216" s="109">
        <v>5</v>
      </c>
      <c r="D216" s="109">
        <v>1</v>
      </c>
      <c r="E216" s="109"/>
      <c r="F216" s="111"/>
      <c r="G216" s="110" t="s">
        <v>182</v>
      </c>
      <c r="H216" s="96">
        <v>195</v>
      </c>
      <c r="I216" s="97">
        <f t="shared" si="23"/>
        <v>0</v>
      </c>
      <c r="J216" s="97">
        <f t="shared" si="23"/>
        <v>0</v>
      </c>
      <c r="K216" s="97">
        <f t="shared" si="23"/>
        <v>0</v>
      </c>
      <c r="L216" s="97">
        <f t="shared" si="23"/>
        <v>0</v>
      </c>
    </row>
    <row r="217" spans="1:12" ht="27" hidden="1" customHeight="1" collapsed="1">
      <c r="A217" s="112">
        <v>3</v>
      </c>
      <c r="B217" s="109">
        <v>1</v>
      </c>
      <c r="C217" s="109">
        <v>5</v>
      </c>
      <c r="D217" s="109">
        <v>1</v>
      </c>
      <c r="E217" s="109">
        <v>1</v>
      </c>
      <c r="F217" s="111"/>
      <c r="G217" s="110" t="s">
        <v>182</v>
      </c>
      <c r="H217" s="96">
        <v>196</v>
      </c>
      <c r="I217" s="97">
        <f>SUM(I218:I220)</f>
        <v>0</v>
      </c>
      <c r="J217" s="97">
        <f>SUM(J218:J220)</f>
        <v>0</v>
      </c>
      <c r="K217" s="97">
        <f>SUM(K218:K220)</f>
        <v>0</v>
      </c>
      <c r="L217" s="97">
        <f>SUM(L218:L220)</f>
        <v>0</v>
      </c>
    </row>
    <row r="218" spans="1:12" ht="21" hidden="1" customHeight="1" collapsed="1">
      <c r="A218" s="112">
        <v>3</v>
      </c>
      <c r="B218" s="109">
        <v>1</v>
      </c>
      <c r="C218" s="109">
        <v>5</v>
      </c>
      <c r="D218" s="109">
        <v>1</v>
      </c>
      <c r="E218" s="109">
        <v>1</v>
      </c>
      <c r="F218" s="111">
        <v>1</v>
      </c>
      <c r="G218" s="161" t="s">
        <v>183</v>
      </c>
      <c r="H218" s="96">
        <v>197</v>
      </c>
      <c r="I218" s="115">
        <v>0</v>
      </c>
      <c r="J218" s="115">
        <v>0</v>
      </c>
      <c r="K218" s="115">
        <v>0</v>
      </c>
      <c r="L218" s="115">
        <v>0</v>
      </c>
    </row>
    <row r="219" spans="1:12" ht="25.5" hidden="1" customHeight="1" collapsed="1">
      <c r="A219" s="112">
        <v>3</v>
      </c>
      <c r="B219" s="109">
        <v>1</v>
      </c>
      <c r="C219" s="109">
        <v>5</v>
      </c>
      <c r="D219" s="109">
        <v>1</v>
      </c>
      <c r="E219" s="109">
        <v>1</v>
      </c>
      <c r="F219" s="111">
        <v>2</v>
      </c>
      <c r="G219" s="161" t="s">
        <v>184</v>
      </c>
      <c r="H219" s="96">
        <v>198</v>
      </c>
      <c r="I219" s="115">
        <v>0</v>
      </c>
      <c r="J219" s="115">
        <v>0</v>
      </c>
      <c r="K219" s="115">
        <v>0</v>
      </c>
      <c r="L219" s="115">
        <v>0</v>
      </c>
    </row>
    <row r="220" spans="1:12" ht="28.5" hidden="1" customHeight="1" collapsed="1">
      <c r="A220" s="112">
        <v>3</v>
      </c>
      <c r="B220" s="109">
        <v>1</v>
      </c>
      <c r="C220" s="109">
        <v>5</v>
      </c>
      <c r="D220" s="109">
        <v>1</v>
      </c>
      <c r="E220" s="109">
        <v>1</v>
      </c>
      <c r="F220" s="111">
        <v>3</v>
      </c>
      <c r="G220" s="161" t="s">
        <v>185</v>
      </c>
      <c r="H220" s="96">
        <v>199</v>
      </c>
      <c r="I220" s="115">
        <v>0</v>
      </c>
      <c r="J220" s="115">
        <v>0</v>
      </c>
      <c r="K220" s="115">
        <v>0</v>
      </c>
      <c r="L220" s="115">
        <v>0</v>
      </c>
    </row>
    <row r="221" spans="1:12" s="61" customFormat="1" ht="41.25" hidden="1" customHeight="1" collapsed="1">
      <c r="A221" s="92">
        <v>3</v>
      </c>
      <c r="B221" s="93">
        <v>2</v>
      </c>
      <c r="C221" s="93"/>
      <c r="D221" s="93"/>
      <c r="E221" s="93"/>
      <c r="F221" s="95"/>
      <c r="G221" s="94" t="s">
        <v>186</v>
      </c>
      <c r="H221" s="96">
        <v>200</v>
      </c>
      <c r="I221" s="97">
        <f>SUM(I222+I254)</f>
        <v>0</v>
      </c>
      <c r="J221" s="138">
        <f>SUM(J222+J254)</f>
        <v>0</v>
      </c>
      <c r="K221" s="98">
        <f>SUM(K222+K254)</f>
        <v>0</v>
      </c>
      <c r="L221" s="98">
        <f>SUM(L222+L254)</f>
        <v>0</v>
      </c>
    </row>
    <row r="222" spans="1:12" ht="26.25" hidden="1" customHeight="1" collapsed="1">
      <c r="A222" s="121">
        <v>3</v>
      </c>
      <c r="B222" s="129">
        <v>2</v>
      </c>
      <c r="C222" s="130">
        <v>1</v>
      </c>
      <c r="D222" s="130"/>
      <c r="E222" s="130"/>
      <c r="F222" s="131"/>
      <c r="G222" s="132" t="s">
        <v>187</v>
      </c>
      <c r="H222" s="96">
        <v>201</v>
      </c>
      <c r="I222" s="125">
        <f>SUM(I223+I232+I236+I240+I244+I247+I250)</f>
        <v>0</v>
      </c>
      <c r="J222" s="152">
        <f>SUM(J223+J232+J236+J240+J244+J247+J250)</f>
        <v>0</v>
      </c>
      <c r="K222" s="126">
        <f>SUM(K223+K232+K236+K240+K244+K247+K250)</f>
        <v>0</v>
      </c>
      <c r="L222" s="126">
        <f>SUM(L223+L232+L236+L240+L244+L247+L250)</f>
        <v>0</v>
      </c>
    </row>
    <row r="223" spans="1:12" ht="15.75" hidden="1" customHeight="1" collapsed="1">
      <c r="A223" s="108">
        <v>3</v>
      </c>
      <c r="B223" s="109">
        <v>2</v>
      </c>
      <c r="C223" s="109">
        <v>1</v>
      </c>
      <c r="D223" s="109">
        <v>1</v>
      </c>
      <c r="E223" s="109"/>
      <c r="F223" s="111"/>
      <c r="G223" s="110" t="s">
        <v>188</v>
      </c>
      <c r="H223" s="96">
        <v>202</v>
      </c>
      <c r="I223" s="125">
        <f>I224</f>
        <v>0</v>
      </c>
      <c r="J223" s="125">
        <f>J224</f>
        <v>0</v>
      </c>
      <c r="K223" s="125">
        <f>K224</f>
        <v>0</v>
      </c>
      <c r="L223" s="125">
        <f>L224</f>
        <v>0</v>
      </c>
    </row>
    <row r="224" spans="1:12" ht="12" hidden="1" customHeight="1" collapsed="1">
      <c r="A224" s="108">
        <v>3</v>
      </c>
      <c r="B224" s="108">
        <v>2</v>
      </c>
      <c r="C224" s="109">
        <v>1</v>
      </c>
      <c r="D224" s="109">
        <v>1</v>
      </c>
      <c r="E224" s="109">
        <v>1</v>
      </c>
      <c r="F224" s="111"/>
      <c r="G224" s="110" t="s">
        <v>189</v>
      </c>
      <c r="H224" s="96">
        <v>203</v>
      </c>
      <c r="I224" s="97">
        <f>SUM(I225:I225)</f>
        <v>0</v>
      </c>
      <c r="J224" s="138">
        <f>SUM(J225:J225)</f>
        <v>0</v>
      </c>
      <c r="K224" s="98">
        <f>SUM(K225:K225)</f>
        <v>0</v>
      </c>
      <c r="L224" s="98">
        <f>SUM(L225:L225)</f>
        <v>0</v>
      </c>
    </row>
    <row r="225" spans="1:12" ht="14.25" hidden="1" customHeight="1" collapsed="1">
      <c r="A225" s="121">
        <v>3</v>
      </c>
      <c r="B225" s="121">
        <v>2</v>
      </c>
      <c r="C225" s="130">
        <v>1</v>
      </c>
      <c r="D225" s="130">
        <v>1</v>
      </c>
      <c r="E225" s="130">
        <v>1</v>
      </c>
      <c r="F225" s="131">
        <v>1</v>
      </c>
      <c r="G225" s="132" t="s">
        <v>189</v>
      </c>
      <c r="H225" s="96">
        <v>204</v>
      </c>
      <c r="I225" s="115">
        <v>0</v>
      </c>
      <c r="J225" s="115">
        <v>0</v>
      </c>
      <c r="K225" s="115">
        <v>0</v>
      </c>
      <c r="L225" s="115">
        <v>0</v>
      </c>
    </row>
    <row r="226" spans="1:12" ht="14.25" hidden="1" customHeight="1" collapsed="1">
      <c r="A226" s="121">
        <v>3</v>
      </c>
      <c r="B226" s="130">
        <v>2</v>
      </c>
      <c r="C226" s="130">
        <v>1</v>
      </c>
      <c r="D226" s="130">
        <v>1</v>
      </c>
      <c r="E226" s="130">
        <v>2</v>
      </c>
      <c r="F226" s="131"/>
      <c r="G226" s="132" t="s">
        <v>190</v>
      </c>
      <c r="H226" s="96">
        <v>205</v>
      </c>
      <c r="I226" s="97">
        <f>SUM(I227:I228)</f>
        <v>0</v>
      </c>
      <c r="J226" s="97">
        <f>SUM(J227:J228)</f>
        <v>0</v>
      </c>
      <c r="K226" s="97">
        <f>SUM(K227:K228)</f>
        <v>0</v>
      </c>
      <c r="L226" s="97">
        <f>SUM(L227:L228)</f>
        <v>0</v>
      </c>
    </row>
    <row r="227" spans="1:12" ht="14.25" hidden="1" customHeight="1" collapsed="1">
      <c r="A227" s="121">
        <v>3</v>
      </c>
      <c r="B227" s="130">
        <v>2</v>
      </c>
      <c r="C227" s="130">
        <v>1</v>
      </c>
      <c r="D227" s="130">
        <v>1</v>
      </c>
      <c r="E227" s="130">
        <v>2</v>
      </c>
      <c r="F227" s="131">
        <v>1</v>
      </c>
      <c r="G227" s="132" t="s">
        <v>191</v>
      </c>
      <c r="H227" s="96">
        <v>206</v>
      </c>
      <c r="I227" s="115">
        <v>0</v>
      </c>
      <c r="J227" s="115">
        <v>0</v>
      </c>
      <c r="K227" s="115">
        <v>0</v>
      </c>
      <c r="L227" s="115">
        <v>0</v>
      </c>
    </row>
    <row r="228" spans="1:12" ht="14.25" hidden="1" customHeight="1" collapsed="1">
      <c r="A228" s="121">
        <v>3</v>
      </c>
      <c r="B228" s="130">
        <v>2</v>
      </c>
      <c r="C228" s="130">
        <v>1</v>
      </c>
      <c r="D228" s="130">
        <v>1</v>
      </c>
      <c r="E228" s="130">
        <v>2</v>
      </c>
      <c r="F228" s="131">
        <v>2</v>
      </c>
      <c r="G228" s="132" t="s">
        <v>192</v>
      </c>
      <c r="H228" s="96">
        <v>207</v>
      </c>
      <c r="I228" s="115">
        <v>0</v>
      </c>
      <c r="J228" s="115">
        <v>0</v>
      </c>
      <c r="K228" s="115">
        <v>0</v>
      </c>
      <c r="L228" s="115">
        <v>0</v>
      </c>
    </row>
    <row r="229" spans="1:12" ht="14.25" hidden="1" customHeight="1" collapsed="1">
      <c r="A229" s="121">
        <v>3</v>
      </c>
      <c r="B229" s="130">
        <v>2</v>
      </c>
      <c r="C229" s="130">
        <v>1</v>
      </c>
      <c r="D229" s="130">
        <v>1</v>
      </c>
      <c r="E229" s="130">
        <v>3</v>
      </c>
      <c r="F229" s="167"/>
      <c r="G229" s="132" t="s">
        <v>193</v>
      </c>
      <c r="H229" s="96">
        <v>208</v>
      </c>
      <c r="I229" s="97">
        <f>SUM(I230:I231)</f>
        <v>0</v>
      </c>
      <c r="J229" s="97">
        <f>SUM(J230:J231)</f>
        <v>0</v>
      </c>
      <c r="K229" s="97">
        <f>SUM(K230:K231)</f>
        <v>0</v>
      </c>
      <c r="L229" s="97">
        <f>SUM(L230:L231)</f>
        <v>0</v>
      </c>
    </row>
    <row r="230" spans="1:12" ht="14.25" hidden="1" customHeight="1" collapsed="1">
      <c r="A230" s="121">
        <v>3</v>
      </c>
      <c r="B230" s="130">
        <v>2</v>
      </c>
      <c r="C230" s="130">
        <v>1</v>
      </c>
      <c r="D230" s="130">
        <v>1</v>
      </c>
      <c r="E230" s="130">
        <v>3</v>
      </c>
      <c r="F230" s="131">
        <v>1</v>
      </c>
      <c r="G230" s="132" t="s">
        <v>194</v>
      </c>
      <c r="H230" s="96">
        <v>209</v>
      </c>
      <c r="I230" s="115">
        <v>0</v>
      </c>
      <c r="J230" s="115">
        <v>0</v>
      </c>
      <c r="K230" s="115">
        <v>0</v>
      </c>
      <c r="L230" s="115">
        <v>0</v>
      </c>
    </row>
    <row r="231" spans="1:12" ht="14.25" hidden="1" customHeight="1" collapsed="1">
      <c r="A231" s="121">
        <v>3</v>
      </c>
      <c r="B231" s="130">
        <v>2</v>
      </c>
      <c r="C231" s="130">
        <v>1</v>
      </c>
      <c r="D231" s="130">
        <v>1</v>
      </c>
      <c r="E231" s="130">
        <v>3</v>
      </c>
      <c r="F231" s="131">
        <v>2</v>
      </c>
      <c r="G231" s="132" t="s">
        <v>195</v>
      </c>
      <c r="H231" s="96">
        <v>210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27" hidden="1" customHeight="1" collapsed="1">
      <c r="A232" s="108">
        <v>3</v>
      </c>
      <c r="B232" s="109">
        <v>2</v>
      </c>
      <c r="C232" s="109">
        <v>1</v>
      </c>
      <c r="D232" s="109">
        <v>2</v>
      </c>
      <c r="E232" s="109"/>
      <c r="F232" s="111"/>
      <c r="G232" s="110" t="s">
        <v>196</v>
      </c>
      <c r="H232" s="96">
        <v>211</v>
      </c>
      <c r="I232" s="97">
        <f>I233</f>
        <v>0</v>
      </c>
      <c r="J232" s="97">
        <f>J233</f>
        <v>0</v>
      </c>
      <c r="K232" s="97">
        <f>K233</f>
        <v>0</v>
      </c>
      <c r="L232" s="97">
        <f>L233</f>
        <v>0</v>
      </c>
    </row>
    <row r="233" spans="1:12" ht="14.25" hidden="1" customHeight="1" collapsed="1">
      <c r="A233" s="108">
        <v>3</v>
      </c>
      <c r="B233" s="109">
        <v>2</v>
      </c>
      <c r="C233" s="109">
        <v>1</v>
      </c>
      <c r="D233" s="109">
        <v>2</v>
      </c>
      <c r="E233" s="109">
        <v>1</v>
      </c>
      <c r="F233" s="111"/>
      <c r="G233" s="110" t="s">
        <v>196</v>
      </c>
      <c r="H233" s="96">
        <v>212</v>
      </c>
      <c r="I233" s="97">
        <f>SUM(I234:I235)</f>
        <v>0</v>
      </c>
      <c r="J233" s="138">
        <f>SUM(J234:J235)</f>
        <v>0</v>
      </c>
      <c r="K233" s="98">
        <f>SUM(K234:K235)</f>
        <v>0</v>
      </c>
      <c r="L233" s="98">
        <f>SUM(L234:L235)</f>
        <v>0</v>
      </c>
    </row>
    <row r="234" spans="1:12" ht="27" hidden="1" customHeight="1" collapsed="1">
      <c r="A234" s="121">
        <v>3</v>
      </c>
      <c r="B234" s="129">
        <v>2</v>
      </c>
      <c r="C234" s="130">
        <v>1</v>
      </c>
      <c r="D234" s="130">
        <v>2</v>
      </c>
      <c r="E234" s="130">
        <v>1</v>
      </c>
      <c r="F234" s="131">
        <v>1</v>
      </c>
      <c r="G234" s="132" t="s">
        <v>197</v>
      </c>
      <c r="H234" s="96">
        <v>213</v>
      </c>
      <c r="I234" s="115">
        <v>0</v>
      </c>
      <c r="J234" s="115">
        <v>0</v>
      </c>
      <c r="K234" s="115">
        <v>0</v>
      </c>
      <c r="L234" s="115">
        <v>0</v>
      </c>
    </row>
    <row r="235" spans="1:12" ht="25.5" hidden="1" customHeight="1" collapsed="1">
      <c r="A235" s="108">
        <v>3</v>
      </c>
      <c r="B235" s="109">
        <v>2</v>
      </c>
      <c r="C235" s="109">
        <v>1</v>
      </c>
      <c r="D235" s="109">
        <v>2</v>
      </c>
      <c r="E235" s="109">
        <v>1</v>
      </c>
      <c r="F235" s="111">
        <v>2</v>
      </c>
      <c r="G235" s="110" t="s">
        <v>198</v>
      </c>
      <c r="H235" s="96">
        <v>214</v>
      </c>
      <c r="I235" s="115">
        <v>0</v>
      </c>
      <c r="J235" s="115">
        <v>0</v>
      </c>
      <c r="K235" s="115">
        <v>0</v>
      </c>
      <c r="L235" s="115">
        <v>0</v>
      </c>
    </row>
    <row r="236" spans="1:12" ht="26.25" hidden="1" customHeight="1" collapsed="1">
      <c r="A236" s="103">
        <v>3</v>
      </c>
      <c r="B236" s="101">
        <v>2</v>
      </c>
      <c r="C236" s="101">
        <v>1</v>
      </c>
      <c r="D236" s="101">
        <v>3</v>
      </c>
      <c r="E236" s="101"/>
      <c r="F236" s="104"/>
      <c r="G236" s="102" t="s">
        <v>199</v>
      </c>
      <c r="H236" s="96">
        <v>215</v>
      </c>
      <c r="I236" s="118">
        <f>I237</f>
        <v>0</v>
      </c>
      <c r="J236" s="140">
        <f>J237</f>
        <v>0</v>
      </c>
      <c r="K236" s="119">
        <f>K237</f>
        <v>0</v>
      </c>
      <c r="L236" s="119">
        <f>L237</f>
        <v>0</v>
      </c>
    </row>
    <row r="237" spans="1:12" ht="29.25" hidden="1" customHeight="1" collapsed="1">
      <c r="A237" s="108">
        <v>3</v>
      </c>
      <c r="B237" s="109">
        <v>2</v>
      </c>
      <c r="C237" s="109">
        <v>1</v>
      </c>
      <c r="D237" s="109">
        <v>3</v>
      </c>
      <c r="E237" s="109">
        <v>1</v>
      </c>
      <c r="F237" s="111"/>
      <c r="G237" s="102" t="s">
        <v>199</v>
      </c>
      <c r="H237" s="96">
        <v>216</v>
      </c>
      <c r="I237" s="97">
        <f>I238+I239</f>
        <v>0</v>
      </c>
      <c r="J237" s="97">
        <f>J238+J239</f>
        <v>0</v>
      </c>
      <c r="K237" s="97">
        <f>K238+K239</f>
        <v>0</v>
      </c>
      <c r="L237" s="97">
        <f>L238+L239</f>
        <v>0</v>
      </c>
    </row>
    <row r="238" spans="1:12" ht="30" hidden="1" customHeight="1" collapsed="1">
      <c r="A238" s="108">
        <v>3</v>
      </c>
      <c r="B238" s="109">
        <v>2</v>
      </c>
      <c r="C238" s="109">
        <v>1</v>
      </c>
      <c r="D238" s="109">
        <v>3</v>
      </c>
      <c r="E238" s="109">
        <v>1</v>
      </c>
      <c r="F238" s="111">
        <v>1</v>
      </c>
      <c r="G238" s="110" t="s">
        <v>200</v>
      </c>
      <c r="H238" s="96">
        <v>217</v>
      </c>
      <c r="I238" s="115">
        <v>0</v>
      </c>
      <c r="J238" s="115">
        <v>0</v>
      </c>
      <c r="K238" s="115">
        <v>0</v>
      </c>
      <c r="L238" s="115">
        <v>0</v>
      </c>
    </row>
    <row r="239" spans="1:12" ht="27.75" hidden="1" customHeight="1" collapsed="1">
      <c r="A239" s="108">
        <v>3</v>
      </c>
      <c r="B239" s="109">
        <v>2</v>
      </c>
      <c r="C239" s="109">
        <v>1</v>
      </c>
      <c r="D239" s="109">
        <v>3</v>
      </c>
      <c r="E239" s="109">
        <v>1</v>
      </c>
      <c r="F239" s="111">
        <v>2</v>
      </c>
      <c r="G239" s="110" t="s">
        <v>201</v>
      </c>
      <c r="H239" s="96">
        <v>218</v>
      </c>
      <c r="I239" s="159">
        <v>0</v>
      </c>
      <c r="J239" s="156">
        <v>0</v>
      </c>
      <c r="K239" s="159">
        <v>0</v>
      </c>
      <c r="L239" s="159">
        <v>0</v>
      </c>
    </row>
    <row r="240" spans="1:12" ht="12" hidden="1" customHeight="1" collapsed="1">
      <c r="A240" s="108">
        <v>3</v>
      </c>
      <c r="B240" s="109">
        <v>2</v>
      </c>
      <c r="C240" s="109">
        <v>1</v>
      </c>
      <c r="D240" s="109">
        <v>4</v>
      </c>
      <c r="E240" s="109"/>
      <c r="F240" s="111"/>
      <c r="G240" s="110" t="s">
        <v>202</v>
      </c>
      <c r="H240" s="96">
        <v>219</v>
      </c>
      <c r="I240" s="97">
        <f>I241</f>
        <v>0</v>
      </c>
      <c r="J240" s="98">
        <f>J241</f>
        <v>0</v>
      </c>
      <c r="K240" s="97">
        <f>K241</f>
        <v>0</v>
      </c>
      <c r="L240" s="98">
        <f>L241</f>
        <v>0</v>
      </c>
    </row>
    <row r="241" spans="1:12" ht="14.25" hidden="1" customHeight="1" collapsed="1">
      <c r="A241" s="103">
        <v>3</v>
      </c>
      <c r="B241" s="101">
        <v>2</v>
      </c>
      <c r="C241" s="101">
        <v>1</v>
      </c>
      <c r="D241" s="101">
        <v>4</v>
      </c>
      <c r="E241" s="101">
        <v>1</v>
      </c>
      <c r="F241" s="104"/>
      <c r="G241" s="102" t="s">
        <v>202</v>
      </c>
      <c r="H241" s="96">
        <v>220</v>
      </c>
      <c r="I241" s="118">
        <f>SUM(I242:I243)</f>
        <v>0</v>
      </c>
      <c r="J241" s="140">
        <f>SUM(J242:J243)</f>
        <v>0</v>
      </c>
      <c r="K241" s="119">
        <f>SUM(K242:K243)</f>
        <v>0</v>
      </c>
      <c r="L241" s="119">
        <f>SUM(L242:L243)</f>
        <v>0</v>
      </c>
    </row>
    <row r="242" spans="1:12" ht="25.5" hidden="1" customHeight="1" collapsed="1">
      <c r="A242" s="108">
        <v>3</v>
      </c>
      <c r="B242" s="109">
        <v>2</v>
      </c>
      <c r="C242" s="109">
        <v>1</v>
      </c>
      <c r="D242" s="109">
        <v>4</v>
      </c>
      <c r="E242" s="109">
        <v>1</v>
      </c>
      <c r="F242" s="111">
        <v>1</v>
      </c>
      <c r="G242" s="110" t="s">
        <v>203</v>
      </c>
      <c r="H242" s="96">
        <v>221</v>
      </c>
      <c r="I242" s="115">
        <v>0</v>
      </c>
      <c r="J242" s="115">
        <v>0</v>
      </c>
      <c r="K242" s="115">
        <v>0</v>
      </c>
      <c r="L242" s="115">
        <v>0</v>
      </c>
    </row>
    <row r="243" spans="1:12" ht="18.75" hidden="1" customHeight="1" collapsed="1">
      <c r="A243" s="108">
        <v>3</v>
      </c>
      <c r="B243" s="109">
        <v>2</v>
      </c>
      <c r="C243" s="109">
        <v>1</v>
      </c>
      <c r="D243" s="109">
        <v>4</v>
      </c>
      <c r="E243" s="109">
        <v>1</v>
      </c>
      <c r="F243" s="111">
        <v>2</v>
      </c>
      <c r="G243" s="110" t="s">
        <v>204</v>
      </c>
      <c r="H243" s="96">
        <v>222</v>
      </c>
      <c r="I243" s="115">
        <v>0</v>
      </c>
      <c r="J243" s="115">
        <v>0</v>
      </c>
      <c r="K243" s="115">
        <v>0</v>
      </c>
      <c r="L243" s="115">
        <v>0</v>
      </c>
    </row>
    <row r="244" spans="1:12" hidden="1" collapsed="1">
      <c r="A244" s="108">
        <v>3</v>
      </c>
      <c r="B244" s="109">
        <v>2</v>
      </c>
      <c r="C244" s="109">
        <v>1</v>
      </c>
      <c r="D244" s="109">
        <v>5</v>
      </c>
      <c r="E244" s="109"/>
      <c r="F244" s="111"/>
      <c r="G244" s="110" t="s">
        <v>205</v>
      </c>
      <c r="H244" s="96">
        <v>223</v>
      </c>
      <c r="I244" s="97">
        <f t="shared" ref="I244:L245" si="24">I245</f>
        <v>0</v>
      </c>
      <c r="J244" s="138">
        <f t="shared" si="24"/>
        <v>0</v>
      </c>
      <c r="K244" s="98">
        <f t="shared" si="24"/>
        <v>0</v>
      </c>
      <c r="L244" s="98">
        <f t="shared" si="24"/>
        <v>0</v>
      </c>
    </row>
    <row r="245" spans="1:12" ht="16.5" hidden="1" customHeight="1" collapsed="1">
      <c r="A245" s="108">
        <v>3</v>
      </c>
      <c r="B245" s="109">
        <v>2</v>
      </c>
      <c r="C245" s="109">
        <v>1</v>
      </c>
      <c r="D245" s="109">
        <v>5</v>
      </c>
      <c r="E245" s="109">
        <v>1</v>
      </c>
      <c r="F245" s="111"/>
      <c r="G245" s="110" t="s">
        <v>205</v>
      </c>
      <c r="H245" s="96">
        <v>224</v>
      </c>
      <c r="I245" s="98">
        <f t="shared" si="24"/>
        <v>0</v>
      </c>
      <c r="J245" s="138">
        <f t="shared" si="24"/>
        <v>0</v>
      </c>
      <c r="K245" s="98">
        <f t="shared" si="24"/>
        <v>0</v>
      </c>
      <c r="L245" s="98">
        <f t="shared" si="24"/>
        <v>0</v>
      </c>
    </row>
    <row r="246" spans="1:12" hidden="1" collapsed="1">
      <c r="A246" s="129">
        <v>3</v>
      </c>
      <c r="B246" s="130">
        <v>2</v>
      </c>
      <c r="C246" s="130">
        <v>1</v>
      </c>
      <c r="D246" s="130">
        <v>5</v>
      </c>
      <c r="E246" s="130">
        <v>1</v>
      </c>
      <c r="F246" s="131">
        <v>1</v>
      </c>
      <c r="G246" s="110" t="s">
        <v>205</v>
      </c>
      <c r="H246" s="96">
        <v>225</v>
      </c>
      <c r="I246" s="159">
        <v>0</v>
      </c>
      <c r="J246" s="159">
        <v>0</v>
      </c>
      <c r="K246" s="159">
        <v>0</v>
      </c>
      <c r="L246" s="159">
        <v>0</v>
      </c>
    </row>
    <row r="247" spans="1:12" hidden="1" collapsed="1">
      <c r="A247" s="108">
        <v>3</v>
      </c>
      <c r="B247" s="109">
        <v>2</v>
      </c>
      <c r="C247" s="109">
        <v>1</v>
      </c>
      <c r="D247" s="109">
        <v>6</v>
      </c>
      <c r="E247" s="109"/>
      <c r="F247" s="111"/>
      <c r="G247" s="110" t="s">
        <v>206</v>
      </c>
      <c r="H247" s="96">
        <v>226</v>
      </c>
      <c r="I247" s="97">
        <f t="shared" ref="I247:L248" si="25">I248</f>
        <v>0</v>
      </c>
      <c r="J247" s="138">
        <f t="shared" si="25"/>
        <v>0</v>
      </c>
      <c r="K247" s="98">
        <f t="shared" si="25"/>
        <v>0</v>
      </c>
      <c r="L247" s="98">
        <f t="shared" si="25"/>
        <v>0</v>
      </c>
    </row>
    <row r="248" spans="1:12" hidden="1" collapsed="1">
      <c r="A248" s="108">
        <v>3</v>
      </c>
      <c r="B248" s="108">
        <v>2</v>
      </c>
      <c r="C248" s="109">
        <v>1</v>
      </c>
      <c r="D248" s="109">
        <v>6</v>
      </c>
      <c r="E248" s="109">
        <v>1</v>
      </c>
      <c r="F248" s="111"/>
      <c r="G248" s="110" t="s">
        <v>206</v>
      </c>
      <c r="H248" s="96">
        <v>227</v>
      </c>
      <c r="I248" s="97">
        <f t="shared" si="25"/>
        <v>0</v>
      </c>
      <c r="J248" s="138">
        <f t="shared" si="25"/>
        <v>0</v>
      </c>
      <c r="K248" s="98">
        <f t="shared" si="25"/>
        <v>0</v>
      </c>
      <c r="L248" s="98">
        <f t="shared" si="25"/>
        <v>0</v>
      </c>
    </row>
    <row r="249" spans="1:12" ht="15.75" hidden="1" customHeight="1" collapsed="1">
      <c r="A249" s="103">
        <v>3</v>
      </c>
      <c r="B249" s="103">
        <v>2</v>
      </c>
      <c r="C249" s="109">
        <v>1</v>
      </c>
      <c r="D249" s="109">
        <v>6</v>
      </c>
      <c r="E249" s="109">
        <v>1</v>
      </c>
      <c r="F249" s="111">
        <v>1</v>
      </c>
      <c r="G249" s="110" t="s">
        <v>206</v>
      </c>
      <c r="H249" s="96">
        <v>228</v>
      </c>
      <c r="I249" s="159">
        <v>0</v>
      </c>
      <c r="J249" s="159">
        <v>0</v>
      </c>
      <c r="K249" s="159">
        <v>0</v>
      </c>
      <c r="L249" s="159">
        <v>0</v>
      </c>
    </row>
    <row r="250" spans="1:12" ht="13.5" hidden="1" customHeight="1" collapsed="1">
      <c r="A250" s="108">
        <v>3</v>
      </c>
      <c r="B250" s="108">
        <v>2</v>
      </c>
      <c r="C250" s="109">
        <v>1</v>
      </c>
      <c r="D250" s="109">
        <v>7</v>
      </c>
      <c r="E250" s="109"/>
      <c r="F250" s="111"/>
      <c r="G250" s="110" t="s">
        <v>207</v>
      </c>
      <c r="H250" s="96">
        <v>229</v>
      </c>
      <c r="I250" s="97">
        <f>I251</f>
        <v>0</v>
      </c>
      <c r="J250" s="138">
        <f>J251</f>
        <v>0</v>
      </c>
      <c r="K250" s="98">
        <f>K251</f>
        <v>0</v>
      </c>
      <c r="L250" s="98">
        <f>L251</f>
        <v>0</v>
      </c>
    </row>
    <row r="251" spans="1:12" hidden="1" collapsed="1">
      <c r="A251" s="108">
        <v>3</v>
      </c>
      <c r="B251" s="109">
        <v>2</v>
      </c>
      <c r="C251" s="109">
        <v>1</v>
      </c>
      <c r="D251" s="109">
        <v>7</v>
      </c>
      <c r="E251" s="109">
        <v>1</v>
      </c>
      <c r="F251" s="111"/>
      <c r="G251" s="110" t="s">
        <v>207</v>
      </c>
      <c r="H251" s="96">
        <v>230</v>
      </c>
      <c r="I251" s="97">
        <f>I252+I253</f>
        <v>0</v>
      </c>
      <c r="J251" s="97">
        <f>J252+J253</f>
        <v>0</v>
      </c>
      <c r="K251" s="97">
        <f>K252+K253</f>
        <v>0</v>
      </c>
      <c r="L251" s="97">
        <f>L252+L253</f>
        <v>0</v>
      </c>
    </row>
    <row r="252" spans="1:12" ht="27" hidden="1" customHeight="1" collapsed="1">
      <c r="A252" s="108">
        <v>3</v>
      </c>
      <c r="B252" s="109">
        <v>2</v>
      </c>
      <c r="C252" s="109">
        <v>1</v>
      </c>
      <c r="D252" s="109">
        <v>7</v>
      </c>
      <c r="E252" s="109">
        <v>1</v>
      </c>
      <c r="F252" s="111">
        <v>1</v>
      </c>
      <c r="G252" s="110" t="s">
        <v>208</v>
      </c>
      <c r="H252" s="96">
        <v>231</v>
      </c>
      <c r="I252" s="114">
        <v>0</v>
      </c>
      <c r="J252" s="115">
        <v>0</v>
      </c>
      <c r="K252" s="115">
        <v>0</v>
      </c>
      <c r="L252" s="115">
        <v>0</v>
      </c>
    </row>
    <row r="253" spans="1:12" ht="24.75" hidden="1" customHeight="1" collapsed="1">
      <c r="A253" s="108">
        <v>3</v>
      </c>
      <c r="B253" s="109">
        <v>2</v>
      </c>
      <c r="C253" s="109">
        <v>1</v>
      </c>
      <c r="D253" s="109">
        <v>7</v>
      </c>
      <c r="E253" s="109">
        <v>1</v>
      </c>
      <c r="F253" s="111">
        <v>2</v>
      </c>
      <c r="G253" s="110" t="s">
        <v>209</v>
      </c>
      <c r="H253" s="96">
        <v>232</v>
      </c>
      <c r="I253" s="115">
        <v>0</v>
      </c>
      <c r="J253" s="115">
        <v>0</v>
      </c>
      <c r="K253" s="115">
        <v>0</v>
      </c>
      <c r="L253" s="115">
        <v>0</v>
      </c>
    </row>
    <row r="254" spans="1:12" ht="38.25" hidden="1" customHeight="1" collapsed="1">
      <c r="A254" s="108">
        <v>3</v>
      </c>
      <c r="B254" s="109">
        <v>2</v>
      </c>
      <c r="C254" s="109">
        <v>2</v>
      </c>
      <c r="D254" s="168"/>
      <c r="E254" s="168"/>
      <c r="F254" s="169"/>
      <c r="G254" s="110" t="s">
        <v>210</v>
      </c>
      <c r="H254" s="96">
        <v>233</v>
      </c>
      <c r="I254" s="97">
        <f>SUM(I255+I264+I268+I272+I276+I279+I282)</f>
        <v>0</v>
      </c>
      <c r="J254" s="138">
        <f>SUM(J255+J264+J268+J272+J276+J279+J282)</f>
        <v>0</v>
      </c>
      <c r="K254" s="98">
        <f>SUM(K255+K264+K268+K272+K276+K279+K282)</f>
        <v>0</v>
      </c>
      <c r="L254" s="98">
        <f>SUM(L255+L264+L268+L272+L276+L279+L282)</f>
        <v>0</v>
      </c>
    </row>
    <row r="255" spans="1:12" hidden="1" collapsed="1">
      <c r="A255" s="108">
        <v>3</v>
      </c>
      <c r="B255" s="109">
        <v>2</v>
      </c>
      <c r="C255" s="109">
        <v>2</v>
      </c>
      <c r="D255" s="109">
        <v>1</v>
      </c>
      <c r="E255" s="109"/>
      <c r="F255" s="111"/>
      <c r="G255" s="110" t="s">
        <v>211</v>
      </c>
      <c r="H255" s="96">
        <v>234</v>
      </c>
      <c r="I255" s="97">
        <f>I256</f>
        <v>0</v>
      </c>
      <c r="J255" s="97">
        <f>J256</f>
        <v>0</v>
      </c>
      <c r="K255" s="97">
        <f>K256</f>
        <v>0</v>
      </c>
      <c r="L255" s="97">
        <f>L256</f>
        <v>0</v>
      </c>
    </row>
    <row r="256" spans="1:12" hidden="1" collapsed="1">
      <c r="A256" s="112">
        <v>3</v>
      </c>
      <c r="B256" s="108">
        <v>2</v>
      </c>
      <c r="C256" s="109">
        <v>2</v>
      </c>
      <c r="D256" s="109">
        <v>1</v>
      </c>
      <c r="E256" s="109">
        <v>1</v>
      </c>
      <c r="F256" s="111"/>
      <c r="G256" s="110" t="s">
        <v>189</v>
      </c>
      <c r="H256" s="96">
        <v>235</v>
      </c>
      <c r="I256" s="97">
        <f>SUM(I257)</f>
        <v>0</v>
      </c>
      <c r="J256" s="97">
        <f>SUM(J257)</f>
        <v>0</v>
      </c>
      <c r="K256" s="97">
        <f>SUM(K257)</f>
        <v>0</v>
      </c>
      <c r="L256" s="97">
        <f>SUM(L257)</f>
        <v>0</v>
      </c>
    </row>
    <row r="257" spans="1:12" hidden="1" collapsed="1">
      <c r="A257" s="112">
        <v>3</v>
      </c>
      <c r="B257" s="108">
        <v>2</v>
      </c>
      <c r="C257" s="109">
        <v>2</v>
      </c>
      <c r="D257" s="109">
        <v>1</v>
      </c>
      <c r="E257" s="109">
        <v>1</v>
      </c>
      <c r="F257" s="111">
        <v>1</v>
      </c>
      <c r="G257" s="110" t="s">
        <v>189</v>
      </c>
      <c r="H257" s="96">
        <v>236</v>
      </c>
      <c r="I257" s="115">
        <v>0</v>
      </c>
      <c r="J257" s="115">
        <v>0</v>
      </c>
      <c r="K257" s="115">
        <v>0</v>
      </c>
      <c r="L257" s="115">
        <v>0</v>
      </c>
    </row>
    <row r="258" spans="1:12" ht="15" hidden="1" customHeight="1" collapsed="1">
      <c r="A258" s="112">
        <v>3</v>
      </c>
      <c r="B258" s="108">
        <v>2</v>
      </c>
      <c r="C258" s="109">
        <v>2</v>
      </c>
      <c r="D258" s="109">
        <v>1</v>
      </c>
      <c r="E258" s="109">
        <v>2</v>
      </c>
      <c r="F258" s="111"/>
      <c r="G258" s="110" t="s">
        <v>212</v>
      </c>
      <c r="H258" s="96">
        <v>237</v>
      </c>
      <c r="I258" s="97">
        <f>SUM(I259:I260)</f>
        <v>0</v>
      </c>
      <c r="J258" s="97">
        <f>SUM(J259:J260)</f>
        <v>0</v>
      </c>
      <c r="K258" s="97">
        <f>SUM(K259:K260)</f>
        <v>0</v>
      </c>
      <c r="L258" s="97">
        <f>SUM(L259:L260)</f>
        <v>0</v>
      </c>
    </row>
    <row r="259" spans="1:12" ht="15" hidden="1" customHeight="1" collapsed="1">
      <c r="A259" s="112">
        <v>3</v>
      </c>
      <c r="B259" s="108">
        <v>2</v>
      </c>
      <c r="C259" s="109">
        <v>2</v>
      </c>
      <c r="D259" s="109">
        <v>1</v>
      </c>
      <c r="E259" s="109">
        <v>2</v>
      </c>
      <c r="F259" s="111">
        <v>1</v>
      </c>
      <c r="G259" s="110" t="s">
        <v>191</v>
      </c>
      <c r="H259" s="96">
        <v>238</v>
      </c>
      <c r="I259" s="115">
        <v>0</v>
      </c>
      <c r="J259" s="114">
        <v>0</v>
      </c>
      <c r="K259" s="115">
        <v>0</v>
      </c>
      <c r="L259" s="115">
        <v>0</v>
      </c>
    </row>
    <row r="260" spans="1:12" ht="15" hidden="1" customHeight="1" collapsed="1">
      <c r="A260" s="112">
        <v>3</v>
      </c>
      <c r="B260" s="108">
        <v>2</v>
      </c>
      <c r="C260" s="109">
        <v>2</v>
      </c>
      <c r="D260" s="109">
        <v>1</v>
      </c>
      <c r="E260" s="109">
        <v>2</v>
      </c>
      <c r="F260" s="111">
        <v>2</v>
      </c>
      <c r="G260" s="110" t="s">
        <v>192</v>
      </c>
      <c r="H260" s="96">
        <v>239</v>
      </c>
      <c r="I260" s="115">
        <v>0</v>
      </c>
      <c r="J260" s="114">
        <v>0</v>
      </c>
      <c r="K260" s="115">
        <v>0</v>
      </c>
      <c r="L260" s="115">
        <v>0</v>
      </c>
    </row>
    <row r="261" spans="1:12" ht="15" hidden="1" customHeight="1" collapsed="1">
      <c r="A261" s="112">
        <v>3</v>
      </c>
      <c r="B261" s="108">
        <v>2</v>
      </c>
      <c r="C261" s="109">
        <v>2</v>
      </c>
      <c r="D261" s="109">
        <v>1</v>
      </c>
      <c r="E261" s="109">
        <v>3</v>
      </c>
      <c r="F261" s="111"/>
      <c r="G261" s="110" t="s">
        <v>193</v>
      </c>
      <c r="H261" s="96">
        <v>240</v>
      </c>
      <c r="I261" s="97">
        <f>SUM(I262:I263)</f>
        <v>0</v>
      </c>
      <c r="J261" s="97">
        <f>SUM(J262:J263)</f>
        <v>0</v>
      </c>
      <c r="K261" s="97">
        <f>SUM(K262:K263)</f>
        <v>0</v>
      </c>
      <c r="L261" s="97">
        <f>SUM(L262:L263)</f>
        <v>0</v>
      </c>
    </row>
    <row r="262" spans="1:12" ht="15" hidden="1" customHeight="1" collapsed="1">
      <c r="A262" s="112">
        <v>3</v>
      </c>
      <c r="B262" s="108">
        <v>2</v>
      </c>
      <c r="C262" s="109">
        <v>2</v>
      </c>
      <c r="D262" s="109">
        <v>1</v>
      </c>
      <c r="E262" s="109">
        <v>3</v>
      </c>
      <c r="F262" s="111">
        <v>1</v>
      </c>
      <c r="G262" s="110" t="s">
        <v>194</v>
      </c>
      <c r="H262" s="96">
        <v>241</v>
      </c>
      <c r="I262" s="115">
        <v>0</v>
      </c>
      <c r="J262" s="114">
        <v>0</v>
      </c>
      <c r="K262" s="115">
        <v>0</v>
      </c>
      <c r="L262" s="115">
        <v>0</v>
      </c>
    </row>
    <row r="263" spans="1:12" ht="15" hidden="1" customHeight="1" collapsed="1">
      <c r="A263" s="112">
        <v>3</v>
      </c>
      <c r="B263" s="108">
        <v>2</v>
      </c>
      <c r="C263" s="109">
        <v>2</v>
      </c>
      <c r="D263" s="109">
        <v>1</v>
      </c>
      <c r="E263" s="109">
        <v>3</v>
      </c>
      <c r="F263" s="111">
        <v>2</v>
      </c>
      <c r="G263" s="110" t="s">
        <v>213</v>
      </c>
      <c r="H263" s="96">
        <v>242</v>
      </c>
      <c r="I263" s="115">
        <v>0</v>
      </c>
      <c r="J263" s="114">
        <v>0</v>
      </c>
      <c r="K263" s="115">
        <v>0</v>
      </c>
      <c r="L263" s="115">
        <v>0</v>
      </c>
    </row>
    <row r="264" spans="1:12" ht="25.5" hidden="1" customHeight="1" collapsed="1">
      <c r="A264" s="112">
        <v>3</v>
      </c>
      <c r="B264" s="108">
        <v>2</v>
      </c>
      <c r="C264" s="109">
        <v>2</v>
      </c>
      <c r="D264" s="109">
        <v>2</v>
      </c>
      <c r="E264" s="109"/>
      <c r="F264" s="111"/>
      <c r="G264" s="110" t="s">
        <v>214</v>
      </c>
      <c r="H264" s="96">
        <v>243</v>
      </c>
      <c r="I264" s="97">
        <f>I265</f>
        <v>0</v>
      </c>
      <c r="J264" s="98">
        <f>J265</f>
        <v>0</v>
      </c>
      <c r="K264" s="97">
        <f>K265</f>
        <v>0</v>
      </c>
      <c r="L264" s="98">
        <f>L265</f>
        <v>0</v>
      </c>
    </row>
    <row r="265" spans="1:12" ht="20.25" hidden="1" customHeight="1" collapsed="1">
      <c r="A265" s="108">
        <v>3</v>
      </c>
      <c r="B265" s="109">
        <v>2</v>
      </c>
      <c r="C265" s="101">
        <v>2</v>
      </c>
      <c r="D265" s="101">
        <v>2</v>
      </c>
      <c r="E265" s="101">
        <v>1</v>
      </c>
      <c r="F265" s="104"/>
      <c r="G265" s="110" t="s">
        <v>214</v>
      </c>
      <c r="H265" s="96">
        <v>244</v>
      </c>
      <c r="I265" s="118">
        <f>SUM(I266:I267)</f>
        <v>0</v>
      </c>
      <c r="J265" s="140">
        <f>SUM(J266:J267)</f>
        <v>0</v>
      </c>
      <c r="K265" s="119">
        <f>SUM(K266:K267)</f>
        <v>0</v>
      </c>
      <c r="L265" s="119">
        <f>SUM(L266:L267)</f>
        <v>0</v>
      </c>
    </row>
    <row r="266" spans="1:12" ht="25.5" hidden="1" customHeight="1" collapsed="1">
      <c r="A266" s="108">
        <v>3</v>
      </c>
      <c r="B266" s="109">
        <v>2</v>
      </c>
      <c r="C266" s="109">
        <v>2</v>
      </c>
      <c r="D266" s="109">
        <v>2</v>
      </c>
      <c r="E266" s="109">
        <v>1</v>
      </c>
      <c r="F266" s="111">
        <v>1</v>
      </c>
      <c r="G266" s="110" t="s">
        <v>215</v>
      </c>
      <c r="H266" s="96">
        <v>245</v>
      </c>
      <c r="I266" s="115">
        <v>0</v>
      </c>
      <c r="J266" s="115">
        <v>0</v>
      </c>
      <c r="K266" s="115">
        <v>0</v>
      </c>
      <c r="L266" s="115">
        <v>0</v>
      </c>
    </row>
    <row r="267" spans="1:12" ht="25.5" hidden="1" customHeight="1" collapsed="1">
      <c r="A267" s="108">
        <v>3</v>
      </c>
      <c r="B267" s="109">
        <v>2</v>
      </c>
      <c r="C267" s="109">
        <v>2</v>
      </c>
      <c r="D267" s="109">
        <v>2</v>
      </c>
      <c r="E267" s="109">
        <v>1</v>
      </c>
      <c r="F267" s="111">
        <v>2</v>
      </c>
      <c r="G267" s="112" t="s">
        <v>216</v>
      </c>
      <c r="H267" s="96">
        <v>246</v>
      </c>
      <c r="I267" s="115">
        <v>0</v>
      </c>
      <c r="J267" s="115">
        <v>0</v>
      </c>
      <c r="K267" s="115">
        <v>0</v>
      </c>
      <c r="L267" s="115">
        <v>0</v>
      </c>
    </row>
    <row r="268" spans="1:12" ht="25.5" hidden="1" customHeight="1" collapsed="1">
      <c r="A268" s="108">
        <v>3</v>
      </c>
      <c r="B268" s="109">
        <v>2</v>
      </c>
      <c r="C268" s="109">
        <v>2</v>
      </c>
      <c r="D268" s="109">
        <v>3</v>
      </c>
      <c r="E268" s="109"/>
      <c r="F268" s="111"/>
      <c r="G268" s="110" t="s">
        <v>217</v>
      </c>
      <c r="H268" s="96">
        <v>247</v>
      </c>
      <c r="I268" s="97">
        <f>I269</f>
        <v>0</v>
      </c>
      <c r="J268" s="138">
        <f>J269</f>
        <v>0</v>
      </c>
      <c r="K268" s="98">
        <f>K269</f>
        <v>0</v>
      </c>
      <c r="L268" s="98">
        <f>L269</f>
        <v>0</v>
      </c>
    </row>
    <row r="269" spans="1:12" ht="30" hidden="1" customHeight="1" collapsed="1">
      <c r="A269" s="103">
        <v>3</v>
      </c>
      <c r="B269" s="109">
        <v>2</v>
      </c>
      <c r="C269" s="109">
        <v>2</v>
      </c>
      <c r="D269" s="109">
        <v>3</v>
      </c>
      <c r="E269" s="109">
        <v>1</v>
      </c>
      <c r="F269" s="111"/>
      <c r="G269" s="110" t="s">
        <v>217</v>
      </c>
      <c r="H269" s="96">
        <v>248</v>
      </c>
      <c r="I269" s="97">
        <f>I270+I271</f>
        <v>0</v>
      </c>
      <c r="J269" s="97">
        <f>J270+J271</f>
        <v>0</v>
      </c>
      <c r="K269" s="97">
        <f>K270+K271</f>
        <v>0</v>
      </c>
      <c r="L269" s="97">
        <f>L270+L271</f>
        <v>0</v>
      </c>
    </row>
    <row r="270" spans="1:12" ht="31.5" hidden="1" customHeight="1" collapsed="1">
      <c r="A270" s="103">
        <v>3</v>
      </c>
      <c r="B270" s="109">
        <v>2</v>
      </c>
      <c r="C270" s="109">
        <v>2</v>
      </c>
      <c r="D270" s="109">
        <v>3</v>
      </c>
      <c r="E270" s="109">
        <v>1</v>
      </c>
      <c r="F270" s="111">
        <v>1</v>
      </c>
      <c r="G270" s="110" t="s">
        <v>218</v>
      </c>
      <c r="H270" s="96">
        <v>249</v>
      </c>
      <c r="I270" s="115">
        <v>0</v>
      </c>
      <c r="J270" s="115">
        <v>0</v>
      </c>
      <c r="K270" s="115">
        <v>0</v>
      </c>
      <c r="L270" s="115">
        <v>0</v>
      </c>
    </row>
    <row r="271" spans="1:12" ht="25.5" hidden="1" customHeight="1" collapsed="1">
      <c r="A271" s="103">
        <v>3</v>
      </c>
      <c r="B271" s="109">
        <v>2</v>
      </c>
      <c r="C271" s="109">
        <v>2</v>
      </c>
      <c r="D271" s="109">
        <v>3</v>
      </c>
      <c r="E271" s="109">
        <v>1</v>
      </c>
      <c r="F271" s="111">
        <v>2</v>
      </c>
      <c r="G271" s="110" t="s">
        <v>219</v>
      </c>
      <c r="H271" s="96">
        <v>250</v>
      </c>
      <c r="I271" s="115">
        <v>0</v>
      </c>
      <c r="J271" s="115">
        <v>0</v>
      </c>
      <c r="K271" s="115">
        <v>0</v>
      </c>
      <c r="L271" s="115">
        <v>0</v>
      </c>
    </row>
    <row r="272" spans="1:12" ht="22.5" hidden="1" customHeight="1" collapsed="1">
      <c r="A272" s="108">
        <v>3</v>
      </c>
      <c r="B272" s="109">
        <v>2</v>
      </c>
      <c r="C272" s="109">
        <v>2</v>
      </c>
      <c r="D272" s="109">
        <v>4</v>
      </c>
      <c r="E272" s="109"/>
      <c r="F272" s="111"/>
      <c r="G272" s="110" t="s">
        <v>220</v>
      </c>
      <c r="H272" s="96">
        <v>251</v>
      </c>
      <c r="I272" s="97">
        <f>I273</f>
        <v>0</v>
      </c>
      <c r="J272" s="138">
        <f>J273</f>
        <v>0</v>
      </c>
      <c r="K272" s="98">
        <f>K273</f>
        <v>0</v>
      </c>
      <c r="L272" s="98">
        <f>L273</f>
        <v>0</v>
      </c>
    </row>
    <row r="273" spans="1:12" hidden="1" collapsed="1">
      <c r="A273" s="108">
        <v>3</v>
      </c>
      <c r="B273" s="109">
        <v>2</v>
      </c>
      <c r="C273" s="109">
        <v>2</v>
      </c>
      <c r="D273" s="109">
        <v>4</v>
      </c>
      <c r="E273" s="109">
        <v>1</v>
      </c>
      <c r="F273" s="111"/>
      <c r="G273" s="110" t="s">
        <v>220</v>
      </c>
      <c r="H273" s="96">
        <v>252</v>
      </c>
      <c r="I273" s="97">
        <f>SUM(I274:I275)</f>
        <v>0</v>
      </c>
      <c r="J273" s="138">
        <f>SUM(J274:J275)</f>
        <v>0</v>
      </c>
      <c r="K273" s="98">
        <f>SUM(K274:K275)</f>
        <v>0</v>
      </c>
      <c r="L273" s="98">
        <f>SUM(L274:L275)</f>
        <v>0</v>
      </c>
    </row>
    <row r="274" spans="1:12" ht="30.75" hidden="1" customHeight="1" collapsed="1">
      <c r="A274" s="108">
        <v>3</v>
      </c>
      <c r="B274" s="109">
        <v>2</v>
      </c>
      <c r="C274" s="109">
        <v>2</v>
      </c>
      <c r="D274" s="109">
        <v>4</v>
      </c>
      <c r="E274" s="109">
        <v>1</v>
      </c>
      <c r="F274" s="111">
        <v>1</v>
      </c>
      <c r="G274" s="110" t="s">
        <v>221</v>
      </c>
      <c r="H274" s="96">
        <v>253</v>
      </c>
      <c r="I274" s="115">
        <v>0</v>
      </c>
      <c r="J274" s="115">
        <v>0</v>
      </c>
      <c r="K274" s="115">
        <v>0</v>
      </c>
      <c r="L274" s="115">
        <v>0</v>
      </c>
    </row>
    <row r="275" spans="1:12" ht="27.75" hidden="1" customHeight="1" collapsed="1">
      <c r="A275" s="103">
        <v>3</v>
      </c>
      <c r="B275" s="101">
        <v>2</v>
      </c>
      <c r="C275" s="101">
        <v>2</v>
      </c>
      <c r="D275" s="101">
        <v>4</v>
      </c>
      <c r="E275" s="101">
        <v>1</v>
      </c>
      <c r="F275" s="104">
        <v>2</v>
      </c>
      <c r="G275" s="112" t="s">
        <v>222</v>
      </c>
      <c r="H275" s="96">
        <v>254</v>
      </c>
      <c r="I275" s="115">
        <v>0</v>
      </c>
      <c r="J275" s="115">
        <v>0</v>
      </c>
      <c r="K275" s="115">
        <v>0</v>
      </c>
      <c r="L275" s="115">
        <v>0</v>
      </c>
    </row>
    <row r="276" spans="1:12" ht="14.25" hidden="1" customHeight="1" collapsed="1">
      <c r="A276" s="108">
        <v>3</v>
      </c>
      <c r="B276" s="109">
        <v>2</v>
      </c>
      <c r="C276" s="109">
        <v>2</v>
      </c>
      <c r="D276" s="109">
        <v>5</v>
      </c>
      <c r="E276" s="109"/>
      <c r="F276" s="111"/>
      <c r="G276" s="110" t="s">
        <v>223</v>
      </c>
      <c r="H276" s="96">
        <v>255</v>
      </c>
      <c r="I276" s="97">
        <f t="shared" ref="I276:L277" si="26">I277</f>
        <v>0</v>
      </c>
      <c r="J276" s="138">
        <f t="shared" si="26"/>
        <v>0</v>
      </c>
      <c r="K276" s="98">
        <f t="shared" si="26"/>
        <v>0</v>
      </c>
      <c r="L276" s="98">
        <f t="shared" si="26"/>
        <v>0</v>
      </c>
    </row>
    <row r="277" spans="1:12" ht="15.75" hidden="1" customHeight="1" collapsed="1">
      <c r="A277" s="108">
        <v>3</v>
      </c>
      <c r="B277" s="109">
        <v>2</v>
      </c>
      <c r="C277" s="109">
        <v>2</v>
      </c>
      <c r="D277" s="109">
        <v>5</v>
      </c>
      <c r="E277" s="109">
        <v>1</v>
      </c>
      <c r="F277" s="111"/>
      <c r="G277" s="110" t="s">
        <v>223</v>
      </c>
      <c r="H277" s="96">
        <v>256</v>
      </c>
      <c r="I277" s="97">
        <f t="shared" si="26"/>
        <v>0</v>
      </c>
      <c r="J277" s="138">
        <f t="shared" si="26"/>
        <v>0</v>
      </c>
      <c r="K277" s="98">
        <f t="shared" si="26"/>
        <v>0</v>
      </c>
      <c r="L277" s="98">
        <f t="shared" si="26"/>
        <v>0</v>
      </c>
    </row>
    <row r="278" spans="1:12" ht="15.75" hidden="1" customHeight="1" collapsed="1">
      <c r="A278" s="108">
        <v>3</v>
      </c>
      <c r="B278" s="109">
        <v>2</v>
      </c>
      <c r="C278" s="109">
        <v>2</v>
      </c>
      <c r="D278" s="109">
        <v>5</v>
      </c>
      <c r="E278" s="109">
        <v>1</v>
      </c>
      <c r="F278" s="111">
        <v>1</v>
      </c>
      <c r="G278" s="110" t="s">
        <v>223</v>
      </c>
      <c r="H278" s="96">
        <v>257</v>
      </c>
      <c r="I278" s="115">
        <v>0</v>
      </c>
      <c r="J278" s="115">
        <v>0</v>
      </c>
      <c r="K278" s="115">
        <v>0</v>
      </c>
      <c r="L278" s="115">
        <v>0</v>
      </c>
    </row>
    <row r="279" spans="1:12" ht="14.25" hidden="1" customHeight="1" collapsed="1">
      <c r="A279" s="108">
        <v>3</v>
      </c>
      <c r="B279" s="109">
        <v>2</v>
      </c>
      <c r="C279" s="109">
        <v>2</v>
      </c>
      <c r="D279" s="109">
        <v>6</v>
      </c>
      <c r="E279" s="109"/>
      <c r="F279" s="111"/>
      <c r="G279" s="110" t="s">
        <v>206</v>
      </c>
      <c r="H279" s="96">
        <v>258</v>
      </c>
      <c r="I279" s="97">
        <f t="shared" ref="I279:L280" si="27">I280</f>
        <v>0</v>
      </c>
      <c r="J279" s="170">
        <f t="shared" si="27"/>
        <v>0</v>
      </c>
      <c r="K279" s="98">
        <f t="shared" si="27"/>
        <v>0</v>
      </c>
      <c r="L279" s="98">
        <f t="shared" si="27"/>
        <v>0</v>
      </c>
    </row>
    <row r="280" spans="1:12" ht="15" hidden="1" customHeight="1" collapsed="1">
      <c r="A280" s="108">
        <v>3</v>
      </c>
      <c r="B280" s="109">
        <v>2</v>
      </c>
      <c r="C280" s="109">
        <v>2</v>
      </c>
      <c r="D280" s="109">
        <v>6</v>
      </c>
      <c r="E280" s="109">
        <v>1</v>
      </c>
      <c r="F280" s="111"/>
      <c r="G280" s="110" t="s">
        <v>206</v>
      </c>
      <c r="H280" s="96">
        <v>259</v>
      </c>
      <c r="I280" s="97">
        <f t="shared" si="27"/>
        <v>0</v>
      </c>
      <c r="J280" s="170">
        <f t="shared" si="27"/>
        <v>0</v>
      </c>
      <c r="K280" s="98">
        <f t="shared" si="27"/>
        <v>0</v>
      </c>
      <c r="L280" s="98">
        <f t="shared" si="27"/>
        <v>0</v>
      </c>
    </row>
    <row r="281" spans="1:12" ht="15" hidden="1" customHeight="1" collapsed="1">
      <c r="A281" s="108">
        <v>3</v>
      </c>
      <c r="B281" s="130">
        <v>2</v>
      </c>
      <c r="C281" s="130">
        <v>2</v>
      </c>
      <c r="D281" s="109">
        <v>6</v>
      </c>
      <c r="E281" s="130">
        <v>1</v>
      </c>
      <c r="F281" s="131">
        <v>1</v>
      </c>
      <c r="G281" s="132" t="s">
        <v>206</v>
      </c>
      <c r="H281" s="96">
        <v>260</v>
      </c>
      <c r="I281" s="115">
        <v>0</v>
      </c>
      <c r="J281" s="115">
        <v>0</v>
      </c>
      <c r="K281" s="115">
        <v>0</v>
      </c>
      <c r="L281" s="115">
        <v>0</v>
      </c>
    </row>
    <row r="282" spans="1:12" ht="14.25" hidden="1" customHeight="1" collapsed="1">
      <c r="A282" s="112">
        <v>3</v>
      </c>
      <c r="B282" s="108">
        <v>2</v>
      </c>
      <c r="C282" s="109">
        <v>2</v>
      </c>
      <c r="D282" s="109">
        <v>7</v>
      </c>
      <c r="E282" s="109"/>
      <c r="F282" s="111"/>
      <c r="G282" s="110" t="s">
        <v>207</v>
      </c>
      <c r="H282" s="96">
        <v>261</v>
      </c>
      <c r="I282" s="97">
        <f>I283</f>
        <v>0</v>
      </c>
      <c r="J282" s="170">
        <f>J283</f>
        <v>0</v>
      </c>
      <c r="K282" s="98">
        <f>K283</f>
        <v>0</v>
      </c>
      <c r="L282" s="98">
        <f>L283</f>
        <v>0</v>
      </c>
    </row>
    <row r="283" spans="1:12" ht="15" hidden="1" customHeight="1" collapsed="1">
      <c r="A283" s="112">
        <v>3</v>
      </c>
      <c r="B283" s="108">
        <v>2</v>
      </c>
      <c r="C283" s="109">
        <v>2</v>
      </c>
      <c r="D283" s="109">
        <v>7</v>
      </c>
      <c r="E283" s="109">
        <v>1</v>
      </c>
      <c r="F283" s="111"/>
      <c r="G283" s="110" t="s">
        <v>207</v>
      </c>
      <c r="H283" s="96">
        <v>262</v>
      </c>
      <c r="I283" s="97">
        <f>I284+I285</f>
        <v>0</v>
      </c>
      <c r="J283" s="97">
        <f>J284+J285</f>
        <v>0</v>
      </c>
      <c r="K283" s="97">
        <f>K284+K285</f>
        <v>0</v>
      </c>
      <c r="L283" s="97">
        <f>L284+L285</f>
        <v>0</v>
      </c>
    </row>
    <row r="284" spans="1:12" ht="27.75" hidden="1" customHeight="1" collapsed="1">
      <c r="A284" s="112">
        <v>3</v>
      </c>
      <c r="B284" s="108">
        <v>2</v>
      </c>
      <c r="C284" s="108">
        <v>2</v>
      </c>
      <c r="D284" s="109">
        <v>7</v>
      </c>
      <c r="E284" s="109">
        <v>1</v>
      </c>
      <c r="F284" s="111">
        <v>1</v>
      </c>
      <c r="G284" s="110" t="s">
        <v>208</v>
      </c>
      <c r="H284" s="96">
        <v>263</v>
      </c>
      <c r="I284" s="115">
        <v>0</v>
      </c>
      <c r="J284" s="115">
        <v>0</v>
      </c>
      <c r="K284" s="115">
        <v>0</v>
      </c>
      <c r="L284" s="115">
        <v>0</v>
      </c>
    </row>
    <row r="285" spans="1:12" ht="25.5" hidden="1" customHeight="1" collapsed="1">
      <c r="A285" s="112">
        <v>3</v>
      </c>
      <c r="B285" s="108">
        <v>2</v>
      </c>
      <c r="C285" s="108">
        <v>2</v>
      </c>
      <c r="D285" s="109">
        <v>7</v>
      </c>
      <c r="E285" s="109">
        <v>1</v>
      </c>
      <c r="F285" s="111">
        <v>2</v>
      </c>
      <c r="G285" s="110" t="s">
        <v>209</v>
      </c>
      <c r="H285" s="96">
        <v>264</v>
      </c>
      <c r="I285" s="115">
        <v>0</v>
      </c>
      <c r="J285" s="115">
        <v>0</v>
      </c>
      <c r="K285" s="115">
        <v>0</v>
      </c>
      <c r="L285" s="115">
        <v>0</v>
      </c>
    </row>
    <row r="286" spans="1:12" ht="30" hidden="1" customHeight="1" collapsed="1">
      <c r="A286" s="116">
        <v>3</v>
      </c>
      <c r="B286" s="116">
        <v>3</v>
      </c>
      <c r="C286" s="92"/>
      <c r="D286" s="93"/>
      <c r="E286" s="93"/>
      <c r="F286" s="95"/>
      <c r="G286" s="94" t="s">
        <v>224</v>
      </c>
      <c r="H286" s="96">
        <v>265</v>
      </c>
      <c r="I286" s="97">
        <f>SUM(I287+I319)</f>
        <v>0</v>
      </c>
      <c r="J286" s="170">
        <f>SUM(J287+J319)</f>
        <v>0</v>
      </c>
      <c r="K286" s="98">
        <f>SUM(K287+K319)</f>
        <v>0</v>
      </c>
      <c r="L286" s="98">
        <f>SUM(L287+L319)</f>
        <v>0</v>
      </c>
    </row>
    <row r="287" spans="1:12" ht="40.5" hidden="1" customHeight="1" collapsed="1">
      <c r="A287" s="112">
        <v>3</v>
      </c>
      <c r="B287" s="112">
        <v>3</v>
      </c>
      <c r="C287" s="108">
        <v>1</v>
      </c>
      <c r="D287" s="109"/>
      <c r="E287" s="109"/>
      <c r="F287" s="111"/>
      <c r="G287" s="110" t="s">
        <v>225</v>
      </c>
      <c r="H287" s="96">
        <v>266</v>
      </c>
      <c r="I287" s="97">
        <f>SUM(I288+I297+I301+I305+I309+I312+I315)</f>
        <v>0</v>
      </c>
      <c r="J287" s="170">
        <f>SUM(J288+J297+J301+J305+J309+J312+J315)</f>
        <v>0</v>
      </c>
      <c r="K287" s="98">
        <f>SUM(K288+K297+K301+K305+K309+K312+K315)</f>
        <v>0</v>
      </c>
      <c r="L287" s="98">
        <f>SUM(L288+L297+L301+L305+L309+L312+L315)</f>
        <v>0</v>
      </c>
    </row>
    <row r="288" spans="1:12" ht="15" hidden="1" customHeight="1" collapsed="1">
      <c r="A288" s="112">
        <v>3</v>
      </c>
      <c r="B288" s="112">
        <v>3</v>
      </c>
      <c r="C288" s="108">
        <v>1</v>
      </c>
      <c r="D288" s="109">
        <v>1</v>
      </c>
      <c r="E288" s="109"/>
      <c r="F288" s="111"/>
      <c r="G288" s="110" t="s">
        <v>211</v>
      </c>
      <c r="H288" s="96">
        <v>267</v>
      </c>
      <c r="I288" s="97">
        <f>SUM(I289+I291+I294)</f>
        <v>0</v>
      </c>
      <c r="J288" s="97">
        <f>SUM(J289+J291+J294)</f>
        <v>0</v>
      </c>
      <c r="K288" s="97">
        <f>SUM(K289+K291+K294)</f>
        <v>0</v>
      </c>
      <c r="L288" s="97">
        <f>SUM(L289+L291+L294)</f>
        <v>0</v>
      </c>
    </row>
    <row r="289" spans="1:12" ht="12.75" hidden="1" customHeight="1" collapsed="1">
      <c r="A289" s="112">
        <v>3</v>
      </c>
      <c r="B289" s="112">
        <v>3</v>
      </c>
      <c r="C289" s="108">
        <v>1</v>
      </c>
      <c r="D289" s="109">
        <v>1</v>
      </c>
      <c r="E289" s="109">
        <v>1</v>
      </c>
      <c r="F289" s="111"/>
      <c r="G289" s="110" t="s">
        <v>189</v>
      </c>
      <c r="H289" s="96">
        <v>268</v>
      </c>
      <c r="I289" s="97">
        <f>SUM(I290:I290)</f>
        <v>0</v>
      </c>
      <c r="J289" s="170">
        <f>SUM(J290:J290)</f>
        <v>0</v>
      </c>
      <c r="K289" s="98">
        <f>SUM(K290:K290)</f>
        <v>0</v>
      </c>
      <c r="L289" s="98">
        <f>SUM(L290:L290)</f>
        <v>0</v>
      </c>
    </row>
    <row r="290" spans="1:12" ht="15" hidden="1" customHeight="1" collapsed="1">
      <c r="A290" s="112">
        <v>3</v>
      </c>
      <c r="B290" s="112">
        <v>3</v>
      </c>
      <c r="C290" s="108">
        <v>1</v>
      </c>
      <c r="D290" s="109">
        <v>1</v>
      </c>
      <c r="E290" s="109">
        <v>1</v>
      </c>
      <c r="F290" s="111">
        <v>1</v>
      </c>
      <c r="G290" s="110" t="s">
        <v>189</v>
      </c>
      <c r="H290" s="96">
        <v>269</v>
      </c>
      <c r="I290" s="115">
        <v>0</v>
      </c>
      <c r="J290" s="115">
        <v>0</v>
      </c>
      <c r="K290" s="115">
        <v>0</v>
      </c>
      <c r="L290" s="115">
        <v>0</v>
      </c>
    </row>
    <row r="291" spans="1:12" ht="14.25" hidden="1" customHeight="1" collapsed="1">
      <c r="A291" s="112">
        <v>3</v>
      </c>
      <c r="B291" s="112">
        <v>3</v>
      </c>
      <c r="C291" s="108">
        <v>1</v>
      </c>
      <c r="D291" s="109">
        <v>1</v>
      </c>
      <c r="E291" s="109">
        <v>2</v>
      </c>
      <c r="F291" s="111"/>
      <c r="G291" s="110" t="s">
        <v>212</v>
      </c>
      <c r="H291" s="96">
        <v>270</v>
      </c>
      <c r="I291" s="97">
        <f>SUM(I292:I293)</f>
        <v>0</v>
      </c>
      <c r="J291" s="97">
        <f>SUM(J292:J293)</f>
        <v>0</v>
      </c>
      <c r="K291" s="97">
        <f>SUM(K292:K293)</f>
        <v>0</v>
      </c>
      <c r="L291" s="97">
        <f>SUM(L292:L293)</f>
        <v>0</v>
      </c>
    </row>
    <row r="292" spans="1:12" ht="14.25" hidden="1" customHeight="1" collapsed="1">
      <c r="A292" s="112">
        <v>3</v>
      </c>
      <c r="B292" s="112">
        <v>3</v>
      </c>
      <c r="C292" s="108">
        <v>1</v>
      </c>
      <c r="D292" s="109">
        <v>1</v>
      </c>
      <c r="E292" s="109">
        <v>2</v>
      </c>
      <c r="F292" s="111">
        <v>1</v>
      </c>
      <c r="G292" s="110" t="s">
        <v>191</v>
      </c>
      <c r="H292" s="96">
        <v>271</v>
      </c>
      <c r="I292" s="115">
        <v>0</v>
      </c>
      <c r="J292" s="115">
        <v>0</v>
      </c>
      <c r="K292" s="115">
        <v>0</v>
      </c>
      <c r="L292" s="115">
        <v>0</v>
      </c>
    </row>
    <row r="293" spans="1:12" ht="14.25" hidden="1" customHeight="1" collapsed="1">
      <c r="A293" s="112">
        <v>3</v>
      </c>
      <c r="B293" s="112">
        <v>3</v>
      </c>
      <c r="C293" s="108">
        <v>1</v>
      </c>
      <c r="D293" s="109">
        <v>1</v>
      </c>
      <c r="E293" s="109">
        <v>2</v>
      </c>
      <c r="F293" s="111">
        <v>2</v>
      </c>
      <c r="G293" s="110" t="s">
        <v>192</v>
      </c>
      <c r="H293" s="96">
        <v>272</v>
      </c>
      <c r="I293" s="115">
        <v>0</v>
      </c>
      <c r="J293" s="115">
        <v>0</v>
      </c>
      <c r="K293" s="115">
        <v>0</v>
      </c>
      <c r="L293" s="115">
        <v>0</v>
      </c>
    </row>
    <row r="294" spans="1:12" ht="14.25" hidden="1" customHeight="1" collapsed="1">
      <c r="A294" s="112">
        <v>3</v>
      </c>
      <c r="B294" s="112">
        <v>3</v>
      </c>
      <c r="C294" s="108">
        <v>1</v>
      </c>
      <c r="D294" s="109">
        <v>1</v>
      </c>
      <c r="E294" s="109">
        <v>3</v>
      </c>
      <c r="F294" s="111"/>
      <c r="G294" s="110" t="s">
        <v>193</v>
      </c>
      <c r="H294" s="96">
        <v>273</v>
      </c>
      <c r="I294" s="97">
        <f>SUM(I295:I296)</f>
        <v>0</v>
      </c>
      <c r="J294" s="97">
        <f>SUM(J295:J296)</f>
        <v>0</v>
      </c>
      <c r="K294" s="97">
        <f>SUM(K295:K296)</f>
        <v>0</v>
      </c>
      <c r="L294" s="97">
        <f>SUM(L295:L296)</f>
        <v>0</v>
      </c>
    </row>
    <row r="295" spans="1:12" ht="14.25" hidden="1" customHeight="1" collapsed="1">
      <c r="A295" s="112">
        <v>3</v>
      </c>
      <c r="B295" s="112">
        <v>3</v>
      </c>
      <c r="C295" s="108">
        <v>1</v>
      </c>
      <c r="D295" s="109">
        <v>1</v>
      </c>
      <c r="E295" s="109">
        <v>3</v>
      </c>
      <c r="F295" s="111">
        <v>1</v>
      </c>
      <c r="G295" s="110" t="s">
        <v>226</v>
      </c>
      <c r="H295" s="96">
        <v>274</v>
      </c>
      <c r="I295" s="115">
        <v>0</v>
      </c>
      <c r="J295" s="115">
        <v>0</v>
      </c>
      <c r="K295" s="115">
        <v>0</v>
      </c>
      <c r="L295" s="115">
        <v>0</v>
      </c>
    </row>
    <row r="296" spans="1:12" ht="14.25" hidden="1" customHeight="1" collapsed="1">
      <c r="A296" s="112">
        <v>3</v>
      </c>
      <c r="B296" s="112">
        <v>3</v>
      </c>
      <c r="C296" s="108">
        <v>1</v>
      </c>
      <c r="D296" s="109">
        <v>1</v>
      </c>
      <c r="E296" s="109">
        <v>3</v>
      </c>
      <c r="F296" s="111">
        <v>2</v>
      </c>
      <c r="G296" s="110" t="s">
        <v>213</v>
      </c>
      <c r="H296" s="96">
        <v>275</v>
      </c>
      <c r="I296" s="115">
        <v>0</v>
      </c>
      <c r="J296" s="115">
        <v>0</v>
      </c>
      <c r="K296" s="115">
        <v>0</v>
      </c>
      <c r="L296" s="115">
        <v>0</v>
      </c>
    </row>
    <row r="297" spans="1:12" hidden="1" collapsed="1">
      <c r="A297" s="128">
        <v>3</v>
      </c>
      <c r="B297" s="103">
        <v>3</v>
      </c>
      <c r="C297" s="108">
        <v>1</v>
      </c>
      <c r="D297" s="109">
        <v>2</v>
      </c>
      <c r="E297" s="109"/>
      <c r="F297" s="111"/>
      <c r="G297" s="110" t="s">
        <v>227</v>
      </c>
      <c r="H297" s="96">
        <v>276</v>
      </c>
      <c r="I297" s="97">
        <f>I298</f>
        <v>0</v>
      </c>
      <c r="J297" s="170">
        <f>J298</f>
        <v>0</v>
      </c>
      <c r="K297" s="98">
        <f>K298</f>
        <v>0</v>
      </c>
      <c r="L297" s="98">
        <f>L298</f>
        <v>0</v>
      </c>
    </row>
    <row r="298" spans="1:12" ht="15" hidden="1" customHeight="1" collapsed="1">
      <c r="A298" s="128">
        <v>3</v>
      </c>
      <c r="B298" s="128">
        <v>3</v>
      </c>
      <c r="C298" s="103">
        <v>1</v>
      </c>
      <c r="D298" s="101">
        <v>2</v>
      </c>
      <c r="E298" s="101">
        <v>1</v>
      </c>
      <c r="F298" s="104"/>
      <c r="G298" s="110" t="s">
        <v>227</v>
      </c>
      <c r="H298" s="96">
        <v>277</v>
      </c>
      <c r="I298" s="118">
        <f>SUM(I299:I300)</f>
        <v>0</v>
      </c>
      <c r="J298" s="171">
        <f>SUM(J299:J300)</f>
        <v>0</v>
      </c>
      <c r="K298" s="119">
        <f>SUM(K299:K300)</f>
        <v>0</v>
      </c>
      <c r="L298" s="119">
        <f>SUM(L299:L300)</f>
        <v>0</v>
      </c>
    </row>
    <row r="299" spans="1:12" ht="15" hidden="1" customHeight="1" collapsed="1">
      <c r="A299" s="112">
        <v>3</v>
      </c>
      <c r="B299" s="112">
        <v>3</v>
      </c>
      <c r="C299" s="108">
        <v>1</v>
      </c>
      <c r="D299" s="109">
        <v>2</v>
      </c>
      <c r="E299" s="109">
        <v>1</v>
      </c>
      <c r="F299" s="111">
        <v>1</v>
      </c>
      <c r="G299" s="110" t="s">
        <v>228</v>
      </c>
      <c r="H299" s="96">
        <v>278</v>
      </c>
      <c r="I299" s="115">
        <v>0</v>
      </c>
      <c r="J299" s="115">
        <v>0</v>
      </c>
      <c r="K299" s="115">
        <v>0</v>
      </c>
      <c r="L299" s="115">
        <v>0</v>
      </c>
    </row>
    <row r="300" spans="1:12" ht="12.75" hidden="1" customHeight="1" collapsed="1">
      <c r="A300" s="120">
        <v>3</v>
      </c>
      <c r="B300" s="154">
        <v>3</v>
      </c>
      <c r="C300" s="129">
        <v>1</v>
      </c>
      <c r="D300" s="130">
        <v>2</v>
      </c>
      <c r="E300" s="130">
        <v>1</v>
      </c>
      <c r="F300" s="131">
        <v>2</v>
      </c>
      <c r="G300" s="132" t="s">
        <v>229</v>
      </c>
      <c r="H300" s="96">
        <v>279</v>
      </c>
      <c r="I300" s="115">
        <v>0</v>
      </c>
      <c r="J300" s="115">
        <v>0</v>
      </c>
      <c r="K300" s="115">
        <v>0</v>
      </c>
      <c r="L300" s="115">
        <v>0</v>
      </c>
    </row>
    <row r="301" spans="1:12" ht="15.75" hidden="1" customHeight="1" collapsed="1">
      <c r="A301" s="108">
        <v>3</v>
      </c>
      <c r="B301" s="110">
        <v>3</v>
      </c>
      <c r="C301" s="108">
        <v>1</v>
      </c>
      <c r="D301" s="109">
        <v>3</v>
      </c>
      <c r="E301" s="109"/>
      <c r="F301" s="111"/>
      <c r="G301" s="110" t="s">
        <v>230</v>
      </c>
      <c r="H301" s="96">
        <v>280</v>
      </c>
      <c r="I301" s="97">
        <f>I302</f>
        <v>0</v>
      </c>
      <c r="J301" s="170">
        <f>J302</f>
        <v>0</v>
      </c>
      <c r="K301" s="98">
        <f>K302</f>
        <v>0</v>
      </c>
      <c r="L301" s="98">
        <f>L302</f>
        <v>0</v>
      </c>
    </row>
    <row r="302" spans="1:12" ht="15.75" hidden="1" customHeight="1" collapsed="1">
      <c r="A302" s="108">
        <v>3</v>
      </c>
      <c r="B302" s="132">
        <v>3</v>
      </c>
      <c r="C302" s="129">
        <v>1</v>
      </c>
      <c r="D302" s="130">
        <v>3</v>
      </c>
      <c r="E302" s="130">
        <v>1</v>
      </c>
      <c r="F302" s="131"/>
      <c r="G302" s="110" t="s">
        <v>230</v>
      </c>
      <c r="H302" s="96">
        <v>281</v>
      </c>
      <c r="I302" s="98">
        <f>I303+I304</f>
        <v>0</v>
      </c>
      <c r="J302" s="98">
        <f>J303+J304</f>
        <v>0</v>
      </c>
      <c r="K302" s="98">
        <f>K303+K304</f>
        <v>0</v>
      </c>
      <c r="L302" s="98">
        <f>L303+L304</f>
        <v>0</v>
      </c>
    </row>
    <row r="303" spans="1:12" ht="27" hidden="1" customHeight="1" collapsed="1">
      <c r="A303" s="108">
        <v>3</v>
      </c>
      <c r="B303" s="110">
        <v>3</v>
      </c>
      <c r="C303" s="108">
        <v>1</v>
      </c>
      <c r="D303" s="109">
        <v>3</v>
      </c>
      <c r="E303" s="109">
        <v>1</v>
      </c>
      <c r="F303" s="111">
        <v>1</v>
      </c>
      <c r="G303" s="110" t="s">
        <v>231</v>
      </c>
      <c r="H303" s="96">
        <v>282</v>
      </c>
      <c r="I303" s="159">
        <v>0</v>
      </c>
      <c r="J303" s="159">
        <v>0</v>
      </c>
      <c r="K303" s="159">
        <v>0</v>
      </c>
      <c r="L303" s="158">
        <v>0</v>
      </c>
    </row>
    <row r="304" spans="1:12" ht="26.25" hidden="1" customHeight="1" collapsed="1">
      <c r="A304" s="108">
        <v>3</v>
      </c>
      <c r="B304" s="110">
        <v>3</v>
      </c>
      <c r="C304" s="108">
        <v>1</v>
      </c>
      <c r="D304" s="109">
        <v>3</v>
      </c>
      <c r="E304" s="109">
        <v>1</v>
      </c>
      <c r="F304" s="111">
        <v>2</v>
      </c>
      <c r="G304" s="110" t="s">
        <v>232</v>
      </c>
      <c r="H304" s="96">
        <v>283</v>
      </c>
      <c r="I304" s="115">
        <v>0</v>
      </c>
      <c r="J304" s="115">
        <v>0</v>
      </c>
      <c r="K304" s="115">
        <v>0</v>
      </c>
      <c r="L304" s="115">
        <v>0</v>
      </c>
    </row>
    <row r="305" spans="1:12" hidden="1" collapsed="1">
      <c r="A305" s="108">
        <v>3</v>
      </c>
      <c r="B305" s="110">
        <v>3</v>
      </c>
      <c r="C305" s="108">
        <v>1</v>
      </c>
      <c r="D305" s="109">
        <v>4</v>
      </c>
      <c r="E305" s="109"/>
      <c r="F305" s="111"/>
      <c r="G305" s="110" t="s">
        <v>233</v>
      </c>
      <c r="H305" s="96">
        <v>284</v>
      </c>
      <c r="I305" s="97">
        <f>I306</f>
        <v>0</v>
      </c>
      <c r="J305" s="170">
        <f>J306</f>
        <v>0</v>
      </c>
      <c r="K305" s="98">
        <f>K306</f>
        <v>0</v>
      </c>
      <c r="L305" s="98">
        <f>L306</f>
        <v>0</v>
      </c>
    </row>
    <row r="306" spans="1:12" ht="15" hidden="1" customHeight="1" collapsed="1">
      <c r="A306" s="112">
        <v>3</v>
      </c>
      <c r="B306" s="108">
        <v>3</v>
      </c>
      <c r="C306" s="109">
        <v>1</v>
      </c>
      <c r="D306" s="109">
        <v>4</v>
      </c>
      <c r="E306" s="109">
        <v>1</v>
      </c>
      <c r="F306" s="111"/>
      <c r="G306" s="110" t="s">
        <v>233</v>
      </c>
      <c r="H306" s="96">
        <v>285</v>
      </c>
      <c r="I306" s="97">
        <f>SUM(I307:I308)</f>
        <v>0</v>
      </c>
      <c r="J306" s="97">
        <f>SUM(J307:J308)</f>
        <v>0</v>
      </c>
      <c r="K306" s="97">
        <f>SUM(K307:K308)</f>
        <v>0</v>
      </c>
      <c r="L306" s="97">
        <f>SUM(L307:L308)</f>
        <v>0</v>
      </c>
    </row>
    <row r="307" spans="1:12" hidden="1" collapsed="1">
      <c r="A307" s="112">
        <v>3</v>
      </c>
      <c r="B307" s="108">
        <v>3</v>
      </c>
      <c r="C307" s="109">
        <v>1</v>
      </c>
      <c r="D307" s="109">
        <v>4</v>
      </c>
      <c r="E307" s="109">
        <v>1</v>
      </c>
      <c r="F307" s="111">
        <v>1</v>
      </c>
      <c r="G307" s="110" t="s">
        <v>234</v>
      </c>
      <c r="H307" s="96">
        <v>286</v>
      </c>
      <c r="I307" s="114">
        <v>0</v>
      </c>
      <c r="J307" s="115">
        <v>0</v>
      </c>
      <c r="K307" s="115">
        <v>0</v>
      </c>
      <c r="L307" s="114">
        <v>0</v>
      </c>
    </row>
    <row r="308" spans="1:12" ht="14.25" hidden="1" customHeight="1" collapsed="1">
      <c r="A308" s="108">
        <v>3</v>
      </c>
      <c r="B308" s="109">
        <v>3</v>
      </c>
      <c r="C308" s="109">
        <v>1</v>
      </c>
      <c r="D308" s="109">
        <v>4</v>
      </c>
      <c r="E308" s="109">
        <v>1</v>
      </c>
      <c r="F308" s="111">
        <v>2</v>
      </c>
      <c r="G308" s="110" t="s">
        <v>235</v>
      </c>
      <c r="H308" s="96">
        <v>287</v>
      </c>
      <c r="I308" s="115">
        <v>0</v>
      </c>
      <c r="J308" s="159">
        <v>0</v>
      </c>
      <c r="K308" s="159">
        <v>0</v>
      </c>
      <c r="L308" s="158">
        <v>0</v>
      </c>
    </row>
    <row r="309" spans="1:12" ht="15.75" hidden="1" customHeight="1" collapsed="1">
      <c r="A309" s="108">
        <v>3</v>
      </c>
      <c r="B309" s="109">
        <v>3</v>
      </c>
      <c r="C309" s="109">
        <v>1</v>
      </c>
      <c r="D309" s="109">
        <v>5</v>
      </c>
      <c r="E309" s="109"/>
      <c r="F309" s="111"/>
      <c r="G309" s="110" t="s">
        <v>236</v>
      </c>
      <c r="H309" s="96">
        <v>288</v>
      </c>
      <c r="I309" s="119">
        <f t="shared" ref="I309:L310" si="28">I310</f>
        <v>0</v>
      </c>
      <c r="J309" s="170">
        <f t="shared" si="28"/>
        <v>0</v>
      </c>
      <c r="K309" s="98">
        <f t="shared" si="28"/>
        <v>0</v>
      </c>
      <c r="L309" s="98">
        <f t="shared" si="28"/>
        <v>0</v>
      </c>
    </row>
    <row r="310" spans="1:12" ht="14.25" hidden="1" customHeight="1" collapsed="1">
      <c r="A310" s="103">
        <v>3</v>
      </c>
      <c r="B310" s="130">
        <v>3</v>
      </c>
      <c r="C310" s="130">
        <v>1</v>
      </c>
      <c r="D310" s="130">
        <v>5</v>
      </c>
      <c r="E310" s="130">
        <v>1</v>
      </c>
      <c r="F310" s="131"/>
      <c r="G310" s="110" t="s">
        <v>236</v>
      </c>
      <c r="H310" s="96">
        <v>289</v>
      </c>
      <c r="I310" s="98">
        <f t="shared" si="28"/>
        <v>0</v>
      </c>
      <c r="J310" s="171">
        <f t="shared" si="28"/>
        <v>0</v>
      </c>
      <c r="K310" s="119">
        <f t="shared" si="28"/>
        <v>0</v>
      </c>
      <c r="L310" s="119">
        <f t="shared" si="28"/>
        <v>0</v>
      </c>
    </row>
    <row r="311" spans="1:12" ht="14.25" hidden="1" customHeight="1" collapsed="1">
      <c r="A311" s="108">
        <v>3</v>
      </c>
      <c r="B311" s="109">
        <v>3</v>
      </c>
      <c r="C311" s="109">
        <v>1</v>
      </c>
      <c r="D311" s="109">
        <v>5</v>
      </c>
      <c r="E311" s="109">
        <v>1</v>
      </c>
      <c r="F311" s="111">
        <v>1</v>
      </c>
      <c r="G311" s="110" t="s">
        <v>237</v>
      </c>
      <c r="H311" s="96">
        <v>290</v>
      </c>
      <c r="I311" s="115">
        <v>0</v>
      </c>
      <c r="J311" s="159">
        <v>0</v>
      </c>
      <c r="K311" s="159">
        <v>0</v>
      </c>
      <c r="L311" s="158">
        <v>0</v>
      </c>
    </row>
    <row r="312" spans="1:12" ht="14.25" hidden="1" customHeight="1" collapsed="1">
      <c r="A312" s="108">
        <v>3</v>
      </c>
      <c r="B312" s="109">
        <v>3</v>
      </c>
      <c r="C312" s="109">
        <v>1</v>
      </c>
      <c r="D312" s="109">
        <v>6</v>
      </c>
      <c r="E312" s="109"/>
      <c r="F312" s="111"/>
      <c r="G312" s="110" t="s">
        <v>206</v>
      </c>
      <c r="H312" s="96">
        <v>291</v>
      </c>
      <c r="I312" s="98">
        <f t="shared" ref="I312:L313" si="29">I313</f>
        <v>0</v>
      </c>
      <c r="J312" s="170">
        <f t="shared" si="29"/>
        <v>0</v>
      </c>
      <c r="K312" s="98">
        <f t="shared" si="29"/>
        <v>0</v>
      </c>
      <c r="L312" s="98">
        <f t="shared" si="29"/>
        <v>0</v>
      </c>
    </row>
    <row r="313" spans="1:12" ht="13.5" hidden="1" customHeight="1" collapsed="1">
      <c r="A313" s="108">
        <v>3</v>
      </c>
      <c r="B313" s="109">
        <v>3</v>
      </c>
      <c r="C313" s="109">
        <v>1</v>
      </c>
      <c r="D313" s="109">
        <v>6</v>
      </c>
      <c r="E313" s="109">
        <v>1</v>
      </c>
      <c r="F313" s="111"/>
      <c r="G313" s="110" t="s">
        <v>206</v>
      </c>
      <c r="H313" s="96">
        <v>292</v>
      </c>
      <c r="I313" s="97">
        <f t="shared" si="29"/>
        <v>0</v>
      </c>
      <c r="J313" s="170">
        <f t="shared" si="29"/>
        <v>0</v>
      </c>
      <c r="K313" s="98">
        <f t="shared" si="29"/>
        <v>0</v>
      </c>
      <c r="L313" s="98">
        <f t="shared" si="29"/>
        <v>0</v>
      </c>
    </row>
    <row r="314" spans="1:12" ht="14.25" hidden="1" customHeight="1" collapsed="1">
      <c r="A314" s="108">
        <v>3</v>
      </c>
      <c r="B314" s="109">
        <v>3</v>
      </c>
      <c r="C314" s="109">
        <v>1</v>
      </c>
      <c r="D314" s="109">
        <v>6</v>
      </c>
      <c r="E314" s="109">
        <v>1</v>
      </c>
      <c r="F314" s="111">
        <v>1</v>
      </c>
      <c r="G314" s="110" t="s">
        <v>206</v>
      </c>
      <c r="H314" s="96">
        <v>293</v>
      </c>
      <c r="I314" s="159">
        <v>0</v>
      </c>
      <c r="J314" s="159">
        <v>0</v>
      </c>
      <c r="K314" s="159">
        <v>0</v>
      </c>
      <c r="L314" s="158">
        <v>0</v>
      </c>
    </row>
    <row r="315" spans="1:12" ht="15" hidden="1" customHeight="1" collapsed="1">
      <c r="A315" s="108">
        <v>3</v>
      </c>
      <c r="B315" s="109">
        <v>3</v>
      </c>
      <c r="C315" s="109">
        <v>1</v>
      </c>
      <c r="D315" s="109">
        <v>7</v>
      </c>
      <c r="E315" s="109"/>
      <c r="F315" s="111"/>
      <c r="G315" s="110" t="s">
        <v>238</v>
      </c>
      <c r="H315" s="96">
        <v>294</v>
      </c>
      <c r="I315" s="97">
        <f>I316</f>
        <v>0</v>
      </c>
      <c r="J315" s="170">
        <f>J316</f>
        <v>0</v>
      </c>
      <c r="K315" s="98">
        <f>K316</f>
        <v>0</v>
      </c>
      <c r="L315" s="98">
        <f>L316</f>
        <v>0</v>
      </c>
    </row>
    <row r="316" spans="1:12" ht="16.5" hidden="1" customHeight="1" collapsed="1">
      <c r="A316" s="108">
        <v>3</v>
      </c>
      <c r="B316" s="109">
        <v>3</v>
      </c>
      <c r="C316" s="109">
        <v>1</v>
      </c>
      <c r="D316" s="109">
        <v>7</v>
      </c>
      <c r="E316" s="109">
        <v>1</v>
      </c>
      <c r="F316" s="111"/>
      <c r="G316" s="110" t="s">
        <v>238</v>
      </c>
      <c r="H316" s="96">
        <v>295</v>
      </c>
      <c r="I316" s="97">
        <f>I317+I318</f>
        <v>0</v>
      </c>
      <c r="J316" s="97">
        <f>J317+J318</f>
        <v>0</v>
      </c>
      <c r="K316" s="97">
        <f>K317+K318</f>
        <v>0</v>
      </c>
      <c r="L316" s="97">
        <f>L317+L318</f>
        <v>0</v>
      </c>
    </row>
    <row r="317" spans="1:12" ht="27" hidden="1" customHeight="1" collapsed="1">
      <c r="A317" s="108">
        <v>3</v>
      </c>
      <c r="B317" s="109">
        <v>3</v>
      </c>
      <c r="C317" s="109">
        <v>1</v>
      </c>
      <c r="D317" s="109">
        <v>7</v>
      </c>
      <c r="E317" s="109">
        <v>1</v>
      </c>
      <c r="F317" s="111">
        <v>1</v>
      </c>
      <c r="G317" s="110" t="s">
        <v>239</v>
      </c>
      <c r="H317" s="96">
        <v>296</v>
      </c>
      <c r="I317" s="159">
        <v>0</v>
      </c>
      <c r="J317" s="159">
        <v>0</v>
      </c>
      <c r="K317" s="159">
        <v>0</v>
      </c>
      <c r="L317" s="158">
        <v>0</v>
      </c>
    </row>
    <row r="318" spans="1:12" ht="27.75" hidden="1" customHeight="1" collapsed="1">
      <c r="A318" s="108">
        <v>3</v>
      </c>
      <c r="B318" s="109">
        <v>3</v>
      </c>
      <c r="C318" s="109">
        <v>1</v>
      </c>
      <c r="D318" s="109">
        <v>7</v>
      </c>
      <c r="E318" s="109">
        <v>1</v>
      </c>
      <c r="F318" s="111">
        <v>2</v>
      </c>
      <c r="G318" s="110" t="s">
        <v>240</v>
      </c>
      <c r="H318" s="96">
        <v>297</v>
      </c>
      <c r="I318" s="115">
        <v>0</v>
      </c>
      <c r="J318" s="115">
        <v>0</v>
      </c>
      <c r="K318" s="115">
        <v>0</v>
      </c>
      <c r="L318" s="115">
        <v>0</v>
      </c>
    </row>
    <row r="319" spans="1:12" ht="38.25" hidden="1" customHeight="1" collapsed="1">
      <c r="A319" s="108">
        <v>3</v>
      </c>
      <c r="B319" s="109">
        <v>3</v>
      </c>
      <c r="C319" s="109">
        <v>2</v>
      </c>
      <c r="D319" s="109"/>
      <c r="E319" s="109"/>
      <c r="F319" s="111"/>
      <c r="G319" s="110" t="s">
        <v>241</v>
      </c>
      <c r="H319" s="96">
        <v>298</v>
      </c>
      <c r="I319" s="97">
        <f>SUM(I320+I329+I333+I337+I341+I344+I347)</f>
        <v>0</v>
      </c>
      <c r="J319" s="170">
        <f>SUM(J320+J329+J333+J337+J341+J344+J347)</f>
        <v>0</v>
      </c>
      <c r="K319" s="98">
        <f>SUM(K320+K329+K333+K337+K341+K344+K347)</f>
        <v>0</v>
      </c>
      <c r="L319" s="98">
        <f>SUM(L320+L329+L333+L337+L341+L344+L347)</f>
        <v>0</v>
      </c>
    </row>
    <row r="320" spans="1:12" ht="15" hidden="1" customHeight="1" collapsed="1">
      <c r="A320" s="108">
        <v>3</v>
      </c>
      <c r="B320" s="109">
        <v>3</v>
      </c>
      <c r="C320" s="109">
        <v>2</v>
      </c>
      <c r="D320" s="109">
        <v>1</v>
      </c>
      <c r="E320" s="109"/>
      <c r="F320" s="111"/>
      <c r="G320" s="110" t="s">
        <v>188</v>
      </c>
      <c r="H320" s="96">
        <v>299</v>
      </c>
      <c r="I320" s="97">
        <f>I321</f>
        <v>0</v>
      </c>
      <c r="J320" s="170">
        <f>J321</f>
        <v>0</v>
      </c>
      <c r="K320" s="98">
        <f>K321</f>
        <v>0</v>
      </c>
      <c r="L320" s="98">
        <f>L321</f>
        <v>0</v>
      </c>
    </row>
    <row r="321" spans="1:16" hidden="1" collapsed="1">
      <c r="A321" s="112">
        <v>3</v>
      </c>
      <c r="B321" s="108">
        <v>3</v>
      </c>
      <c r="C321" s="109">
        <v>2</v>
      </c>
      <c r="D321" s="110">
        <v>1</v>
      </c>
      <c r="E321" s="108">
        <v>1</v>
      </c>
      <c r="F321" s="111"/>
      <c r="G321" s="110" t="s">
        <v>188</v>
      </c>
      <c r="H321" s="96">
        <v>300</v>
      </c>
      <c r="I321" s="97">
        <f>SUM(I322:I322)</f>
        <v>0</v>
      </c>
      <c r="J321" s="97">
        <f>SUM(J322:J322)</f>
        <v>0</v>
      </c>
      <c r="K321" s="97">
        <f>SUM(K322:K322)</f>
        <v>0</v>
      </c>
      <c r="L321" s="97">
        <f>SUM(L322:L322)</f>
        <v>0</v>
      </c>
      <c r="M321" s="172"/>
      <c r="N321" s="172"/>
      <c r="O321" s="172"/>
      <c r="P321" s="172"/>
    </row>
    <row r="322" spans="1:16" ht="13.5" hidden="1" customHeight="1" collapsed="1">
      <c r="A322" s="112">
        <v>3</v>
      </c>
      <c r="B322" s="108">
        <v>3</v>
      </c>
      <c r="C322" s="109">
        <v>2</v>
      </c>
      <c r="D322" s="110">
        <v>1</v>
      </c>
      <c r="E322" s="108">
        <v>1</v>
      </c>
      <c r="F322" s="111">
        <v>1</v>
      </c>
      <c r="G322" s="110" t="s">
        <v>189</v>
      </c>
      <c r="H322" s="96">
        <v>301</v>
      </c>
      <c r="I322" s="159">
        <v>0</v>
      </c>
      <c r="J322" s="159">
        <v>0</v>
      </c>
      <c r="K322" s="159">
        <v>0</v>
      </c>
      <c r="L322" s="158">
        <v>0</v>
      </c>
    </row>
    <row r="323" spans="1:16" hidden="1" collapsed="1">
      <c r="A323" s="112">
        <v>3</v>
      </c>
      <c r="B323" s="108">
        <v>3</v>
      </c>
      <c r="C323" s="109">
        <v>2</v>
      </c>
      <c r="D323" s="110">
        <v>1</v>
      </c>
      <c r="E323" s="108">
        <v>2</v>
      </c>
      <c r="F323" s="111"/>
      <c r="G323" s="132" t="s">
        <v>212</v>
      </c>
      <c r="H323" s="96">
        <v>302</v>
      </c>
      <c r="I323" s="97">
        <f>SUM(I324:I325)</f>
        <v>0</v>
      </c>
      <c r="J323" s="97">
        <f>SUM(J324:J325)</f>
        <v>0</v>
      </c>
      <c r="K323" s="97">
        <f>SUM(K324:K325)</f>
        <v>0</v>
      </c>
      <c r="L323" s="97">
        <f>SUM(L324:L325)</f>
        <v>0</v>
      </c>
    </row>
    <row r="324" spans="1:16" hidden="1" collapsed="1">
      <c r="A324" s="112">
        <v>3</v>
      </c>
      <c r="B324" s="108">
        <v>3</v>
      </c>
      <c r="C324" s="109">
        <v>2</v>
      </c>
      <c r="D324" s="110">
        <v>1</v>
      </c>
      <c r="E324" s="108">
        <v>2</v>
      </c>
      <c r="F324" s="111">
        <v>1</v>
      </c>
      <c r="G324" s="132" t="s">
        <v>191</v>
      </c>
      <c r="H324" s="96">
        <v>303</v>
      </c>
      <c r="I324" s="159">
        <v>0</v>
      </c>
      <c r="J324" s="159">
        <v>0</v>
      </c>
      <c r="K324" s="159">
        <v>0</v>
      </c>
      <c r="L324" s="158">
        <v>0</v>
      </c>
    </row>
    <row r="325" spans="1:16" hidden="1" collapsed="1">
      <c r="A325" s="112">
        <v>3</v>
      </c>
      <c r="B325" s="108">
        <v>3</v>
      </c>
      <c r="C325" s="109">
        <v>2</v>
      </c>
      <c r="D325" s="110">
        <v>1</v>
      </c>
      <c r="E325" s="108">
        <v>2</v>
      </c>
      <c r="F325" s="111">
        <v>2</v>
      </c>
      <c r="G325" s="132" t="s">
        <v>192</v>
      </c>
      <c r="H325" s="96">
        <v>304</v>
      </c>
      <c r="I325" s="115">
        <v>0</v>
      </c>
      <c r="J325" s="115">
        <v>0</v>
      </c>
      <c r="K325" s="115">
        <v>0</v>
      </c>
      <c r="L325" s="115">
        <v>0</v>
      </c>
    </row>
    <row r="326" spans="1:16" hidden="1" collapsed="1">
      <c r="A326" s="112">
        <v>3</v>
      </c>
      <c r="B326" s="108">
        <v>3</v>
      </c>
      <c r="C326" s="109">
        <v>2</v>
      </c>
      <c r="D326" s="110">
        <v>1</v>
      </c>
      <c r="E326" s="108">
        <v>3</v>
      </c>
      <c r="F326" s="111"/>
      <c r="G326" s="132" t="s">
        <v>193</v>
      </c>
      <c r="H326" s="96">
        <v>305</v>
      </c>
      <c r="I326" s="97">
        <f>SUM(I327:I328)</f>
        <v>0</v>
      </c>
      <c r="J326" s="97">
        <f>SUM(J327:J328)</f>
        <v>0</v>
      </c>
      <c r="K326" s="97">
        <f>SUM(K327:K328)</f>
        <v>0</v>
      </c>
      <c r="L326" s="97">
        <f>SUM(L327:L328)</f>
        <v>0</v>
      </c>
    </row>
    <row r="327" spans="1:16" hidden="1" collapsed="1">
      <c r="A327" s="112">
        <v>3</v>
      </c>
      <c r="B327" s="108">
        <v>3</v>
      </c>
      <c r="C327" s="109">
        <v>2</v>
      </c>
      <c r="D327" s="110">
        <v>1</v>
      </c>
      <c r="E327" s="108">
        <v>3</v>
      </c>
      <c r="F327" s="111">
        <v>1</v>
      </c>
      <c r="G327" s="132" t="s">
        <v>194</v>
      </c>
      <c r="H327" s="96">
        <v>306</v>
      </c>
      <c r="I327" s="115">
        <v>0</v>
      </c>
      <c r="J327" s="115">
        <v>0</v>
      </c>
      <c r="K327" s="115">
        <v>0</v>
      </c>
      <c r="L327" s="115">
        <v>0</v>
      </c>
    </row>
    <row r="328" spans="1:16" hidden="1" collapsed="1">
      <c r="A328" s="112">
        <v>3</v>
      </c>
      <c r="B328" s="108">
        <v>3</v>
      </c>
      <c r="C328" s="109">
        <v>2</v>
      </c>
      <c r="D328" s="110">
        <v>1</v>
      </c>
      <c r="E328" s="108">
        <v>3</v>
      </c>
      <c r="F328" s="111">
        <v>2</v>
      </c>
      <c r="G328" s="132" t="s">
        <v>213</v>
      </c>
      <c r="H328" s="96">
        <v>307</v>
      </c>
      <c r="I328" s="133">
        <v>0</v>
      </c>
      <c r="J328" s="173">
        <v>0</v>
      </c>
      <c r="K328" s="133">
        <v>0</v>
      </c>
      <c r="L328" s="133">
        <v>0</v>
      </c>
    </row>
    <row r="329" spans="1:16" hidden="1" collapsed="1">
      <c r="A329" s="120">
        <v>3</v>
      </c>
      <c r="B329" s="120">
        <v>3</v>
      </c>
      <c r="C329" s="129">
        <v>2</v>
      </c>
      <c r="D329" s="132">
        <v>2</v>
      </c>
      <c r="E329" s="129"/>
      <c r="F329" s="131"/>
      <c r="G329" s="132" t="s">
        <v>227</v>
      </c>
      <c r="H329" s="96">
        <v>308</v>
      </c>
      <c r="I329" s="125">
        <f>I330</f>
        <v>0</v>
      </c>
      <c r="J329" s="174">
        <f>J330</f>
        <v>0</v>
      </c>
      <c r="K329" s="126">
        <f>K330</f>
        <v>0</v>
      </c>
      <c r="L329" s="126">
        <f>L330</f>
        <v>0</v>
      </c>
    </row>
    <row r="330" spans="1:16" hidden="1" collapsed="1">
      <c r="A330" s="112">
        <v>3</v>
      </c>
      <c r="B330" s="112">
        <v>3</v>
      </c>
      <c r="C330" s="108">
        <v>2</v>
      </c>
      <c r="D330" s="110">
        <v>2</v>
      </c>
      <c r="E330" s="108">
        <v>1</v>
      </c>
      <c r="F330" s="111"/>
      <c r="G330" s="132" t="s">
        <v>227</v>
      </c>
      <c r="H330" s="96">
        <v>309</v>
      </c>
      <c r="I330" s="97">
        <f>SUM(I331:I332)</f>
        <v>0</v>
      </c>
      <c r="J330" s="138">
        <f>SUM(J331:J332)</f>
        <v>0</v>
      </c>
      <c r="K330" s="98">
        <f>SUM(K331:K332)</f>
        <v>0</v>
      </c>
      <c r="L330" s="98">
        <f>SUM(L331:L332)</f>
        <v>0</v>
      </c>
    </row>
    <row r="331" spans="1:16" hidden="1" collapsed="1">
      <c r="A331" s="112">
        <v>3</v>
      </c>
      <c r="B331" s="112">
        <v>3</v>
      </c>
      <c r="C331" s="108">
        <v>2</v>
      </c>
      <c r="D331" s="110">
        <v>2</v>
      </c>
      <c r="E331" s="112">
        <v>1</v>
      </c>
      <c r="F331" s="143">
        <v>1</v>
      </c>
      <c r="G331" s="110" t="s">
        <v>228</v>
      </c>
      <c r="H331" s="96">
        <v>310</v>
      </c>
      <c r="I331" s="115">
        <v>0</v>
      </c>
      <c r="J331" s="115">
        <v>0</v>
      </c>
      <c r="K331" s="115">
        <v>0</v>
      </c>
      <c r="L331" s="115">
        <v>0</v>
      </c>
    </row>
    <row r="332" spans="1:16" hidden="1" collapsed="1">
      <c r="A332" s="120">
        <v>3</v>
      </c>
      <c r="B332" s="120">
        <v>3</v>
      </c>
      <c r="C332" s="121">
        <v>2</v>
      </c>
      <c r="D332" s="122">
        <v>2</v>
      </c>
      <c r="E332" s="123">
        <v>1</v>
      </c>
      <c r="F332" s="151">
        <v>2</v>
      </c>
      <c r="G332" s="123" t="s">
        <v>229</v>
      </c>
      <c r="H332" s="96">
        <v>311</v>
      </c>
      <c r="I332" s="115">
        <v>0</v>
      </c>
      <c r="J332" s="115">
        <v>0</v>
      </c>
      <c r="K332" s="115">
        <v>0</v>
      </c>
      <c r="L332" s="115">
        <v>0</v>
      </c>
    </row>
    <row r="333" spans="1:16" ht="23.25" hidden="1" customHeight="1" collapsed="1">
      <c r="A333" s="112">
        <v>3</v>
      </c>
      <c r="B333" s="112">
        <v>3</v>
      </c>
      <c r="C333" s="108">
        <v>2</v>
      </c>
      <c r="D333" s="109">
        <v>3</v>
      </c>
      <c r="E333" s="110"/>
      <c r="F333" s="143"/>
      <c r="G333" s="110" t="s">
        <v>230</v>
      </c>
      <c r="H333" s="96">
        <v>312</v>
      </c>
      <c r="I333" s="97">
        <f>I334</f>
        <v>0</v>
      </c>
      <c r="J333" s="138">
        <f>J334</f>
        <v>0</v>
      </c>
      <c r="K333" s="98">
        <f>K334</f>
        <v>0</v>
      </c>
      <c r="L333" s="98">
        <f>L334</f>
        <v>0</v>
      </c>
    </row>
    <row r="334" spans="1:16" ht="13.5" hidden="1" customHeight="1" collapsed="1">
      <c r="A334" s="112">
        <v>3</v>
      </c>
      <c r="B334" s="112">
        <v>3</v>
      </c>
      <c r="C334" s="108">
        <v>2</v>
      </c>
      <c r="D334" s="109">
        <v>3</v>
      </c>
      <c r="E334" s="110">
        <v>1</v>
      </c>
      <c r="F334" s="143"/>
      <c r="G334" s="110" t="s">
        <v>230</v>
      </c>
      <c r="H334" s="96">
        <v>313</v>
      </c>
      <c r="I334" s="97">
        <f>I335+I336</f>
        <v>0</v>
      </c>
      <c r="J334" s="97">
        <f>J335+J336</f>
        <v>0</v>
      </c>
      <c r="K334" s="97">
        <f>K335+K336</f>
        <v>0</v>
      </c>
      <c r="L334" s="97">
        <f>L335+L336</f>
        <v>0</v>
      </c>
    </row>
    <row r="335" spans="1:16" ht="28.5" hidden="1" customHeight="1" collapsed="1">
      <c r="A335" s="112">
        <v>3</v>
      </c>
      <c r="B335" s="112">
        <v>3</v>
      </c>
      <c r="C335" s="108">
        <v>2</v>
      </c>
      <c r="D335" s="109">
        <v>3</v>
      </c>
      <c r="E335" s="110">
        <v>1</v>
      </c>
      <c r="F335" s="143">
        <v>1</v>
      </c>
      <c r="G335" s="110" t="s">
        <v>231</v>
      </c>
      <c r="H335" s="96">
        <v>314</v>
      </c>
      <c r="I335" s="159">
        <v>0</v>
      </c>
      <c r="J335" s="159">
        <v>0</v>
      </c>
      <c r="K335" s="159">
        <v>0</v>
      </c>
      <c r="L335" s="158">
        <v>0</v>
      </c>
    </row>
    <row r="336" spans="1:16" ht="27.75" hidden="1" customHeight="1" collapsed="1">
      <c r="A336" s="112">
        <v>3</v>
      </c>
      <c r="B336" s="112">
        <v>3</v>
      </c>
      <c r="C336" s="108">
        <v>2</v>
      </c>
      <c r="D336" s="109">
        <v>3</v>
      </c>
      <c r="E336" s="110">
        <v>1</v>
      </c>
      <c r="F336" s="143">
        <v>2</v>
      </c>
      <c r="G336" s="110" t="s">
        <v>232</v>
      </c>
      <c r="H336" s="96">
        <v>315</v>
      </c>
      <c r="I336" s="115">
        <v>0</v>
      </c>
      <c r="J336" s="115">
        <v>0</v>
      </c>
      <c r="K336" s="115">
        <v>0</v>
      </c>
      <c r="L336" s="115">
        <v>0</v>
      </c>
    </row>
    <row r="337" spans="1:12" hidden="1" collapsed="1">
      <c r="A337" s="112">
        <v>3</v>
      </c>
      <c r="B337" s="112">
        <v>3</v>
      </c>
      <c r="C337" s="108">
        <v>2</v>
      </c>
      <c r="D337" s="109">
        <v>4</v>
      </c>
      <c r="E337" s="109"/>
      <c r="F337" s="111"/>
      <c r="G337" s="110" t="s">
        <v>233</v>
      </c>
      <c r="H337" s="96">
        <v>316</v>
      </c>
      <c r="I337" s="97">
        <f>I338</f>
        <v>0</v>
      </c>
      <c r="J337" s="138">
        <f>J338</f>
        <v>0</v>
      </c>
      <c r="K337" s="98">
        <f>K338</f>
        <v>0</v>
      </c>
      <c r="L337" s="98">
        <f>L338</f>
        <v>0</v>
      </c>
    </row>
    <row r="338" spans="1:12" hidden="1" collapsed="1">
      <c r="A338" s="128">
        <v>3</v>
      </c>
      <c r="B338" s="128">
        <v>3</v>
      </c>
      <c r="C338" s="103">
        <v>2</v>
      </c>
      <c r="D338" s="101">
        <v>4</v>
      </c>
      <c r="E338" s="101">
        <v>1</v>
      </c>
      <c r="F338" s="104"/>
      <c r="G338" s="110" t="s">
        <v>233</v>
      </c>
      <c r="H338" s="96">
        <v>317</v>
      </c>
      <c r="I338" s="118">
        <f>SUM(I339:I340)</f>
        <v>0</v>
      </c>
      <c r="J338" s="140">
        <f>SUM(J339:J340)</f>
        <v>0</v>
      </c>
      <c r="K338" s="119">
        <f>SUM(K339:K340)</f>
        <v>0</v>
      </c>
      <c r="L338" s="119">
        <f>SUM(L339:L340)</f>
        <v>0</v>
      </c>
    </row>
    <row r="339" spans="1:12" ht="15.75" hidden="1" customHeight="1" collapsed="1">
      <c r="A339" s="112">
        <v>3</v>
      </c>
      <c r="B339" s="112">
        <v>3</v>
      </c>
      <c r="C339" s="108">
        <v>2</v>
      </c>
      <c r="D339" s="109">
        <v>4</v>
      </c>
      <c r="E339" s="109">
        <v>1</v>
      </c>
      <c r="F339" s="111">
        <v>1</v>
      </c>
      <c r="G339" s="110" t="s">
        <v>234</v>
      </c>
      <c r="H339" s="96">
        <v>318</v>
      </c>
      <c r="I339" s="115">
        <v>0</v>
      </c>
      <c r="J339" s="115">
        <v>0</v>
      </c>
      <c r="K339" s="115">
        <v>0</v>
      </c>
      <c r="L339" s="115">
        <v>0</v>
      </c>
    </row>
    <row r="340" spans="1:12" hidden="1" collapsed="1">
      <c r="A340" s="112">
        <v>3</v>
      </c>
      <c r="B340" s="112">
        <v>3</v>
      </c>
      <c r="C340" s="108">
        <v>2</v>
      </c>
      <c r="D340" s="109">
        <v>4</v>
      </c>
      <c r="E340" s="109">
        <v>1</v>
      </c>
      <c r="F340" s="111">
        <v>2</v>
      </c>
      <c r="G340" s="110" t="s">
        <v>242</v>
      </c>
      <c r="H340" s="96">
        <v>319</v>
      </c>
      <c r="I340" s="115">
        <v>0</v>
      </c>
      <c r="J340" s="115">
        <v>0</v>
      </c>
      <c r="K340" s="115">
        <v>0</v>
      </c>
      <c r="L340" s="115">
        <v>0</v>
      </c>
    </row>
    <row r="341" spans="1:12" hidden="1" collapsed="1">
      <c r="A341" s="112">
        <v>3</v>
      </c>
      <c r="B341" s="112">
        <v>3</v>
      </c>
      <c r="C341" s="108">
        <v>2</v>
      </c>
      <c r="D341" s="109">
        <v>5</v>
      </c>
      <c r="E341" s="109"/>
      <c r="F341" s="111"/>
      <c r="G341" s="110" t="s">
        <v>236</v>
      </c>
      <c r="H341" s="96">
        <v>320</v>
      </c>
      <c r="I341" s="97">
        <f t="shared" ref="I341:L342" si="30">I342</f>
        <v>0</v>
      </c>
      <c r="J341" s="138">
        <f t="shared" si="30"/>
        <v>0</v>
      </c>
      <c r="K341" s="98">
        <f t="shared" si="30"/>
        <v>0</v>
      </c>
      <c r="L341" s="98">
        <f t="shared" si="30"/>
        <v>0</v>
      </c>
    </row>
    <row r="342" spans="1:12" hidden="1" collapsed="1">
      <c r="A342" s="128">
        <v>3</v>
      </c>
      <c r="B342" s="128">
        <v>3</v>
      </c>
      <c r="C342" s="103">
        <v>2</v>
      </c>
      <c r="D342" s="101">
        <v>5</v>
      </c>
      <c r="E342" s="101">
        <v>1</v>
      </c>
      <c r="F342" s="104"/>
      <c r="G342" s="110" t="s">
        <v>236</v>
      </c>
      <c r="H342" s="96">
        <v>321</v>
      </c>
      <c r="I342" s="118">
        <f t="shared" si="30"/>
        <v>0</v>
      </c>
      <c r="J342" s="140">
        <f t="shared" si="30"/>
        <v>0</v>
      </c>
      <c r="K342" s="119">
        <f t="shared" si="30"/>
        <v>0</v>
      </c>
      <c r="L342" s="119">
        <f t="shared" si="30"/>
        <v>0</v>
      </c>
    </row>
    <row r="343" spans="1:12" hidden="1" collapsed="1">
      <c r="A343" s="112">
        <v>3</v>
      </c>
      <c r="B343" s="112">
        <v>3</v>
      </c>
      <c r="C343" s="108">
        <v>2</v>
      </c>
      <c r="D343" s="109">
        <v>5</v>
      </c>
      <c r="E343" s="109">
        <v>1</v>
      </c>
      <c r="F343" s="111">
        <v>1</v>
      </c>
      <c r="G343" s="110" t="s">
        <v>236</v>
      </c>
      <c r="H343" s="96">
        <v>322</v>
      </c>
      <c r="I343" s="159">
        <v>0</v>
      </c>
      <c r="J343" s="159">
        <v>0</v>
      </c>
      <c r="K343" s="159">
        <v>0</v>
      </c>
      <c r="L343" s="158">
        <v>0</v>
      </c>
    </row>
    <row r="344" spans="1:12" ht="16.5" hidden="1" customHeight="1" collapsed="1">
      <c r="A344" s="112">
        <v>3</v>
      </c>
      <c r="B344" s="112">
        <v>3</v>
      </c>
      <c r="C344" s="108">
        <v>2</v>
      </c>
      <c r="D344" s="109">
        <v>6</v>
      </c>
      <c r="E344" s="109"/>
      <c r="F344" s="111"/>
      <c r="G344" s="110" t="s">
        <v>206</v>
      </c>
      <c r="H344" s="96">
        <v>323</v>
      </c>
      <c r="I344" s="97">
        <f t="shared" ref="I344:L345" si="31">I345</f>
        <v>0</v>
      </c>
      <c r="J344" s="138">
        <f t="shared" si="31"/>
        <v>0</v>
      </c>
      <c r="K344" s="98">
        <f t="shared" si="31"/>
        <v>0</v>
      </c>
      <c r="L344" s="98">
        <f t="shared" si="31"/>
        <v>0</v>
      </c>
    </row>
    <row r="345" spans="1:12" ht="15" hidden="1" customHeight="1" collapsed="1">
      <c r="A345" s="112">
        <v>3</v>
      </c>
      <c r="B345" s="112">
        <v>3</v>
      </c>
      <c r="C345" s="108">
        <v>2</v>
      </c>
      <c r="D345" s="109">
        <v>6</v>
      </c>
      <c r="E345" s="109">
        <v>1</v>
      </c>
      <c r="F345" s="111"/>
      <c r="G345" s="110" t="s">
        <v>206</v>
      </c>
      <c r="H345" s="96">
        <v>324</v>
      </c>
      <c r="I345" s="97">
        <f t="shared" si="31"/>
        <v>0</v>
      </c>
      <c r="J345" s="138">
        <f t="shared" si="31"/>
        <v>0</v>
      </c>
      <c r="K345" s="98">
        <f t="shared" si="31"/>
        <v>0</v>
      </c>
      <c r="L345" s="98">
        <f t="shared" si="31"/>
        <v>0</v>
      </c>
    </row>
    <row r="346" spans="1:12" ht="13.5" hidden="1" customHeight="1" collapsed="1">
      <c r="A346" s="120">
        <v>3</v>
      </c>
      <c r="B346" s="120">
        <v>3</v>
      </c>
      <c r="C346" s="121">
        <v>2</v>
      </c>
      <c r="D346" s="122">
        <v>6</v>
      </c>
      <c r="E346" s="122">
        <v>1</v>
      </c>
      <c r="F346" s="124">
        <v>1</v>
      </c>
      <c r="G346" s="123" t="s">
        <v>206</v>
      </c>
      <c r="H346" s="96">
        <v>325</v>
      </c>
      <c r="I346" s="159">
        <v>0</v>
      </c>
      <c r="J346" s="159">
        <v>0</v>
      </c>
      <c r="K346" s="159">
        <v>0</v>
      </c>
      <c r="L346" s="158">
        <v>0</v>
      </c>
    </row>
    <row r="347" spans="1:12" ht="15" hidden="1" customHeight="1" collapsed="1">
      <c r="A347" s="112">
        <v>3</v>
      </c>
      <c r="B347" s="112">
        <v>3</v>
      </c>
      <c r="C347" s="108">
        <v>2</v>
      </c>
      <c r="D347" s="109">
        <v>7</v>
      </c>
      <c r="E347" s="109"/>
      <c r="F347" s="111"/>
      <c r="G347" s="110" t="s">
        <v>238</v>
      </c>
      <c r="H347" s="96">
        <v>326</v>
      </c>
      <c r="I347" s="97">
        <f>I348</f>
        <v>0</v>
      </c>
      <c r="J347" s="138">
        <f>J348</f>
        <v>0</v>
      </c>
      <c r="K347" s="98">
        <f>K348</f>
        <v>0</v>
      </c>
      <c r="L347" s="98">
        <f>L348</f>
        <v>0</v>
      </c>
    </row>
    <row r="348" spans="1:12" ht="12.75" hidden="1" customHeight="1" collapsed="1">
      <c r="A348" s="120">
        <v>3</v>
      </c>
      <c r="B348" s="120">
        <v>3</v>
      </c>
      <c r="C348" s="121">
        <v>2</v>
      </c>
      <c r="D348" s="122">
        <v>7</v>
      </c>
      <c r="E348" s="122">
        <v>1</v>
      </c>
      <c r="F348" s="124"/>
      <c r="G348" s="110" t="s">
        <v>238</v>
      </c>
      <c r="H348" s="96">
        <v>327</v>
      </c>
      <c r="I348" s="97">
        <f>SUM(I349:I350)</f>
        <v>0</v>
      </c>
      <c r="J348" s="97">
        <f>SUM(J349:J350)</f>
        <v>0</v>
      </c>
      <c r="K348" s="97">
        <f>SUM(K349:K350)</f>
        <v>0</v>
      </c>
      <c r="L348" s="97">
        <f>SUM(L349:L350)</f>
        <v>0</v>
      </c>
    </row>
    <row r="349" spans="1:12" ht="27" hidden="1" customHeight="1" collapsed="1">
      <c r="A349" s="112">
        <v>3</v>
      </c>
      <c r="B349" s="112">
        <v>3</v>
      </c>
      <c r="C349" s="108">
        <v>2</v>
      </c>
      <c r="D349" s="109">
        <v>7</v>
      </c>
      <c r="E349" s="109">
        <v>1</v>
      </c>
      <c r="F349" s="111">
        <v>1</v>
      </c>
      <c r="G349" s="110" t="s">
        <v>239</v>
      </c>
      <c r="H349" s="96">
        <v>328</v>
      </c>
      <c r="I349" s="159">
        <v>0</v>
      </c>
      <c r="J349" s="159">
        <v>0</v>
      </c>
      <c r="K349" s="159">
        <v>0</v>
      </c>
      <c r="L349" s="158">
        <v>0</v>
      </c>
    </row>
    <row r="350" spans="1:12" ht="30" hidden="1" customHeight="1" collapsed="1">
      <c r="A350" s="112">
        <v>3</v>
      </c>
      <c r="B350" s="112">
        <v>3</v>
      </c>
      <c r="C350" s="108">
        <v>2</v>
      </c>
      <c r="D350" s="109">
        <v>7</v>
      </c>
      <c r="E350" s="109">
        <v>1</v>
      </c>
      <c r="F350" s="111">
        <v>2</v>
      </c>
      <c r="G350" s="110" t="s">
        <v>240</v>
      </c>
      <c r="H350" s="96">
        <v>329</v>
      </c>
      <c r="I350" s="115">
        <v>0</v>
      </c>
      <c r="J350" s="115">
        <v>0</v>
      </c>
      <c r="K350" s="115">
        <v>0</v>
      </c>
      <c r="L350" s="115">
        <v>0</v>
      </c>
    </row>
    <row r="351" spans="1:12" ht="18.75" customHeight="1">
      <c r="A351" s="81"/>
      <c r="B351" s="81"/>
      <c r="C351" s="82"/>
      <c r="D351" s="175"/>
      <c r="E351" s="176"/>
      <c r="F351" s="177"/>
      <c r="G351" s="178" t="s">
        <v>243</v>
      </c>
      <c r="H351" s="96">
        <v>330</v>
      </c>
      <c r="I351" s="148">
        <f>SUM(I21+I167)</f>
        <v>1246100</v>
      </c>
      <c r="J351" s="148">
        <f>SUM(J21+J167)</f>
        <v>644000</v>
      </c>
      <c r="K351" s="148">
        <f>SUM(K21+K167)</f>
        <v>542531.9</v>
      </c>
      <c r="L351" s="148">
        <f>SUM(L21+L167)</f>
        <v>542531.9</v>
      </c>
    </row>
    <row r="352" spans="1:12" ht="6.6" customHeight="1">
      <c r="G352" s="99"/>
      <c r="H352" s="96"/>
      <c r="I352" s="179"/>
      <c r="J352" s="180"/>
      <c r="K352" s="180"/>
      <c r="L352" s="180"/>
    </row>
    <row r="353" spans="1:12" ht="17.45" customHeight="1">
      <c r="D353" s="181"/>
      <c r="E353" s="181"/>
      <c r="F353" s="87"/>
      <c r="G353" s="181" t="s">
        <v>18</v>
      </c>
      <c r="H353" s="182"/>
      <c r="I353" s="183"/>
      <c r="J353" s="180"/>
      <c r="K353" s="181" t="s">
        <v>19</v>
      </c>
      <c r="L353" s="183"/>
    </row>
    <row r="354" spans="1:12" ht="18.75" customHeight="1">
      <c r="A354" s="184"/>
      <c r="B354" s="184"/>
      <c r="C354" s="184"/>
      <c r="D354" s="185" t="s">
        <v>244</v>
      </c>
      <c r="E354" s="65"/>
      <c r="F354" s="65"/>
      <c r="G354" s="182"/>
      <c r="H354" s="182"/>
      <c r="I354" s="204" t="s">
        <v>245</v>
      </c>
      <c r="K354" s="419" t="s">
        <v>246</v>
      </c>
      <c r="L354" s="419"/>
    </row>
    <row r="355" spans="1:12" ht="15.75" customHeight="1">
      <c r="D355" s="181"/>
      <c r="E355" s="181"/>
      <c r="F355" s="87"/>
      <c r="G355" s="181" t="s">
        <v>21</v>
      </c>
      <c r="I355" s="205"/>
      <c r="K355" s="181" t="s">
        <v>22</v>
      </c>
      <c r="L355" s="206"/>
    </row>
    <row r="356" spans="1:12" ht="19.149999999999999" customHeight="1">
      <c r="D356" s="420" t="s">
        <v>247</v>
      </c>
      <c r="E356" s="421"/>
      <c r="F356" s="421"/>
      <c r="G356" s="421"/>
      <c r="H356" s="207"/>
      <c r="I356" s="208" t="s">
        <v>245</v>
      </c>
      <c r="K356" s="419" t="s">
        <v>246</v>
      </c>
      <c r="L356" s="419"/>
    </row>
  </sheetData>
  <mergeCells count="18">
    <mergeCell ref="G7:K7"/>
    <mergeCell ref="A8:L8"/>
    <mergeCell ref="B9:L9"/>
    <mergeCell ref="G10:K10"/>
    <mergeCell ref="A13:I13"/>
    <mergeCell ref="A14:I14"/>
    <mergeCell ref="G16:H16"/>
    <mergeCell ref="A17:I17"/>
    <mergeCell ref="A18:F19"/>
    <mergeCell ref="G18:G19"/>
    <mergeCell ref="H18:H19"/>
    <mergeCell ref="I18:J18"/>
    <mergeCell ref="L18:L19"/>
    <mergeCell ref="A20:F20"/>
    <mergeCell ref="K354:L354"/>
    <mergeCell ref="D356:G356"/>
    <mergeCell ref="K356:L356"/>
    <mergeCell ref="K18:K19"/>
  </mergeCells>
  <pageMargins left="0.9055118110236221" right="0.11811023622047245" top="0.35433070866141736" bottom="0.35433070866141736" header="0" footer="0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"/>
  <sheetViews>
    <sheetView topLeftCell="B4" workbookViewId="0">
      <selection activeCell="I15" sqref="I15"/>
    </sheetView>
  </sheetViews>
  <sheetFormatPr defaultRowHeight="15"/>
  <cols>
    <col min="1" max="1" width="5.7109375" style="6" customWidth="1"/>
    <col min="2" max="2" width="16.7109375" style="6" customWidth="1"/>
    <col min="3" max="3" width="28.85546875" style="7" customWidth="1"/>
    <col min="4" max="4" width="14.5703125" style="7" customWidth="1"/>
    <col min="5" max="5" width="17" style="7" customWidth="1"/>
    <col min="6" max="6" width="14.140625" style="7" customWidth="1"/>
    <col min="7" max="7" width="15.140625" style="6" customWidth="1"/>
    <col min="8" max="8" width="21.7109375" style="6" customWidth="1"/>
    <col min="9" max="256" width="9.140625" style="6"/>
    <col min="257" max="257" width="5.7109375" style="6" customWidth="1"/>
    <col min="258" max="258" width="16.7109375" style="6" customWidth="1"/>
    <col min="259" max="259" width="28.85546875" style="6" customWidth="1"/>
    <col min="260" max="260" width="14.5703125" style="6" customWidth="1"/>
    <col min="261" max="261" width="17" style="6" customWidth="1"/>
    <col min="262" max="262" width="14.140625" style="6" customWidth="1"/>
    <col min="263" max="263" width="15.140625" style="6" customWidth="1"/>
    <col min="264" max="264" width="21.7109375" style="6" customWidth="1"/>
    <col min="265" max="512" width="9.140625" style="6"/>
    <col min="513" max="513" width="5.7109375" style="6" customWidth="1"/>
    <col min="514" max="514" width="16.7109375" style="6" customWidth="1"/>
    <col min="515" max="515" width="28.85546875" style="6" customWidth="1"/>
    <col min="516" max="516" width="14.5703125" style="6" customWidth="1"/>
    <col min="517" max="517" width="17" style="6" customWidth="1"/>
    <col min="518" max="518" width="14.140625" style="6" customWidth="1"/>
    <col min="519" max="519" width="15.140625" style="6" customWidth="1"/>
    <col min="520" max="520" width="21.7109375" style="6" customWidth="1"/>
    <col min="521" max="768" width="9.140625" style="6"/>
    <col min="769" max="769" width="5.7109375" style="6" customWidth="1"/>
    <col min="770" max="770" width="16.7109375" style="6" customWidth="1"/>
    <col min="771" max="771" width="28.85546875" style="6" customWidth="1"/>
    <col min="772" max="772" width="14.5703125" style="6" customWidth="1"/>
    <col min="773" max="773" width="17" style="6" customWidth="1"/>
    <col min="774" max="774" width="14.140625" style="6" customWidth="1"/>
    <col min="775" max="775" width="15.140625" style="6" customWidth="1"/>
    <col min="776" max="776" width="21.7109375" style="6" customWidth="1"/>
    <col min="777" max="1024" width="9.140625" style="6"/>
    <col min="1025" max="1025" width="5.7109375" style="6" customWidth="1"/>
    <col min="1026" max="1026" width="16.7109375" style="6" customWidth="1"/>
    <col min="1027" max="1027" width="28.85546875" style="6" customWidth="1"/>
    <col min="1028" max="1028" width="14.5703125" style="6" customWidth="1"/>
    <col min="1029" max="1029" width="17" style="6" customWidth="1"/>
    <col min="1030" max="1030" width="14.140625" style="6" customWidth="1"/>
    <col min="1031" max="1031" width="15.140625" style="6" customWidth="1"/>
    <col min="1032" max="1032" width="21.7109375" style="6" customWidth="1"/>
    <col min="1033" max="1280" width="9.140625" style="6"/>
    <col min="1281" max="1281" width="5.7109375" style="6" customWidth="1"/>
    <col min="1282" max="1282" width="16.7109375" style="6" customWidth="1"/>
    <col min="1283" max="1283" width="28.85546875" style="6" customWidth="1"/>
    <col min="1284" max="1284" width="14.5703125" style="6" customWidth="1"/>
    <col min="1285" max="1285" width="17" style="6" customWidth="1"/>
    <col min="1286" max="1286" width="14.140625" style="6" customWidth="1"/>
    <col min="1287" max="1287" width="15.140625" style="6" customWidth="1"/>
    <col min="1288" max="1288" width="21.7109375" style="6" customWidth="1"/>
    <col min="1289" max="1536" width="9.140625" style="6"/>
    <col min="1537" max="1537" width="5.7109375" style="6" customWidth="1"/>
    <col min="1538" max="1538" width="16.7109375" style="6" customWidth="1"/>
    <col min="1539" max="1539" width="28.85546875" style="6" customWidth="1"/>
    <col min="1540" max="1540" width="14.5703125" style="6" customWidth="1"/>
    <col min="1541" max="1541" width="17" style="6" customWidth="1"/>
    <col min="1542" max="1542" width="14.140625" style="6" customWidth="1"/>
    <col min="1543" max="1543" width="15.140625" style="6" customWidth="1"/>
    <col min="1544" max="1544" width="21.7109375" style="6" customWidth="1"/>
    <col min="1545" max="1792" width="9.140625" style="6"/>
    <col min="1793" max="1793" width="5.7109375" style="6" customWidth="1"/>
    <col min="1794" max="1794" width="16.7109375" style="6" customWidth="1"/>
    <col min="1795" max="1795" width="28.85546875" style="6" customWidth="1"/>
    <col min="1796" max="1796" width="14.5703125" style="6" customWidth="1"/>
    <col min="1797" max="1797" width="17" style="6" customWidth="1"/>
    <col min="1798" max="1798" width="14.140625" style="6" customWidth="1"/>
    <col min="1799" max="1799" width="15.140625" style="6" customWidth="1"/>
    <col min="1800" max="1800" width="21.7109375" style="6" customWidth="1"/>
    <col min="1801" max="2048" width="9.140625" style="6"/>
    <col min="2049" max="2049" width="5.7109375" style="6" customWidth="1"/>
    <col min="2050" max="2050" width="16.7109375" style="6" customWidth="1"/>
    <col min="2051" max="2051" width="28.85546875" style="6" customWidth="1"/>
    <col min="2052" max="2052" width="14.5703125" style="6" customWidth="1"/>
    <col min="2053" max="2053" width="17" style="6" customWidth="1"/>
    <col min="2054" max="2054" width="14.140625" style="6" customWidth="1"/>
    <col min="2055" max="2055" width="15.140625" style="6" customWidth="1"/>
    <col min="2056" max="2056" width="21.7109375" style="6" customWidth="1"/>
    <col min="2057" max="2304" width="9.140625" style="6"/>
    <col min="2305" max="2305" width="5.7109375" style="6" customWidth="1"/>
    <col min="2306" max="2306" width="16.7109375" style="6" customWidth="1"/>
    <col min="2307" max="2307" width="28.85546875" style="6" customWidth="1"/>
    <col min="2308" max="2308" width="14.5703125" style="6" customWidth="1"/>
    <col min="2309" max="2309" width="17" style="6" customWidth="1"/>
    <col min="2310" max="2310" width="14.140625" style="6" customWidth="1"/>
    <col min="2311" max="2311" width="15.140625" style="6" customWidth="1"/>
    <col min="2312" max="2312" width="21.7109375" style="6" customWidth="1"/>
    <col min="2313" max="2560" width="9.140625" style="6"/>
    <col min="2561" max="2561" width="5.7109375" style="6" customWidth="1"/>
    <col min="2562" max="2562" width="16.7109375" style="6" customWidth="1"/>
    <col min="2563" max="2563" width="28.85546875" style="6" customWidth="1"/>
    <col min="2564" max="2564" width="14.5703125" style="6" customWidth="1"/>
    <col min="2565" max="2565" width="17" style="6" customWidth="1"/>
    <col min="2566" max="2566" width="14.140625" style="6" customWidth="1"/>
    <col min="2567" max="2567" width="15.140625" style="6" customWidth="1"/>
    <col min="2568" max="2568" width="21.7109375" style="6" customWidth="1"/>
    <col min="2569" max="2816" width="9.140625" style="6"/>
    <col min="2817" max="2817" width="5.7109375" style="6" customWidth="1"/>
    <col min="2818" max="2818" width="16.7109375" style="6" customWidth="1"/>
    <col min="2819" max="2819" width="28.85546875" style="6" customWidth="1"/>
    <col min="2820" max="2820" width="14.5703125" style="6" customWidth="1"/>
    <col min="2821" max="2821" width="17" style="6" customWidth="1"/>
    <col min="2822" max="2822" width="14.140625" style="6" customWidth="1"/>
    <col min="2823" max="2823" width="15.140625" style="6" customWidth="1"/>
    <col min="2824" max="2824" width="21.7109375" style="6" customWidth="1"/>
    <col min="2825" max="3072" width="9.140625" style="6"/>
    <col min="3073" max="3073" width="5.7109375" style="6" customWidth="1"/>
    <col min="3074" max="3074" width="16.7109375" style="6" customWidth="1"/>
    <col min="3075" max="3075" width="28.85546875" style="6" customWidth="1"/>
    <col min="3076" max="3076" width="14.5703125" style="6" customWidth="1"/>
    <col min="3077" max="3077" width="17" style="6" customWidth="1"/>
    <col min="3078" max="3078" width="14.140625" style="6" customWidth="1"/>
    <col min="3079" max="3079" width="15.140625" style="6" customWidth="1"/>
    <col min="3080" max="3080" width="21.7109375" style="6" customWidth="1"/>
    <col min="3081" max="3328" width="9.140625" style="6"/>
    <col min="3329" max="3329" width="5.7109375" style="6" customWidth="1"/>
    <col min="3330" max="3330" width="16.7109375" style="6" customWidth="1"/>
    <col min="3331" max="3331" width="28.85546875" style="6" customWidth="1"/>
    <col min="3332" max="3332" width="14.5703125" style="6" customWidth="1"/>
    <col min="3333" max="3333" width="17" style="6" customWidth="1"/>
    <col min="3334" max="3334" width="14.140625" style="6" customWidth="1"/>
    <col min="3335" max="3335" width="15.140625" style="6" customWidth="1"/>
    <col min="3336" max="3336" width="21.7109375" style="6" customWidth="1"/>
    <col min="3337" max="3584" width="9.140625" style="6"/>
    <col min="3585" max="3585" width="5.7109375" style="6" customWidth="1"/>
    <col min="3586" max="3586" width="16.7109375" style="6" customWidth="1"/>
    <col min="3587" max="3587" width="28.85546875" style="6" customWidth="1"/>
    <col min="3588" max="3588" width="14.5703125" style="6" customWidth="1"/>
    <col min="3589" max="3589" width="17" style="6" customWidth="1"/>
    <col min="3590" max="3590" width="14.140625" style="6" customWidth="1"/>
    <col min="3591" max="3591" width="15.140625" style="6" customWidth="1"/>
    <col min="3592" max="3592" width="21.7109375" style="6" customWidth="1"/>
    <col min="3593" max="3840" width="9.140625" style="6"/>
    <col min="3841" max="3841" width="5.7109375" style="6" customWidth="1"/>
    <col min="3842" max="3842" width="16.7109375" style="6" customWidth="1"/>
    <col min="3843" max="3843" width="28.85546875" style="6" customWidth="1"/>
    <col min="3844" max="3844" width="14.5703125" style="6" customWidth="1"/>
    <col min="3845" max="3845" width="17" style="6" customWidth="1"/>
    <col min="3846" max="3846" width="14.140625" style="6" customWidth="1"/>
    <col min="3847" max="3847" width="15.140625" style="6" customWidth="1"/>
    <col min="3848" max="3848" width="21.7109375" style="6" customWidth="1"/>
    <col min="3849" max="4096" width="9.140625" style="6"/>
    <col min="4097" max="4097" width="5.7109375" style="6" customWidth="1"/>
    <col min="4098" max="4098" width="16.7109375" style="6" customWidth="1"/>
    <col min="4099" max="4099" width="28.85546875" style="6" customWidth="1"/>
    <col min="4100" max="4100" width="14.5703125" style="6" customWidth="1"/>
    <col min="4101" max="4101" width="17" style="6" customWidth="1"/>
    <col min="4102" max="4102" width="14.140625" style="6" customWidth="1"/>
    <col min="4103" max="4103" width="15.140625" style="6" customWidth="1"/>
    <col min="4104" max="4104" width="21.7109375" style="6" customWidth="1"/>
    <col min="4105" max="4352" width="9.140625" style="6"/>
    <col min="4353" max="4353" width="5.7109375" style="6" customWidth="1"/>
    <col min="4354" max="4354" width="16.7109375" style="6" customWidth="1"/>
    <col min="4355" max="4355" width="28.85546875" style="6" customWidth="1"/>
    <col min="4356" max="4356" width="14.5703125" style="6" customWidth="1"/>
    <col min="4357" max="4357" width="17" style="6" customWidth="1"/>
    <col min="4358" max="4358" width="14.140625" style="6" customWidth="1"/>
    <col min="4359" max="4359" width="15.140625" style="6" customWidth="1"/>
    <col min="4360" max="4360" width="21.7109375" style="6" customWidth="1"/>
    <col min="4361" max="4608" width="9.140625" style="6"/>
    <col min="4609" max="4609" width="5.7109375" style="6" customWidth="1"/>
    <col min="4610" max="4610" width="16.7109375" style="6" customWidth="1"/>
    <col min="4611" max="4611" width="28.85546875" style="6" customWidth="1"/>
    <col min="4612" max="4612" width="14.5703125" style="6" customWidth="1"/>
    <col min="4613" max="4613" width="17" style="6" customWidth="1"/>
    <col min="4614" max="4614" width="14.140625" style="6" customWidth="1"/>
    <col min="4615" max="4615" width="15.140625" style="6" customWidth="1"/>
    <col min="4616" max="4616" width="21.7109375" style="6" customWidth="1"/>
    <col min="4617" max="4864" width="9.140625" style="6"/>
    <col min="4865" max="4865" width="5.7109375" style="6" customWidth="1"/>
    <col min="4866" max="4866" width="16.7109375" style="6" customWidth="1"/>
    <col min="4867" max="4867" width="28.85546875" style="6" customWidth="1"/>
    <col min="4868" max="4868" width="14.5703125" style="6" customWidth="1"/>
    <col min="4869" max="4869" width="17" style="6" customWidth="1"/>
    <col min="4870" max="4870" width="14.140625" style="6" customWidth="1"/>
    <col min="4871" max="4871" width="15.140625" style="6" customWidth="1"/>
    <col min="4872" max="4872" width="21.7109375" style="6" customWidth="1"/>
    <col min="4873" max="5120" width="9.140625" style="6"/>
    <col min="5121" max="5121" width="5.7109375" style="6" customWidth="1"/>
    <col min="5122" max="5122" width="16.7109375" style="6" customWidth="1"/>
    <col min="5123" max="5123" width="28.85546875" style="6" customWidth="1"/>
    <col min="5124" max="5124" width="14.5703125" style="6" customWidth="1"/>
    <col min="5125" max="5125" width="17" style="6" customWidth="1"/>
    <col min="5126" max="5126" width="14.140625" style="6" customWidth="1"/>
    <col min="5127" max="5127" width="15.140625" style="6" customWidth="1"/>
    <col min="5128" max="5128" width="21.7109375" style="6" customWidth="1"/>
    <col min="5129" max="5376" width="9.140625" style="6"/>
    <col min="5377" max="5377" width="5.7109375" style="6" customWidth="1"/>
    <col min="5378" max="5378" width="16.7109375" style="6" customWidth="1"/>
    <col min="5379" max="5379" width="28.85546875" style="6" customWidth="1"/>
    <col min="5380" max="5380" width="14.5703125" style="6" customWidth="1"/>
    <col min="5381" max="5381" width="17" style="6" customWidth="1"/>
    <col min="5382" max="5382" width="14.140625" style="6" customWidth="1"/>
    <col min="5383" max="5383" width="15.140625" style="6" customWidth="1"/>
    <col min="5384" max="5384" width="21.7109375" style="6" customWidth="1"/>
    <col min="5385" max="5632" width="9.140625" style="6"/>
    <col min="5633" max="5633" width="5.7109375" style="6" customWidth="1"/>
    <col min="5634" max="5634" width="16.7109375" style="6" customWidth="1"/>
    <col min="5635" max="5635" width="28.85546875" style="6" customWidth="1"/>
    <col min="5636" max="5636" width="14.5703125" style="6" customWidth="1"/>
    <col min="5637" max="5637" width="17" style="6" customWidth="1"/>
    <col min="5638" max="5638" width="14.140625" style="6" customWidth="1"/>
    <col min="5639" max="5639" width="15.140625" style="6" customWidth="1"/>
    <col min="5640" max="5640" width="21.7109375" style="6" customWidth="1"/>
    <col min="5641" max="5888" width="9.140625" style="6"/>
    <col min="5889" max="5889" width="5.7109375" style="6" customWidth="1"/>
    <col min="5890" max="5890" width="16.7109375" style="6" customWidth="1"/>
    <col min="5891" max="5891" width="28.85546875" style="6" customWidth="1"/>
    <col min="5892" max="5892" width="14.5703125" style="6" customWidth="1"/>
    <col min="5893" max="5893" width="17" style="6" customWidth="1"/>
    <col min="5894" max="5894" width="14.140625" style="6" customWidth="1"/>
    <col min="5895" max="5895" width="15.140625" style="6" customWidth="1"/>
    <col min="5896" max="5896" width="21.7109375" style="6" customWidth="1"/>
    <col min="5897" max="6144" width="9.140625" style="6"/>
    <col min="6145" max="6145" width="5.7109375" style="6" customWidth="1"/>
    <col min="6146" max="6146" width="16.7109375" style="6" customWidth="1"/>
    <col min="6147" max="6147" width="28.85546875" style="6" customWidth="1"/>
    <col min="6148" max="6148" width="14.5703125" style="6" customWidth="1"/>
    <col min="6149" max="6149" width="17" style="6" customWidth="1"/>
    <col min="6150" max="6150" width="14.140625" style="6" customWidth="1"/>
    <col min="6151" max="6151" width="15.140625" style="6" customWidth="1"/>
    <col min="6152" max="6152" width="21.7109375" style="6" customWidth="1"/>
    <col min="6153" max="6400" width="9.140625" style="6"/>
    <col min="6401" max="6401" width="5.7109375" style="6" customWidth="1"/>
    <col min="6402" max="6402" width="16.7109375" style="6" customWidth="1"/>
    <col min="6403" max="6403" width="28.85546875" style="6" customWidth="1"/>
    <col min="6404" max="6404" width="14.5703125" style="6" customWidth="1"/>
    <col min="6405" max="6405" width="17" style="6" customWidth="1"/>
    <col min="6406" max="6406" width="14.140625" style="6" customWidth="1"/>
    <col min="6407" max="6407" width="15.140625" style="6" customWidth="1"/>
    <col min="6408" max="6408" width="21.7109375" style="6" customWidth="1"/>
    <col min="6409" max="6656" width="9.140625" style="6"/>
    <col min="6657" max="6657" width="5.7109375" style="6" customWidth="1"/>
    <col min="6658" max="6658" width="16.7109375" style="6" customWidth="1"/>
    <col min="6659" max="6659" width="28.85546875" style="6" customWidth="1"/>
    <col min="6660" max="6660" width="14.5703125" style="6" customWidth="1"/>
    <col min="6661" max="6661" width="17" style="6" customWidth="1"/>
    <col min="6662" max="6662" width="14.140625" style="6" customWidth="1"/>
    <col min="6663" max="6663" width="15.140625" style="6" customWidth="1"/>
    <col min="6664" max="6664" width="21.7109375" style="6" customWidth="1"/>
    <col min="6665" max="6912" width="9.140625" style="6"/>
    <col min="6913" max="6913" width="5.7109375" style="6" customWidth="1"/>
    <col min="6914" max="6914" width="16.7109375" style="6" customWidth="1"/>
    <col min="6915" max="6915" width="28.85546875" style="6" customWidth="1"/>
    <col min="6916" max="6916" width="14.5703125" style="6" customWidth="1"/>
    <col min="6917" max="6917" width="17" style="6" customWidth="1"/>
    <col min="6918" max="6918" width="14.140625" style="6" customWidth="1"/>
    <col min="6919" max="6919" width="15.140625" style="6" customWidth="1"/>
    <col min="6920" max="6920" width="21.7109375" style="6" customWidth="1"/>
    <col min="6921" max="7168" width="9.140625" style="6"/>
    <col min="7169" max="7169" width="5.7109375" style="6" customWidth="1"/>
    <col min="7170" max="7170" width="16.7109375" style="6" customWidth="1"/>
    <col min="7171" max="7171" width="28.85546875" style="6" customWidth="1"/>
    <col min="7172" max="7172" width="14.5703125" style="6" customWidth="1"/>
    <col min="7173" max="7173" width="17" style="6" customWidth="1"/>
    <col min="7174" max="7174" width="14.140625" style="6" customWidth="1"/>
    <col min="7175" max="7175" width="15.140625" style="6" customWidth="1"/>
    <col min="7176" max="7176" width="21.7109375" style="6" customWidth="1"/>
    <col min="7177" max="7424" width="9.140625" style="6"/>
    <col min="7425" max="7425" width="5.7109375" style="6" customWidth="1"/>
    <col min="7426" max="7426" width="16.7109375" style="6" customWidth="1"/>
    <col min="7427" max="7427" width="28.85546875" style="6" customWidth="1"/>
    <col min="7428" max="7428" width="14.5703125" style="6" customWidth="1"/>
    <col min="7429" max="7429" width="17" style="6" customWidth="1"/>
    <col min="7430" max="7430" width="14.140625" style="6" customWidth="1"/>
    <col min="7431" max="7431" width="15.140625" style="6" customWidth="1"/>
    <col min="7432" max="7432" width="21.7109375" style="6" customWidth="1"/>
    <col min="7433" max="7680" width="9.140625" style="6"/>
    <col min="7681" max="7681" width="5.7109375" style="6" customWidth="1"/>
    <col min="7682" max="7682" width="16.7109375" style="6" customWidth="1"/>
    <col min="7683" max="7683" width="28.85546875" style="6" customWidth="1"/>
    <col min="7684" max="7684" width="14.5703125" style="6" customWidth="1"/>
    <col min="7685" max="7685" width="17" style="6" customWidth="1"/>
    <col min="7686" max="7686" width="14.140625" style="6" customWidth="1"/>
    <col min="7687" max="7687" width="15.140625" style="6" customWidth="1"/>
    <col min="7688" max="7688" width="21.7109375" style="6" customWidth="1"/>
    <col min="7689" max="7936" width="9.140625" style="6"/>
    <col min="7937" max="7937" width="5.7109375" style="6" customWidth="1"/>
    <col min="7938" max="7938" width="16.7109375" style="6" customWidth="1"/>
    <col min="7939" max="7939" width="28.85546875" style="6" customWidth="1"/>
    <col min="7940" max="7940" width="14.5703125" style="6" customWidth="1"/>
    <col min="7941" max="7941" width="17" style="6" customWidth="1"/>
    <col min="7942" max="7942" width="14.140625" style="6" customWidth="1"/>
    <col min="7943" max="7943" width="15.140625" style="6" customWidth="1"/>
    <col min="7944" max="7944" width="21.7109375" style="6" customWidth="1"/>
    <col min="7945" max="8192" width="9.140625" style="6"/>
    <col min="8193" max="8193" width="5.7109375" style="6" customWidth="1"/>
    <col min="8194" max="8194" width="16.7109375" style="6" customWidth="1"/>
    <col min="8195" max="8195" width="28.85546875" style="6" customWidth="1"/>
    <col min="8196" max="8196" width="14.5703125" style="6" customWidth="1"/>
    <col min="8197" max="8197" width="17" style="6" customWidth="1"/>
    <col min="8198" max="8198" width="14.140625" style="6" customWidth="1"/>
    <col min="8199" max="8199" width="15.140625" style="6" customWidth="1"/>
    <col min="8200" max="8200" width="21.7109375" style="6" customWidth="1"/>
    <col min="8201" max="8448" width="9.140625" style="6"/>
    <col min="8449" max="8449" width="5.7109375" style="6" customWidth="1"/>
    <col min="8450" max="8450" width="16.7109375" style="6" customWidth="1"/>
    <col min="8451" max="8451" width="28.85546875" style="6" customWidth="1"/>
    <col min="8452" max="8452" width="14.5703125" style="6" customWidth="1"/>
    <col min="8453" max="8453" width="17" style="6" customWidth="1"/>
    <col min="8454" max="8454" width="14.140625" style="6" customWidth="1"/>
    <col min="8455" max="8455" width="15.140625" style="6" customWidth="1"/>
    <col min="8456" max="8456" width="21.7109375" style="6" customWidth="1"/>
    <col min="8457" max="8704" width="9.140625" style="6"/>
    <col min="8705" max="8705" width="5.7109375" style="6" customWidth="1"/>
    <col min="8706" max="8706" width="16.7109375" style="6" customWidth="1"/>
    <col min="8707" max="8707" width="28.85546875" style="6" customWidth="1"/>
    <col min="8708" max="8708" width="14.5703125" style="6" customWidth="1"/>
    <col min="8709" max="8709" width="17" style="6" customWidth="1"/>
    <col min="8710" max="8710" width="14.140625" style="6" customWidth="1"/>
    <col min="8711" max="8711" width="15.140625" style="6" customWidth="1"/>
    <col min="8712" max="8712" width="21.7109375" style="6" customWidth="1"/>
    <col min="8713" max="8960" width="9.140625" style="6"/>
    <col min="8961" max="8961" width="5.7109375" style="6" customWidth="1"/>
    <col min="8962" max="8962" width="16.7109375" style="6" customWidth="1"/>
    <col min="8963" max="8963" width="28.85546875" style="6" customWidth="1"/>
    <col min="8964" max="8964" width="14.5703125" style="6" customWidth="1"/>
    <col min="8965" max="8965" width="17" style="6" customWidth="1"/>
    <col min="8966" max="8966" width="14.140625" style="6" customWidth="1"/>
    <col min="8967" max="8967" width="15.140625" style="6" customWidth="1"/>
    <col min="8968" max="8968" width="21.7109375" style="6" customWidth="1"/>
    <col min="8969" max="9216" width="9.140625" style="6"/>
    <col min="9217" max="9217" width="5.7109375" style="6" customWidth="1"/>
    <col min="9218" max="9218" width="16.7109375" style="6" customWidth="1"/>
    <col min="9219" max="9219" width="28.85546875" style="6" customWidth="1"/>
    <col min="9220" max="9220" width="14.5703125" style="6" customWidth="1"/>
    <col min="9221" max="9221" width="17" style="6" customWidth="1"/>
    <col min="9222" max="9222" width="14.140625" style="6" customWidth="1"/>
    <col min="9223" max="9223" width="15.140625" style="6" customWidth="1"/>
    <col min="9224" max="9224" width="21.7109375" style="6" customWidth="1"/>
    <col min="9225" max="9472" width="9.140625" style="6"/>
    <col min="9473" max="9473" width="5.7109375" style="6" customWidth="1"/>
    <col min="9474" max="9474" width="16.7109375" style="6" customWidth="1"/>
    <col min="9475" max="9475" width="28.85546875" style="6" customWidth="1"/>
    <col min="9476" max="9476" width="14.5703125" style="6" customWidth="1"/>
    <col min="9477" max="9477" width="17" style="6" customWidth="1"/>
    <col min="9478" max="9478" width="14.140625" style="6" customWidth="1"/>
    <col min="9479" max="9479" width="15.140625" style="6" customWidth="1"/>
    <col min="9480" max="9480" width="21.7109375" style="6" customWidth="1"/>
    <col min="9481" max="9728" width="9.140625" style="6"/>
    <col min="9729" max="9729" width="5.7109375" style="6" customWidth="1"/>
    <col min="9730" max="9730" width="16.7109375" style="6" customWidth="1"/>
    <col min="9731" max="9731" width="28.85546875" style="6" customWidth="1"/>
    <col min="9732" max="9732" width="14.5703125" style="6" customWidth="1"/>
    <col min="9733" max="9733" width="17" style="6" customWidth="1"/>
    <col min="9734" max="9734" width="14.140625" style="6" customWidth="1"/>
    <col min="9735" max="9735" width="15.140625" style="6" customWidth="1"/>
    <col min="9736" max="9736" width="21.7109375" style="6" customWidth="1"/>
    <col min="9737" max="9984" width="9.140625" style="6"/>
    <col min="9985" max="9985" width="5.7109375" style="6" customWidth="1"/>
    <col min="9986" max="9986" width="16.7109375" style="6" customWidth="1"/>
    <col min="9987" max="9987" width="28.85546875" style="6" customWidth="1"/>
    <col min="9988" max="9988" width="14.5703125" style="6" customWidth="1"/>
    <col min="9989" max="9989" width="17" style="6" customWidth="1"/>
    <col min="9990" max="9990" width="14.140625" style="6" customWidth="1"/>
    <col min="9991" max="9991" width="15.140625" style="6" customWidth="1"/>
    <col min="9992" max="9992" width="21.7109375" style="6" customWidth="1"/>
    <col min="9993" max="10240" width="9.140625" style="6"/>
    <col min="10241" max="10241" width="5.7109375" style="6" customWidth="1"/>
    <col min="10242" max="10242" width="16.7109375" style="6" customWidth="1"/>
    <col min="10243" max="10243" width="28.85546875" style="6" customWidth="1"/>
    <col min="10244" max="10244" width="14.5703125" style="6" customWidth="1"/>
    <col min="10245" max="10245" width="17" style="6" customWidth="1"/>
    <col min="10246" max="10246" width="14.140625" style="6" customWidth="1"/>
    <col min="10247" max="10247" width="15.140625" style="6" customWidth="1"/>
    <col min="10248" max="10248" width="21.7109375" style="6" customWidth="1"/>
    <col min="10249" max="10496" width="9.140625" style="6"/>
    <col min="10497" max="10497" width="5.7109375" style="6" customWidth="1"/>
    <col min="10498" max="10498" width="16.7109375" style="6" customWidth="1"/>
    <col min="10499" max="10499" width="28.85546875" style="6" customWidth="1"/>
    <col min="10500" max="10500" width="14.5703125" style="6" customWidth="1"/>
    <col min="10501" max="10501" width="17" style="6" customWidth="1"/>
    <col min="10502" max="10502" width="14.140625" style="6" customWidth="1"/>
    <col min="10503" max="10503" width="15.140625" style="6" customWidth="1"/>
    <col min="10504" max="10504" width="21.7109375" style="6" customWidth="1"/>
    <col min="10505" max="10752" width="9.140625" style="6"/>
    <col min="10753" max="10753" width="5.7109375" style="6" customWidth="1"/>
    <col min="10754" max="10754" width="16.7109375" style="6" customWidth="1"/>
    <col min="10755" max="10755" width="28.85546875" style="6" customWidth="1"/>
    <col min="10756" max="10756" width="14.5703125" style="6" customWidth="1"/>
    <col min="10757" max="10757" width="17" style="6" customWidth="1"/>
    <col min="10758" max="10758" width="14.140625" style="6" customWidth="1"/>
    <col min="10759" max="10759" width="15.140625" style="6" customWidth="1"/>
    <col min="10760" max="10760" width="21.7109375" style="6" customWidth="1"/>
    <col min="10761" max="11008" width="9.140625" style="6"/>
    <col min="11009" max="11009" width="5.7109375" style="6" customWidth="1"/>
    <col min="11010" max="11010" width="16.7109375" style="6" customWidth="1"/>
    <col min="11011" max="11011" width="28.85546875" style="6" customWidth="1"/>
    <col min="11012" max="11012" width="14.5703125" style="6" customWidth="1"/>
    <col min="11013" max="11013" width="17" style="6" customWidth="1"/>
    <col min="11014" max="11014" width="14.140625" style="6" customWidth="1"/>
    <col min="11015" max="11015" width="15.140625" style="6" customWidth="1"/>
    <col min="11016" max="11016" width="21.7109375" style="6" customWidth="1"/>
    <col min="11017" max="11264" width="9.140625" style="6"/>
    <col min="11265" max="11265" width="5.7109375" style="6" customWidth="1"/>
    <col min="11266" max="11266" width="16.7109375" style="6" customWidth="1"/>
    <col min="11267" max="11267" width="28.85546875" style="6" customWidth="1"/>
    <col min="11268" max="11268" width="14.5703125" style="6" customWidth="1"/>
    <col min="11269" max="11269" width="17" style="6" customWidth="1"/>
    <col min="11270" max="11270" width="14.140625" style="6" customWidth="1"/>
    <col min="11271" max="11271" width="15.140625" style="6" customWidth="1"/>
    <col min="11272" max="11272" width="21.7109375" style="6" customWidth="1"/>
    <col min="11273" max="11520" width="9.140625" style="6"/>
    <col min="11521" max="11521" width="5.7109375" style="6" customWidth="1"/>
    <col min="11522" max="11522" width="16.7109375" style="6" customWidth="1"/>
    <col min="11523" max="11523" width="28.85546875" style="6" customWidth="1"/>
    <col min="11524" max="11524" width="14.5703125" style="6" customWidth="1"/>
    <col min="11525" max="11525" width="17" style="6" customWidth="1"/>
    <col min="11526" max="11526" width="14.140625" style="6" customWidth="1"/>
    <col min="11527" max="11527" width="15.140625" style="6" customWidth="1"/>
    <col min="11528" max="11528" width="21.7109375" style="6" customWidth="1"/>
    <col min="11529" max="11776" width="9.140625" style="6"/>
    <col min="11777" max="11777" width="5.7109375" style="6" customWidth="1"/>
    <col min="11778" max="11778" width="16.7109375" style="6" customWidth="1"/>
    <col min="11779" max="11779" width="28.85546875" style="6" customWidth="1"/>
    <col min="11780" max="11780" width="14.5703125" style="6" customWidth="1"/>
    <col min="11781" max="11781" width="17" style="6" customWidth="1"/>
    <col min="11782" max="11782" width="14.140625" style="6" customWidth="1"/>
    <col min="11783" max="11783" width="15.140625" style="6" customWidth="1"/>
    <col min="11784" max="11784" width="21.7109375" style="6" customWidth="1"/>
    <col min="11785" max="12032" width="9.140625" style="6"/>
    <col min="12033" max="12033" width="5.7109375" style="6" customWidth="1"/>
    <col min="12034" max="12034" width="16.7109375" style="6" customWidth="1"/>
    <col min="12035" max="12035" width="28.85546875" style="6" customWidth="1"/>
    <col min="12036" max="12036" width="14.5703125" style="6" customWidth="1"/>
    <col min="12037" max="12037" width="17" style="6" customWidth="1"/>
    <col min="12038" max="12038" width="14.140625" style="6" customWidth="1"/>
    <col min="12039" max="12039" width="15.140625" style="6" customWidth="1"/>
    <col min="12040" max="12040" width="21.7109375" style="6" customWidth="1"/>
    <col min="12041" max="12288" width="9.140625" style="6"/>
    <col min="12289" max="12289" width="5.7109375" style="6" customWidth="1"/>
    <col min="12290" max="12290" width="16.7109375" style="6" customWidth="1"/>
    <col min="12291" max="12291" width="28.85546875" style="6" customWidth="1"/>
    <col min="12292" max="12292" width="14.5703125" style="6" customWidth="1"/>
    <col min="12293" max="12293" width="17" style="6" customWidth="1"/>
    <col min="12294" max="12294" width="14.140625" style="6" customWidth="1"/>
    <col min="12295" max="12295" width="15.140625" style="6" customWidth="1"/>
    <col min="12296" max="12296" width="21.7109375" style="6" customWidth="1"/>
    <col min="12297" max="12544" width="9.140625" style="6"/>
    <col min="12545" max="12545" width="5.7109375" style="6" customWidth="1"/>
    <col min="12546" max="12546" width="16.7109375" style="6" customWidth="1"/>
    <col min="12547" max="12547" width="28.85546875" style="6" customWidth="1"/>
    <col min="12548" max="12548" width="14.5703125" style="6" customWidth="1"/>
    <col min="12549" max="12549" width="17" style="6" customWidth="1"/>
    <col min="12550" max="12550" width="14.140625" style="6" customWidth="1"/>
    <col min="12551" max="12551" width="15.140625" style="6" customWidth="1"/>
    <col min="12552" max="12552" width="21.7109375" style="6" customWidth="1"/>
    <col min="12553" max="12800" width="9.140625" style="6"/>
    <col min="12801" max="12801" width="5.7109375" style="6" customWidth="1"/>
    <col min="12802" max="12802" width="16.7109375" style="6" customWidth="1"/>
    <col min="12803" max="12803" width="28.85546875" style="6" customWidth="1"/>
    <col min="12804" max="12804" width="14.5703125" style="6" customWidth="1"/>
    <col min="12805" max="12805" width="17" style="6" customWidth="1"/>
    <col min="12806" max="12806" width="14.140625" style="6" customWidth="1"/>
    <col min="12807" max="12807" width="15.140625" style="6" customWidth="1"/>
    <col min="12808" max="12808" width="21.7109375" style="6" customWidth="1"/>
    <col min="12809" max="13056" width="9.140625" style="6"/>
    <col min="13057" max="13057" width="5.7109375" style="6" customWidth="1"/>
    <col min="13058" max="13058" width="16.7109375" style="6" customWidth="1"/>
    <col min="13059" max="13059" width="28.85546875" style="6" customWidth="1"/>
    <col min="13060" max="13060" width="14.5703125" style="6" customWidth="1"/>
    <col min="13061" max="13061" width="17" style="6" customWidth="1"/>
    <col min="13062" max="13062" width="14.140625" style="6" customWidth="1"/>
    <col min="13063" max="13063" width="15.140625" style="6" customWidth="1"/>
    <col min="13064" max="13064" width="21.7109375" style="6" customWidth="1"/>
    <col min="13065" max="13312" width="9.140625" style="6"/>
    <col min="13313" max="13313" width="5.7109375" style="6" customWidth="1"/>
    <col min="13314" max="13314" width="16.7109375" style="6" customWidth="1"/>
    <col min="13315" max="13315" width="28.85546875" style="6" customWidth="1"/>
    <col min="13316" max="13316" width="14.5703125" style="6" customWidth="1"/>
    <col min="13317" max="13317" width="17" style="6" customWidth="1"/>
    <col min="13318" max="13318" width="14.140625" style="6" customWidth="1"/>
    <col min="13319" max="13319" width="15.140625" style="6" customWidth="1"/>
    <col min="13320" max="13320" width="21.7109375" style="6" customWidth="1"/>
    <col min="13321" max="13568" width="9.140625" style="6"/>
    <col min="13569" max="13569" width="5.7109375" style="6" customWidth="1"/>
    <col min="13570" max="13570" width="16.7109375" style="6" customWidth="1"/>
    <col min="13571" max="13571" width="28.85546875" style="6" customWidth="1"/>
    <col min="13572" max="13572" width="14.5703125" style="6" customWidth="1"/>
    <col min="13573" max="13573" width="17" style="6" customWidth="1"/>
    <col min="13574" max="13574" width="14.140625" style="6" customWidth="1"/>
    <col min="13575" max="13575" width="15.140625" style="6" customWidth="1"/>
    <col min="13576" max="13576" width="21.7109375" style="6" customWidth="1"/>
    <col min="13577" max="13824" width="9.140625" style="6"/>
    <col min="13825" max="13825" width="5.7109375" style="6" customWidth="1"/>
    <col min="13826" max="13826" width="16.7109375" style="6" customWidth="1"/>
    <col min="13827" max="13827" width="28.85546875" style="6" customWidth="1"/>
    <col min="13828" max="13828" width="14.5703125" style="6" customWidth="1"/>
    <col min="13829" max="13829" width="17" style="6" customWidth="1"/>
    <col min="13830" max="13830" width="14.140625" style="6" customWidth="1"/>
    <col min="13831" max="13831" width="15.140625" style="6" customWidth="1"/>
    <col min="13832" max="13832" width="21.7109375" style="6" customWidth="1"/>
    <col min="13833" max="14080" width="9.140625" style="6"/>
    <col min="14081" max="14081" width="5.7109375" style="6" customWidth="1"/>
    <col min="14082" max="14082" width="16.7109375" style="6" customWidth="1"/>
    <col min="14083" max="14083" width="28.85546875" style="6" customWidth="1"/>
    <col min="14084" max="14084" width="14.5703125" style="6" customWidth="1"/>
    <col min="14085" max="14085" width="17" style="6" customWidth="1"/>
    <col min="14086" max="14086" width="14.140625" style="6" customWidth="1"/>
    <col min="14087" max="14087" width="15.140625" style="6" customWidth="1"/>
    <col min="14088" max="14088" width="21.7109375" style="6" customWidth="1"/>
    <col min="14089" max="14336" width="9.140625" style="6"/>
    <col min="14337" max="14337" width="5.7109375" style="6" customWidth="1"/>
    <col min="14338" max="14338" width="16.7109375" style="6" customWidth="1"/>
    <col min="14339" max="14339" width="28.85546875" style="6" customWidth="1"/>
    <col min="14340" max="14340" width="14.5703125" style="6" customWidth="1"/>
    <col min="14341" max="14341" width="17" style="6" customWidth="1"/>
    <col min="14342" max="14342" width="14.140625" style="6" customWidth="1"/>
    <col min="14343" max="14343" width="15.140625" style="6" customWidth="1"/>
    <col min="14344" max="14344" width="21.7109375" style="6" customWidth="1"/>
    <col min="14345" max="14592" width="9.140625" style="6"/>
    <col min="14593" max="14593" width="5.7109375" style="6" customWidth="1"/>
    <col min="14594" max="14594" width="16.7109375" style="6" customWidth="1"/>
    <col min="14595" max="14595" width="28.85546875" style="6" customWidth="1"/>
    <col min="14596" max="14596" width="14.5703125" style="6" customWidth="1"/>
    <col min="14597" max="14597" width="17" style="6" customWidth="1"/>
    <col min="14598" max="14598" width="14.140625" style="6" customWidth="1"/>
    <col min="14599" max="14599" width="15.140625" style="6" customWidth="1"/>
    <col min="14600" max="14600" width="21.7109375" style="6" customWidth="1"/>
    <col min="14601" max="14848" width="9.140625" style="6"/>
    <col min="14849" max="14849" width="5.7109375" style="6" customWidth="1"/>
    <col min="14850" max="14850" width="16.7109375" style="6" customWidth="1"/>
    <col min="14851" max="14851" width="28.85546875" style="6" customWidth="1"/>
    <col min="14852" max="14852" width="14.5703125" style="6" customWidth="1"/>
    <col min="14853" max="14853" width="17" style="6" customWidth="1"/>
    <col min="14854" max="14854" width="14.140625" style="6" customWidth="1"/>
    <col min="14855" max="14855" width="15.140625" style="6" customWidth="1"/>
    <col min="14856" max="14856" width="21.7109375" style="6" customWidth="1"/>
    <col min="14857" max="15104" width="9.140625" style="6"/>
    <col min="15105" max="15105" width="5.7109375" style="6" customWidth="1"/>
    <col min="15106" max="15106" width="16.7109375" style="6" customWidth="1"/>
    <col min="15107" max="15107" width="28.85546875" style="6" customWidth="1"/>
    <col min="15108" max="15108" width="14.5703125" style="6" customWidth="1"/>
    <col min="15109" max="15109" width="17" style="6" customWidth="1"/>
    <col min="15110" max="15110" width="14.140625" style="6" customWidth="1"/>
    <col min="15111" max="15111" width="15.140625" style="6" customWidth="1"/>
    <col min="15112" max="15112" width="21.7109375" style="6" customWidth="1"/>
    <col min="15113" max="15360" width="9.140625" style="6"/>
    <col min="15361" max="15361" width="5.7109375" style="6" customWidth="1"/>
    <col min="15362" max="15362" width="16.7109375" style="6" customWidth="1"/>
    <col min="15363" max="15363" width="28.85546875" style="6" customWidth="1"/>
    <col min="15364" max="15364" width="14.5703125" style="6" customWidth="1"/>
    <col min="15365" max="15365" width="17" style="6" customWidth="1"/>
    <col min="15366" max="15366" width="14.140625" style="6" customWidth="1"/>
    <col min="15367" max="15367" width="15.140625" style="6" customWidth="1"/>
    <col min="15368" max="15368" width="21.7109375" style="6" customWidth="1"/>
    <col min="15369" max="15616" width="9.140625" style="6"/>
    <col min="15617" max="15617" width="5.7109375" style="6" customWidth="1"/>
    <col min="15618" max="15618" width="16.7109375" style="6" customWidth="1"/>
    <col min="15619" max="15619" width="28.85546875" style="6" customWidth="1"/>
    <col min="15620" max="15620" width="14.5703125" style="6" customWidth="1"/>
    <col min="15621" max="15621" width="17" style="6" customWidth="1"/>
    <col min="15622" max="15622" width="14.140625" style="6" customWidth="1"/>
    <col min="15623" max="15623" width="15.140625" style="6" customWidth="1"/>
    <col min="15624" max="15624" width="21.7109375" style="6" customWidth="1"/>
    <col min="15625" max="15872" width="9.140625" style="6"/>
    <col min="15873" max="15873" width="5.7109375" style="6" customWidth="1"/>
    <col min="15874" max="15874" width="16.7109375" style="6" customWidth="1"/>
    <col min="15875" max="15875" width="28.85546875" style="6" customWidth="1"/>
    <col min="15876" max="15876" width="14.5703125" style="6" customWidth="1"/>
    <col min="15877" max="15877" width="17" style="6" customWidth="1"/>
    <col min="15878" max="15878" width="14.140625" style="6" customWidth="1"/>
    <col min="15879" max="15879" width="15.140625" style="6" customWidth="1"/>
    <col min="15880" max="15880" width="21.7109375" style="6" customWidth="1"/>
    <col min="15881" max="16128" width="9.140625" style="6"/>
    <col min="16129" max="16129" width="5.7109375" style="6" customWidth="1"/>
    <col min="16130" max="16130" width="16.7109375" style="6" customWidth="1"/>
    <col min="16131" max="16131" width="28.85546875" style="6" customWidth="1"/>
    <col min="16132" max="16132" width="14.5703125" style="6" customWidth="1"/>
    <col min="16133" max="16133" width="17" style="6" customWidth="1"/>
    <col min="16134" max="16134" width="14.140625" style="6" customWidth="1"/>
    <col min="16135" max="16135" width="15.140625" style="6" customWidth="1"/>
    <col min="16136" max="16136" width="21.7109375" style="6" customWidth="1"/>
    <col min="16137" max="16384" width="9.140625" style="6"/>
  </cols>
  <sheetData>
    <row r="1" spans="2:8" ht="29.25" customHeight="1">
      <c r="H1" s="8" t="s">
        <v>298</v>
      </c>
    </row>
    <row r="2" spans="2:8" ht="12" customHeight="1">
      <c r="D2" s="57"/>
      <c r="E2" s="57"/>
      <c r="F2" s="533" t="s">
        <v>299</v>
      </c>
      <c r="G2" s="534"/>
      <c r="H2" s="534"/>
    </row>
    <row r="3" spans="2:8" ht="12" customHeight="1">
      <c r="D3" s="57"/>
      <c r="E3" s="57"/>
      <c r="F3" s="533" t="s">
        <v>300</v>
      </c>
      <c r="G3" s="534"/>
      <c r="H3" s="534"/>
    </row>
    <row r="4" spans="2:8" ht="12" customHeight="1">
      <c r="D4" s="57"/>
      <c r="E4" s="57"/>
      <c r="F4" s="533" t="s">
        <v>301</v>
      </c>
      <c r="G4" s="534"/>
      <c r="H4" s="534"/>
    </row>
    <row r="5" spans="2:8" ht="12" customHeight="1">
      <c r="D5" s="57"/>
      <c r="E5" s="57"/>
      <c r="F5" s="57" t="s">
        <v>302</v>
      </c>
      <c r="G5" s="57"/>
      <c r="H5" s="57"/>
    </row>
    <row r="6" spans="2:8" ht="9" customHeight="1">
      <c r="C6" s="9"/>
      <c r="D6" s="9"/>
      <c r="E6" s="9"/>
      <c r="F6" s="9"/>
      <c r="G6" s="9"/>
      <c r="H6" s="9"/>
    </row>
    <row r="7" spans="2:8" ht="15.75" customHeight="1">
      <c r="B7" s="10"/>
      <c r="C7" s="11"/>
      <c r="D7" s="11" t="s">
        <v>303</v>
      </c>
      <c r="E7" s="11"/>
      <c r="F7" s="11"/>
      <c r="G7" s="11">
        <v>191789695</v>
      </c>
      <c r="H7" s="11"/>
    </row>
    <row r="8" spans="2:8" ht="19.5" customHeight="1">
      <c r="C8" s="535" t="s">
        <v>304</v>
      </c>
      <c r="D8" s="535"/>
      <c r="E8" s="535"/>
      <c r="F8" s="535"/>
      <c r="G8" s="535"/>
      <c r="H8" s="535"/>
    </row>
    <row r="9" spans="2:8" ht="18.75" customHeight="1">
      <c r="B9" s="536" t="s">
        <v>466</v>
      </c>
      <c r="C9" s="536"/>
      <c r="D9" s="536"/>
      <c r="E9" s="536"/>
      <c r="F9" s="536"/>
      <c r="G9" s="536"/>
      <c r="H9" s="536"/>
    </row>
    <row r="10" spans="2:8" ht="28.5" customHeight="1">
      <c r="C10" s="12"/>
      <c r="D10" s="12"/>
      <c r="E10" s="13" t="s">
        <v>467</v>
      </c>
      <c r="F10" s="13"/>
    </row>
    <row r="11" spans="2:8" ht="12.75">
      <c r="C11" s="12"/>
      <c r="D11" s="537"/>
      <c r="E11" s="537"/>
      <c r="F11" s="6"/>
    </row>
    <row r="12" spans="2:8" ht="12.75">
      <c r="C12" s="12"/>
      <c r="D12" s="6"/>
      <c r="E12" s="14" t="s">
        <v>305</v>
      </c>
      <c r="F12" s="58"/>
    </row>
    <row r="13" spans="2:8" ht="12.75">
      <c r="C13" s="6"/>
      <c r="D13" s="6"/>
      <c r="E13" s="15"/>
      <c r="F13" s="15"/>
    </row>
    <row r="14" spans="2:8" ht="17.25" customHeight="1">
      <c r="B14" s="16"/>
      <c r="H14" s="51" t="s">
        <v>306</v>
      </c>
    </row>
    <row r="15" spans="2:8" ht="22.5" customHeight="1">
      <c r="B15" s="538" t="s">
        <v>307</v>
      </c>
      <c r="C15" s="538" t="s">
        <v>308</v>
      </c>
      <c r="D15" s="540" t="s">
        <v>309</v>
      </c>
      <c r="E15" s="541"/>
      <c r="F15" s="541"/>
      <c r="G15" s="541"/>
      <c r="H15" s="542"/>
    </row>
    <row r="16" spans="2:8" ht="21" hidden="1" customHeight="1">
      <c r="B16" s="539"/>
      <c r="C16" s="539"/>
      <c r="D16" s="17"/>
      <c r="E16" s="18"/>
      <c r="F16" s="18"/>
      <c r="G16" s="18"/>
      <c r="H16" s="19"/>
    </row>
    <row r="17" spans="2:12" ht="12.75" hidden="1" customHeight="1">
      <c r="B17" s="539"/>
      <c r="C17" s="539"/>
      <c r="D17" s="538" t="s">
        <v>310</v>
      </c>
      <c r="E17" s="538" t="s">
        <v>311</v>
      </c>
      <c r="F17" s="544" t="s">
        <v>312</v>
      </c>
      <c r="G17" s="538" t="s">
        <v>313</v>
      </c>
      <c r="H17" s="538" t="s">
        <v>314</v>
      </c>
    </row>
    <row r="18" spans="2:12" ht="47.25" customHeight="1">
      <c r="B18" s="539"/>
      <c r="C18" s="539"/>
      <c r="D18" s="543"/>
      <c r="E18" s="543"/>
      <c r="F18" s="545"/>
      <c r="G18" s="543"/>
      <c r="H18" s="543"/>
    </row>
    <row r="19" spans="2:12" ht="11.25" customHeight="1">
      <c r="B19" s="59">
        <v>1</v>
      </c>
      <c r="C19" s="20">
        <v>2</v>
      </c>
      <c r="D19" s="59">
        <v>3</v>
      </c>
      <c r="E19" s="59">
        <v>4</v>
      </c>
      <c r="F19" s="59">
        <v>5</v>
      </c>
      <c r="G19" s="59">
        <v>6</v>
      </c>
      <c r="H19" s="59">
        <v>7</v>
      </c>
    </row>
    <row r="20" spans="2:12" ht="14.45" customHeight="1">
      <c r="B20" s="21">
        <v>731</v>
      </c>
      <c r="C20" s="22" t="s">
        <v>315</v>
      </c>
      <c r="D20" s="23"/>
      <c r="E20" s="24"/>
      <c r="F20" s="24"/>
      <c r="G20" s="25">
        <v>0</v>
      </c>
      <c r="H20" s="25">
        <f>SUM(D20+E20-F20)</f>
        <v>0</v>
      </c>
    </row>
    <row r="21" spans="2:12" ht="28.5" customHeight="1">
      <c r="B21" s="21">
        <v>741</v>
      </c>
      <c r="C21" s="26" t="s">
        <v>316</v>
      </c>
      <c r="D21" s="27">
        <v>2300</v>
      </c>
      <c r="E21" s="25">
        <v>23044.69</v>
      </c>
      <c r="F21" s="25">
        <v>20044.689999999999</v>
      </c>
      <c r="G21" s="25">
        <v>0</v>
      </c>
      <c r="H21" s="25">
        <f>SUM(D21+E21-F21)</f>
        <v>5300</v>
      </c>
    </row>
    <row r="22" spans="2:12" ht="14.45" customHeight="1">
      <c r="B22" s="21"/>
      <c r="C22" s="21"/>
      <c r="D22" s="27"/>
      <c r="E22" s="25"/>
      <c r="F22" s="25"/>
      <c r="G22" s="28"/>
      <c r="H22" s="28"/>
    </row>
    <row r="23" spans="2:12" ht="14.45" customHeight="1">
      <c r="B23" s="21"/>
      <c r="C23" s="21"/>
      <c r="D23" s="27"/>
      <c r="E23" s="25"/>
      <c r="F23" s="25"/>
      <c r="G23" s="28"/>
      <c r="H23" s="28"/>
    </row>
    <row r="24" spans="2:12" ht="14.45" customHeight="1">
      <c r="B24" s="21"/>
      <c r="C24" s="21"/>
      <c r="D24" s="27"/>
      <c r="E24" s="25"/>
      <c r="F24" s="25"/>
      <c r="G24" s="28"/>
      <c r="H24" s="28"/>
    </row>
    <row r="25" spans="2:12" ht="14.45" customHeight="1">
      <c r="B25" s="29"/>
      <c r="C25" s="30" t="s">
        <v>317</v>
      </c>
      <c r="D25" s="31">
        <f>SUM(D20:D24)</f>
        <v>2300</v>
      </c>
      <c r="E25" s="31">
        <f>SUM(E20:E24)</f>
        <v>23044.69</v>
      </c>
      <c r="F25" s="31">
        <f>SUM(F20:F24)</f>
        <v>20044.689999999999</v>
      </c>
      <c r="G25" s="31">
        <f>SUM(G20:G24)</f>
        <v>0</v>
      </c>
      <c r="H25" s="31">
        <f>SUM(H20:H24)</f>
        <v>5300</v>
      </c>
    </row>
    <row r="26" spans="2:12">
      <c r="C26" s="32"/>
      <c r="D26" s="32"/>
      <c r="E26" s="32"/>
      <c r="F26" s="32"/>
      <c r="K26" s="33"/>
      <c r="L26" s="33"/>
    </row>
    <row r="27" spans="2:12" ht="12.75">
      <c r="C27" s="10"/>
      <c r="D27" s="10"/>
      <c r="E27" s="10"/>
      <c r="F27" s="10"/>
    </row>
    <row r="28" spans="2:12" ht="15.75">
      <c r="B28" s="548"/>
      <c r="C28" s="548"/>
      <c r="D28" s="34"/>
      <c r="E28" s="11"/>
      <c r="F28" s="6"/>
      <c r="G28" s="549" t="s">
        <v>293</v>
      </c>
      <c r="H28" s="549"/>
    </row>
    <row r="29" spans="2:12" ht="30.75" customHeight="1">
      <c r="B29" s="546" t="s">
        <v>318</v>
      </c>
      <c r="C29" s="546"/>
      <c r="D29" s="35"/>
      <c r="E29" s="36" t="s">
        <v>245</v>
      </c>
      <c r="F29" s="36"/>
      <c r="G29" s="547" t="s">
        <v>246</v>
      </c>
      <c r="H29" s="547"/>
    </row>
    <row r="30" spans="2:12" ht="14.25" customHeight="1">
      <c r="B30" s="550"/>
      <c r="C30" s="550"/>
      <c r="D30" s="37"/>
      <c r="E30" s="11"/>
      <c r="F30" s="6"/>
      <c r="G30" s="549" t="s">
        <v>297</v>
      </c>
      <c r="H30" s="549"/>
    </row>
    <row r="31" spans="2:12" ht="26.25" customHeight="1">
      <c r="B31" s="546" t="s">
        <v>319</v>
      </c>
      <c r="C31" s="546"/>
      <c r="D31" s="60"/>
      <c r="E31" s="36" t="s">
        <v>245</v>
      </c>
      <c r="F31" s="36"/>
      <c r="G31" s="547" t="s">
        <v>246</v>
      </c>
      <c r="H31" s="547"/>
    </row>
  </sheetData>
  <mergeCells count="22">
    <mergeCell ref="B31:C31"/>
    <mergeCell ref="G31:H31"/>
    <mergeCell ref="B28:C28"/>
    <mergeCell ref="G28:H28"/>
    <mergeCell ref="B29:C29"/>
    <mergeCell ref="G29:H29"/>
    <mergeCell ref="B30:C30"/>
    <mergeCell ref="G30:H30"/>
    <mergeCell ref="D11:E11"/>
    <mergeCell ref="B15:B18"/>
    <mergeCell ref="C15:C18"/>
    <mergeCell ref="D15:H15"/>
    <mergeCell ref="D17:D18"/>
    <mergeCell ref="E17:E18"/>
    <mergeCell ref="F17:F18"/>
    <mergeCell ref="G17:G18"/>
    <mergeCell ref="H17:H18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K12" sqref="K12"/>
    </sheetView>
  </sheetViews>
  <sheetFormatPr defaultColWidth="8.85546875" defaultRowHeight="15"/>
  <cols>
    <col min="1" max="1" width="6.42578125" style="294" customWidth="1"/>
    <col min="2" max="2" width="13.7109375" style="294" customWidth="1"/>
    <col min="3" max="3" width="11.5703125" style="294" customWidth="1"/>
    <col min="4" max="4" width="9.140625" style="294" customWidth="1"/>
    <col min="5" max="5" width="7.140625" style="294" customWidth="1"/>
    <col min="6" max="6" width="13.7109375" style="294" customWidth="1"/>
    <col min="7" max="7" width="10" style="294" customWidth="1"/>
    <col min="8" max="8" width="13.5703125" style="294" customWidth="1"/>
    <col min="9" max="9" width="9.140625" style="294" customWidth="1"/>
    <col min="10" max="16384" width="8.85546875" style="233"/>
  </cols>
  <sheetData>
    <row r="2" spans="1:8">
      <c r="A2" s="554" t="s">
        <v>0</v>
      </c>
      <c r="B2" s="554"/>
      <c r="C2" s="554"/>
      <c r="D2" s="554"/>
      <c r="E2" s="554"/>
      <c r="F2" s="554"/>
      <c r="G2" s="554"/>
      <c r="H2" s="554"/>
    </row>
    <row r="3" spans="1:8">
      <c r="A3" s="555" t="s">
        <v>1</v>
      </c>
      <c r="B3" s="555"/>
      <c r="C3" s="555"/>
      <c r="D3" s="555"/>
      <c r="E3" s="555"/>
      <c r="F3" s="555"/>
      <c r="G3" s="555"/>
      <c r="H3" s="555"/>
    </row>
    <row r="6" spans="1:8">
      <c r="A6" s="556" t="s">
        <v>2</v>
      </c>
      <c r="B6" s="556"/>
      <c r="C6" s="556"/>
      <c r="D6" s="556"/>
      <c r="E6" s="556"/>
      <c r="F6" s="556"/>
      <c r="G6" s="556"/>
      <c r="H6" s="556"/>
    </row>
    <row r="9" spans="1:8" ht="15" customHeight="1">
      <c r="A9" s="557" t="s">
        <v>3</v>
      </c>
      <c r="B9" s="557"/>
      <c r="C9" s="557"/>
      <c r="D9" s="557"/>
      <c r="E9" s="557"/>
      <c r="F9" s="557"/>
      <c r="G9" s="557"/>
      <c r="H9" s="557"/>
    </row>
    <row r="10" spans="1:8">
      <c r="D10" s="295"/>
    </row>
    <row r="11" spans="1:8">
      <c r="C11" s="556" t="s">
        <v>459</v>
      </c>
      <c r="D11" s="556"/>
      <c r="E11" s="556"/>
      <c r="F11" s="556"/>
    </row>
    <row r="12" spans="1:8">
      <c r="B12" s="558"/>
      <c r="C12" s="558"/>
      <c r="D12" s="558"/>
      <c r="E12" s="558"/>
      <c r="F12" s="558"/>
      <c r="G12" s="558"/>
    </row>
    <row r="14" spans="1:8" ht="15" customHeight="1">
      <c r="A14" s="559" t="s">
        <v>4</v>
      </c>
      <c r="B14" s="559"/>
      <c r="C14" s="296" t="s">
        <v>468</v>
      </c>
      <c r="D14" s="297"/>
      <c r="E14" s="297"/>
      <c r="F14" s="297"/>
      <c r="G14" s="297"/>
      <c r="H14" s="297"/>
    </row>
    <row r="15" spans="1:8">
      <c r="A15" s="560" t="s">
        <v>5</v>
      </c>
      <c r="B15" s="560"/>
      <c r="C15" s="560"/>
      <c r="D15" s="560"/>
      <c r="E15" s="560"/>
      <c r="F15" s="560"/>
      <c r="G15" s="560"/>
      <c r="H15" s="560"/>
    </row>
    <row r="16" spans="1:8" ht="28.5" customHeight="1">
      <c r="A16" s="298" t="s">
        <v>6</v>
      </c>
      <c r="B16" s="298" t="s">
        <v>7</v>
      </c>
      <c r="C16" s="561" t="s">
        <v>8</v>
      </c>
      <c r="D16" s="562"/>
      <c r="E16" s="563"/>
      <c r="F16" s="298" t="s">
        <v>9</v>
      </c>
      <c r="G16" s="299" t="s">
        <v>10</v>
      </c>
      <c r="H16" s="299" t="s">
        <v>11</v>
      </c>
    </row>
    <row r="17" spans="1:8">
      <c r="A17" s="300">
        <v>1</v>
      </c>
      <c r="B17" s="301" t="s">
        <v>12</v>
      </c>
      <c r="C17" s="553" t="s">
        <v>13</v>
      </c>
      <c r="D17" s="553"/>
      <c r="E17" s="553"/>
      <c r="F17" s="234" t="s">
        <v>14</v>
      </c>
      <c r="G17" s="302">
        <v>1</v>
      </c>
      <c r="H17" s="303">
        <v>164227.65</v>
      </c>
    </row>
    <row r="18" spans="1:8">
      <c r="A18" s="300"/>
      <c r="B18" s="301"/>
      <c r="C18" s="551" t="s">
        <v>15</v>
      </c>
      <c r="D18" s="551"/>
      <c r="E18" s="551"/>
      <c r="F18" s="304" t="s">
        <v>14</v>
      </c>
      <c r="G18" s="305">
        <v>1</v>
      </c>
      <c r="H18" s="306">
        <f>0+H17</f>
        <v>164227.65</v>
      </c>
    </row>
    <row r="19" spans="1:8">
      <c r="A19" s="300">
        <v>2</v>
      </c>
      <c r="B19" s="301" t="s">
        <v>16</v>
      </c>
      <c r="C19" s="553" t="s">
        <v>471</v>
      </c>
      <c r="D19" s="553"/>
      <c r="E19" s="553"/>
      <c r="F19" s="234" t="s">
        <v>14</v>
      </c>
      <c r="G19" s="302">
        <v>1</v>
      </c>
      <c r="H19" s="303">
        <v>10000</v>
      </c>
    </row>
    <row r="20" spans="1:8">
      <c r="A20" s="300">
        <v>3</v>
      </c>
      <c r="B20" s="301" t="s">
        <v>16</v>
      </c>
      <c r="C20" s="553" t="s">
        <v>17</v>
      </c>
      <c r="D20" s="553"/>
      <c r="E20" s="553"/>
      <c r="F20" s="234" t="s">
        <v>14</v>
      </c>
      <c r="G20" s="302">
        <v>1</v>
      </c>
      <c r="H20" s="303">
        <v>4000</v>
      </c>
    </row>
    <row r="21" spans="1:8">
      <c r="A21" s="300">
        <v>4</v>
      </c>
      <c r="B21" s="301" t="s">
        <v>16</v>
      </c>
      <c r="C21" s="553" t="s">
        <v>13</v>
      </c>
      <c r="D21" s="553"/>
      <c r="E21" s="553"/>
      <c r="F21" s="234" t="s">
        <v>14</v>
      </c>
      <c r="G21" s="302">
        <v>1</v>
      </c>
      <c r="H21" s="303">
        <v>332802.90999999997</v>
      </c>
    </row>
    <row r="22" spans="1:8">
      <c r="A22" s="300"/>
      <c r="B22" s="301"/>
      <c r="C22" s="551" t="s">
        <v>15</v>
      </c>
      <c r="D22" s="551"/>
      <c r="E22" s="551"/>
      <c r="F22" s="304" t="s">
        <v>14</v>
      </c>
      <c r="G22" s="305">
        <v>1</v>
      </c>
      <c r="H22" s="306">
        <f>0+H19+H20+H21</f>
        <v>346802.91</v>
      </c>
    </row>
    <row r="23" spans="1:8">
      <c r="A23" s="295"/>
      <c r="B23" s="307"/>
      <c r="C23" s="559"/>
      <c r="D23" s="559"/>
      <c r="E23" s="559"/>
      <c r="F23" s="235"/>
      <c r="G23" s="308"/>
      <c r="H23" s="309"/>
    </row>
    <row r="24" spans="1:8">
      <c r="A24" s="295"/>
      <c r="B24" s="307"/>
      <c r="C24" s="307"/>
      <c r="D24" s="307"/>
      <c r="E24" s="307"/>
      <c r="F24" s="235"/>
      <c r="G24" s="308"/>
      <c r="H24" s="309"/>
    </row>
    <row r="27" spans="1:8">
      <c r="A27" s="559" t="s">
        <v>18</v>
      </c>
      <c r="B27" s="559"/>
      <c r="C27" s="559"/>
      <c r="D27" s="559"/>
      <c r="E27" s="552" t="s">
        <v>19</v>
      </c>
      <c r="F27" s="552"/>
      <c r="G27" s="552"/>
      <c r="H27" s="552"/>
    </row>
    <row r="28" spans="1:8">
      <c r="E28" s="564" t="s">
        <v>20</v>
      </c>
      <c r="F28" s="564"/>
      <c r="G28" s="564"/>
      <c r="H28" s="564"/>
    </row>
    <row r="31" spans="1:8">
      <c r="A31" s="559" t="s">
        <v>21</v>
      </c>
      <c r="B31" s="559"/>
      <c r="C31" s="559"/>
      <c r="D31" s="559"/>
      <c r="E31" s="552" t="s">
        <v>22</v>
      </c>
      <c r="F31" s="552"/>
      <c r="G31" s="552"/>
      <c r="H31" s="552"/>
    </row>
    <row r="32" spans="1:8">
      <c r="E32" s="564" t="s">
        <v>20</v>
      </c>
      <c r="F32" s="564"/>
      <c r="G32" s="564"/>
      <c r="H32" s="564"/>
    </row>
  </sheetData>
  <mergeCells count="22">
    <mergeCell ref="E32:H32"/>
    <mergeCell ref="E31:H31"/>
    <mergeCell ref="C18:E18"/>
    <mergeCell ref="C23:E23"/>
    <mergeCell ref="A27:D27"/>
    <mergeCell ref="E28:H28"/>
    <mergeCell ref="A31:D31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  <mergeCell ref="C22:E22"/>
    <mergeCell ref="E27:H27"/>
    <mergeCell ref="C20:E20"/>
    <mergeCell ref="C21:E21"/>
    <mergeCell ref="C19:E1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workbookViewId="0">
      <selection activeCell="P25" sqref="P25"/>
    </sheetView>
  </sheetViews>
  <sheetFormatPr defaultColWidth="8.85546875" defaultRowHeight="15"/>
  <cols>
    <col min="1" max="1" width="6.42578125" style="294" customWidth="1"/>
    <col min="2" max="2" width="13.7109375" style="294" customWidth="1"/>
    <col min="3" max="3" width="11.5703125" style="294" customWidth="1"/>
    <col min="4" max="4" width="9.140625" style="294" customWidth="1"/>
    <col min="5" max="5" width="7.140625" style="294" customWidth="1"/>
    <col min="6" max="6" width="13.7109375" style="294" customWidth="1"/>
    <col min="7" max="7" width="10" style="294" customWidth="1"/>
    <col min="8" max="8" width="13.5703125" style="294" customWidth="1"/>
    <col min="9" max="9" width="9.140625" style="294" customWidth="1"/>
    <col min="10" max="16384" width="8.85546875" style="233"/>
  </cols>
  <sheetData>
    <row r="2" spans="1:8">
      <c r="A2" s="554" t="s">
        <v>0</v>
      </c>
      <c r="B2" s="554"/>
      <c r="C2" s="554"/>
      <c r="D2" s="554"/>
      <c r="E2" s="554"/>
      <c r="F2" s="554"/>
      <c r="G2" s="554"/>
      <c r="H2" s="554"/>
    </row>
    <row r="3" spans="1:8">
      <c r="A3" s="555" t="s">
        <v>1</v>
      </c>
      <c r="B3" s="555"/>
      <c r="C3" s="555"/>
      <c r="D3" s="555"/>
      <c r="E3" s="555"/>
      <c r="F3" s="555"/>
      <c r="G3" s="555"/>
      <c r="H3" s="555"/>
    </row>
    <row r="6" spans="1:8">
      <c r="A6" s="556" t="s">
        <v>2</v>
      </c>
      <c r="B6" s="556"/>
      <c r="C6" s="556"/>
      <c r="D6" s="556"/>
      <c r="E6" s="556"/>
      <c r="F6" s="556"/>
      <c r="G6" s="556"/>
      <c r="H6" s="556"/>
    </row>
    <row r="9" spans="1:8" ht="15" customHeight="1">
      <c r="A9" s="557" t="s">
        <v>23</v>
      </c>
      <c r="B9" s="557"/>
      <c r="C9" s="557"/>
      <c r="D9" s="557"/>
      <c r="E9" s="557"/>
      <c r="F9" s="557"/>
      <c r="G9" s="557"/>
      <c r="H9" s="557"/>
    </row>
    <row r="10" spans="1:8">
      <c r="D10" s="295"/>
    </row>
    <row r="11" spans="1:8">
      <c r="C11" s="556" t="s">
        <v>459</v>
      </c>
      <c r="D11" s="556"/>
      <c r="E11" s="556"/>
      <c r="F11" s="556"/>
    </row>
    <row r="12" spans="1:8">
      <c r="B12" s="558"/>
      <c r="C12" s="558"/>
      <c r="D12" s="558"/>
      <c r="E12" s="558"/>
      <c r="F12" s="558"/>
      <c r="G12" s="558"/>
    </row>
    <row r="14" spans="1:8" ht="15" customHeight="1">
      <c r="A14" s="559" t="s">
        <v>4</v>
      </c>
      <c r="B14" s="559"/>
      <c r="C14" s="296" t="s">
        <v>468</v>
      </c>
      <c r="D14" s="297"/>
      <c r="E14" s="297"/>
      <c r="F14" s="297"/>
      <c r="G14" s="297"/>
      <c r="H14" s="297"/>
    </row>
    <row r="15" spans="1:8">
      <c r="A15" s="560" t="s">
        <v>24</v>
      </c>
      <c r="B15" s="560"/>
      <c r="C15" s="560"/>
      <c r="D15" s="560"/>
      <c r="E15" s="560"/>
      <c r="F15" s="560"/>
      <c r="G15" s="560"/>
      <c r="H15" s="560"/>
    </row>
    <row r="16" spans="1:8" ht="28.5" customHeight="1">
      <c r="A16" s="298" t="s">
        <v>6</v>
      </c>
      <c r="B16" s="298" t="s">
        <v>7</v>
      </c>
      <c r="C16" s="561" t="s">
        <v>8</v>
      </c>
      <c r="D16" s="562"/>
      <c r="E16" s="563"/>
      <c r="F16" s="298" t="s">
        <v>9</v>
      </c>
      <c r="G16" s="299" t="s">
        <v>10</v>
      </c>
      <c r="H16" s="299" t="s">
        <v>11</v>
      </c>
    </row>
    <row r="17" spans="1:8">
      <c r="A17" s="300">
        <v>1</v>
      </c>
      <c r="B17" s="301" t="s">
        <v>12</v>
      </c>
      <c r="C17" s="553" t="s">
        <v>13</v>
      </c>
      <c r="D17" s="553"/>
      <c r="E17" s="553"/>
      <c r="F17" s="234" t="s">
        <v>14</v>
      </c>
      <c r="G17" s="302">
        <v>1</v>
      </c>
      <c r="H17" s="303">
        <v>51400</v>
      </c>
    </row>
    <row r="18" spans="1:8">
      <c r="A18" s="300">
        <v>2</v>
      </c>
      <c r="B18" s="301" t="s">
        <v>12</v>
      </c>
      <c r="C18" s="553" t="s">
        <v>25</v>
      </c>
      <c r="D18" s="553"/>
      <c r="E18" s="553"/>
      <c r="F18" s="234" t="s">
        <v>14</v>
      </c>
      <c r="G18" s="302">
        <v>1</v>
      </c>
      <c r="H18" s="303">
        <v>7441.49</v>
      </c>
    </row>
    <row r="19" spans="1:8">
      <c r="A19" s="300">
        <v>3</v>
      </c>
      <c r="B19" s="301" t="s">
        <v>12</v>
      </c>
      <c r="C19" s="553" t="s">
        <v>26</v>
      </c>
      <c r="D19" s="553"/>
      <c r="E19" s="553"/>
      <c r="F19" s="234" t="s">
        <v>14</v>
      </c>
      <c r="G19" s="302">
        <v>1</v>
      </c>
      <c r="H19" s="303">
        <v>106.36</v>
      </c>
    </row>
    <row r="20" spans="1:8">
      <c r="A20" s="300"/>
      <c r="B20" s="301"/>
      <c r="C20" s="551" t="s">
        <v>15</v>
      </c>
      <c r="D20" s="551"/>
      <c r="E20" s="551"/>
      <c r="F20" s="304" t="s">
        <v>14</v>
      </c>
      <c r="G20" s="305">
        <v>1</v>
      </c>
      <c r="H20" s="306">
        <f>0+H17+H18</f>
        <v>58841.49</v>
      </c>
    </row>
    <row r="21" spans="1:8">
      <c r="A21" s="300">
        <v>4</v>
      </c>
      <c r="B21" s="301" t="s">
        <v>16</v>
      </c>
      <c r="C21" s="553" t="s">
        <v>13</v>
      </c>
      <c r="D21" s="553"/>
      <c r="E21" s="553"/>
      <c r="F21" s="234" t="s">
        <v>14</v>
      </c>
      <c r="G21" s="302">
        <v>1</v>
      </c>
      <c r="H21" s="303">
        <v>86391.97</v>
      </c>
    </row>
    <row r="22" spans="1:8">
      <c r="A22" s="300">
        <v>5</v>
      </c>
      <c r="B22" s="301" t="s">
        <v>16</v>
      </c>
      <c r="C22" s="553" t="s">
        <v>460</v>
      </c>
      <c r="D22" s="553"/>
      <c r="E22" s="553"/>
      <c r="F22" s="234" t="s">
        <v>14</v>
      </c>
      <c r="G22" s="302">
        <v>1</v>
      </c>
      <c r="H22" s="303">
        <v>9383.5400000000009</v>
      </c>
    </row>
    <row r="23" spans="1:8">
      <c r="A23" s="300">
        <v>6</v>
      </c>
      <c r="B23" s="301" t="s">
        <v>16</v>
      </c>
      <c r="C23" s="553" t="s">
        <v>25</v>
      </c>
      <c r="D23" s="553"/>
      <c r="E23" s="553"/>
      <c r="F23" s="234" t="s">
        <v>14</v>
      </c>
      <c r="G23" s="302">
        <v>1</v>
      </c>
      <c r="H23" s="303">
        <v>83205.63</v>
      </c>
    </row>
    <row r="24" spans="1:8">
      <c r="A24" s="300">
        <v>7</v>
      </c>
      <c r="B24" s="301" t="s">
        <v>16</v>
      </c>
      <c r="C24" s="553" t="s">
        <v>26</v>
      </c>
      <c r="D24" s="553"/>
      <c r="E24" s="553"/>
      <c r="F24" s="234" t="s">
        <v>14</v>
      </c>
      <c r="G24" s="302">
        <v>1</v>
      </c>
      <c r="H24" s="303">
        <v>1264.3599999999999</v>
      </c>
    </row>
    <row r="25" spans="1:8">
      <c r="A25" s="300"/>
      <c r="B25" s="301"/>
      <c r="C25" s="551" t="s">
        <v>15</v>
      </c>
      <c r="D25" s="551"/>
      <c r="E25" s="551"/>
      <c r="F25" s="304" t="s">
        <v>14</v>
      </c>
      <c r="G25" s="305">
        <v>1</v>
      </c>
      <c r="H25" s="306">
        <f>0+H21+H22+H23</f>
        <v>178981.14</v>
      </c>
    </row>
    <row r="26" spans="1:8">
      <c r="A26" s="295"/>
      <c r="B26" s="307"/>
      <c r="C26" s="559"/>
      <c r="D26" s="559"/>
      <c r="E26" s="559"/>
      <c r="F26" s="235"/>
      <c r="G26" s="308"/>
      <c r="H26" s="309"/>
    </row>
    <row r="27" spans="1:8">
      <c r="A27" s="295"/>
      <c r="B27" s="307"/>
      <c r="C27" s="307"/>
      <c r="D27" s="307"/>
      <c r="E27" s="307"/>
      <c r="F27" s="235"/>
      <c r="G27" s="308"/>
      <c r="H27" s="309"/>
    </row>
    <row r="30" spans="1:8">
      <c r="A30" s="559" t="s">
        <v>18</v>
      </c>
      <c r="B30" s="559"/>
      <c r="C30" s="559"/>
      <c r="D30" s="559"/>
      <c r="E30" s="552" t="s">
        <v>19</v>
      </c>
      <c r="F30" s="552"/>
      <c r="G30" s="552"/>
      <c r="H30" s="552"/>
    </row>
    <row r="31" spans="1:8">
      <c r="E31" s="564" t="s">
        <v>20</v>
      </c>
      <c r="F31" s="564"/>
      <c r="G31" s="564"/>
      <c r="H31" s="564"/>
    </row>
    <row r="34" spans="1:8">
      <c r="A34" s="559" t="s">
        <v>21</v>
      </c>
      <c r="B34" s="559"/>
      <c r="C34" s="559"/>
      <c r="D34" s="559"/>
      <c r="E34" s="552" t="s">
        <v>22</v>
      </c>
      <c r="F34" s="552"/>
      <c r="G34" s="552"/>
      <c r="H34" s="552"/>
    </row>
    <row r="35" spans="1:8">
      <c r="E35" s="564" t="s">
        <v>20</v>
      </c>
      <c r="F35" s="564"/>
      <c r="G35" s="564"/>
      <c r="H35" s="564"/>
    </row>
  </sheetData>
  <mergeCells count="25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34:D34"/>
    <mergeCell ref="E34:H34"/>
    <mergeCell ref="E35:H35"/>
    <mergeCell ref="C20:E20"/>
    <mergeCell ref="C21:E21"/>
    <mergeCell ref="C22:E22"/>
    <mergeCell ref="C23:E23"/>
    <mergeCell ref="C24:E24"/>
    <mergeCell ref="C25:E25"/>
    <mergeCell ref="C26:E26"/>
    <mergeCell ref="E31:H31"/>
    <mergeCell ref="A30:D30"/>
    <mergeCell ref="E30:H3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workbookViewId="0">
      <selection activeCell="W13" sqref="W13"/>
    </sheetView>
  </sheetViews>
  <sheetFormatPr defaultColWidth="9.140625" defaultRowHeight="12"/>
  <cols>
    <col min="1" max="1" width="23.42578125" style="311" customWidth="1"/>
    <col min="2" max="2" width="7.85546875" style="311" customWidth="1"/>
    <col min="3" max="4" width="8.140625" style="311" customWidth="1"/>
    <col min="5" max="5" width="7.5703125" style="311" customWidth="1"/>
    <col min="6" max="7" width="7.42578125" style="311" customWidth="1"/>
    <col min="8" max="8" width="8.42578125" style="311" customWidth="1"/>
    <col min="9" max="9" width="8.140625" style="311" customWidth="1"/>
    <col min="10" max="10" width="6" style="311" customWidth="1"/>
    <col min="11" max="11" width="8.140625" style="311" customWidth="1"/>
    <col min="12" max="12" width="10.28515625" style="311" customWidth="1"/>
    <col min="13" max="13" width="8.28515625" style="311" customWidth="1"/>
    <col min="14" max="14" width="9.140625" style="311"/>
    <col min="15" max="15" width="6" style="311" customWidth="1"/>
    <col min="16" max="16" width="7.5703125" style="311" customWidth="1"/>
    <col min="17" max="17" width="5.140625" style="311" customWidth="1"/>
    <col min="18" max="18" width="5.28515625" style="311" customWidth="1"/>
    <col min="19" max="19" width="10.7109375" style="311" customWidth="1"/>
    <col min="20" max="20" width="3.140625" style="311" customWidth="1"/>
    <col min="21" max="16384" width="9.140625" style="311"/>
  </cols>
  <sheetData>
    <row r="1" spans="1:20" ht="12.75" customHeight="1">
      <c r="A1" s="310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573" t="s">
        <v>393</v>
      </c>
      <c r="O1" s="573"/>
      <c r="P1" s="573"/>
      <c r="Q1" s="573"/>
      <c r="R1" s="573"/>
      <c r="S1" s="573"/>
    </row>
    <row r="2" spans="1:20" ht="18" customHeight="1">
      <c r="A2" s="310"/>
      <c r="B2" s="570" t="s">
        <v>457</v>
      </c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3"/>
      <c r="O2" s="573"/>
      <c r="P2" s="573"/>
      <c r="Q2" s="573"/>
      <c r="R2" s="573"/>
      <c r="S2" s="573"/>
    </row>
    <row r="3" spans="1:20" ht="9.75" customHeight="1">
      <c r="A3" s="310"/>
      <c r="B3" s="310"/>
      <c r="C3" s="310"/>
      <c r="D3" s="310"/>
      <c r="E3" s="310"/>
      <c r="F3" s="310"/>
      <c r="G3" s="310"/>
      <c r="H3" s="310" t="s">
        <v>351</v>
      </c>
      <c r="I3" s="312"/>
      <c r="J3" s="312"/>
      <c r="K3" s="312"/>
      <c r="L3" s="312"/>
      <c r="M3" s="312"/>
      <c r="N3" s="313"/>
      <c r="O3" s="313"/>
      <c r="P3" s="313"/>
      <c r="Q3" s="313"/>
      <c r="R3" s="313"/>
      <c r="S3" s="313"/>
    </row>
    <row r="4" spans="1:20" ht="0.75" customHeight="1">
      <c r="A4" s="310"/>
      <c r="B4" s="310"/>
      <c r="C4" s="310"/>
      <c r="D4" s="310"/>
      <c r="E4" s="310"/>
      <c r="F4" s="310"/>
      <c r="G4" s="310"/>
      <c r="H4" s="310"/>
      <c r="I4" s="312"/>
      <c r="J4" s="312"/>
      <c r="K4" s="312"/>
      <c r="L4" s="312"/>
      <c r="M4" s="312"/>
      <c r="N4" s="313"/>
      <c r="O4" s="313"/>
      <c r="P4" s="313"/>
      <c r="Q4" s="313"/>
      <c r="R4" s="313"/>
      <c r="S4" s="313"/>
    </row>
    <row r="5" spans="1:20" ht="26.25" customHeight="1">
      <c r="A5" s="571" t="s">
        <v>472</v>
      </c>
      <c r="B5" s="571"/>
      <c r="C5" s="571"/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1"/>
      <c r="R5" s="571"/>
      <c r="S5" s="571"/>
      <c r="T5" s="314"/>
    </row>
    <row r="6" spans="1:20" ht="3" customHeight="1">
      <c r="A6" s="315"/>
      <c r="B6" s="315"/>
      <c r="C6" s="315"/>
      <c r="D6" s="315"/>
      <c r="E6" s="315"/>
      <c r="F6" s="315"/>
      <c r="G6" s="315"/>
      <c r="H6" s="315"/>
      <c r="I6" s="315"/>
      <c r="J6" s="572"/>
      <c r="K6" s="572"/>
      <c r="L6" s="572"/>
      <c r="M6" s="572"/>
      <c r="N6" s="315"/>
      <c r="O6" s="315"/>
      <c r="P6" s="315"/>
      <c r="Q6" s="315"/>
      <c r="R6" s="315"/>
      <c r="S6" s="315"/>
    </row>
    <row r="7" spans="1:20" ht="12" customHeight="1">
      <c r="A7" s="316"/>
      <c r="B7" s="316"/>
      <c r="C7" s="316"/>
      <c r="D7" s="572" t="s">
        <v>473</v>
      </c>
      <c r="E7" s="572"/>
      <c r="F7" s="572"/>
      <c r="G7" s="572"/>
      <c r="H7" s="572"/>
      <c r="I7" s="572"/>
      <c r="J7" s="572"/>
      <c r="K7" s="572"/>
      <c r="L7" s="572"/>
      <c r="M7" s="317"/>
      <c r="N7" s="316"/>
      <c r="O7" s="316"/>
      <c r="P7" s="316"/>
      <c r="Q7" s="316"/>
      <c r="R7" s="316"/>
      <c r="S7" s="316"/>
    </row>
    <row r="8" spans="1:20" ht="8.25" customHeight="1">
      <c r="A8" s="316"/>
      <c r="B8" s="316"/>
      <c r="C8" s="316"/>
      <c r="D8" s="316"/>
      <c r="E8" s="574" t="s">
        <v>394</v>
      </c>
      <c r="F8" s="574"/>
      <c r="G8" s="574"/>
      <c r="H8" s="574"/>
      <c r="I8" s="574"/>
      <c r="J8" s="574"/>
      <c r="K8" s="574"/>
      <c r="L8" s="574"/>
      <c r="M8" s="317"/>
      <c r="N8" s="316"/>
      <c r="O8" s="316"/>
      <c r="P8" s="316"/>
      <c r="Q8" s="316"/>
      <c r="R8" s="316"/>
      <c r="S8" s="316"/>
    </row>
    <row r="9" spans="1:20" ht="0.75" customHeight="1">
      <c r="A9" s="318"/>
      <c r="B9" s="319"/>
      <c r="C9" s="319"/>
      <c r="D9" s="319"/>
      <c r="E9" s="319"/>
      <c r="F9" s="319"/>
      <c r="G9" s="319"/>
      <c r="H9" s="320"/>
      <c r="I9" s="320"/>
      <c r="J9" s="566"/>
      <c r="K9" s="566"/>
      <c r="L9" s="310"/>
      <c r="M9" s="310"/>
      <c r="N9" s="316"/>
      <c r="O9" s="316"/>
      <c r="P9" s="316"/>
      <c r="Q9" s="316"/>
      <c r="R9" s="316"/>
      <c r="S9" s="316"/>
    </row>
    <row r="10" spans="1:20" ht="12.75" customHeight="1">
      <c r="A10" s="320"/>
      <c r="B10" s="567" t="s">
        <v>352</v>
      </c>
      <c r="C10" s="568"/>
      <c r="D10" s="321" t="s">
        <v>353</v>
      </c>
      <c r="E10" s="322"/>
      <c r="F10" s="323"/>
      <c r="G10" s="323"/>
      <c r="H10" s="320"/>
      <c r="I10" s="320"/>
      <c r="J10" s="569"/>
      <c r="K10" s="569"/>
      <c r="L10" s="310"/>
      <c r="M10" s="310"/>
      <c r="N10" s="310"/>
      <c r="O10" s="310"/>
      <c r="P10" s="310"/>
      <c r="Q10" s="324"/>
      <c r="R10" s="324"/>
      <c r="S10" s="324"/>
    </row>
    <row r="11" spans="1:20" ht="21.75" customHeight="1">
      <c r="A11" s="325" t="s">
        <v>354</v>
      </c>
      <c r="B11" s="326" t="s">
        <v>355</v>
      </c>
      <c r="C11" s="326" t="s">
        <v>395</v>
      </c>
      <c r="D11" s="327" t="s">
        <v>356</v>
      </c>
      <c r="E11" s="328" t="s">
        <v>357</v>
      </c>
      <c r="F11" s="329"/>
      <c r="G11" s="323"/>
      <c r="H11" s="320"/>
      <c r="I11" s="320"/>
      <c r="J11" s="330"/>
      <c r="K11" s="330"/>
      <c r="L11" s="310"/>
      <c r="M11" s="310"/>
      <c r="N11" s="310"/>
      <c r="O11" s="310"/>
      <c r="P11" s="310"/>
      <c r="Q11" s="324"/>
      <c r="R11" s="324"/>
      <c r="S11" s="324"/>
    </row>
    <row r="12" spans="1:20" ht="14.25" customHeight="1">
      <c r="A12" s="331" t="s">
        <v>358</v>
      </c>
      <c r="B12" s="332">
        <v>1</v>
      </c>
      <c r="C12" s="332">
        <v>1</v>
      </c>
      <c r="D12" s="333" t="s">
        <v>264</v>
      </c>
      <c r="E12" s="334" t="s">
        <v>264</v>
      </c>
      <c r="F12" s="319"/>
      <c r="G12" s="319"/>
      <c r="H12" s="320"/>
      <c r="I12" s="335" t="s">
        <v>359</v>
      </c>
      <c r="J12" s="575"/>
      <c r="K12" s="575"/>
      <c r="L12" s="575"/>
      <c r="M12" s="575"/>
      <c r="N12" s="575"/>
      <c r="O12" s="575"/>
      <c r="P12" s="566"/>
      <c r="Q12" s="566"/>
      <c r="R12" s="576" t="s">
        <v>458</v>
      </c>
      <c r="S12" s="577"/>
    </row>
    <row r="13" spans="1:20" ht="14.25" customHeight="1">
      <c r="A13" s="331" t="s">
        <v>360</v>
      </c>
      <c r="B13" s="336">
        <v>14</v>
      </c>
      <c r="C13" s="336">
        <v>14</v>
      </c>
      <c r="D13" s="337">
        <v>14</v>
      </c>
      <c r="E13" s="338">
        <v>14</v>
      </c>
      <c r="F13" s="339"/>
      <c r="G13" s="339"/>
      <c r="H13" s="320"/>
      <c r="I13" s="578" t="s">
        <v>248</v>
      </c>
      <c r="J13" s="578"/>
      <c r="K13" s="578"/>
      <c r="L13" s="578"/>
      <c r="M13" s="578"/>
      <c r="N13" s="578"/>
      <c r="O13" s="578"/>
      <c r="P13" s="310"/>
      <c r="Q13" s="324"/>
      <c r="R13" s="324"/>
      <c r="S13" s="324"/>
    </row>
    <row r="14" spans="1:20" ht="14.25" customHeight="1">
      <c r="A14" s="331" t="s">
        <v>361</v>
      </c>
      <c r="B14" s="336">
        <v>254</v>
      </c>
      <c r="C14" s="336">
        <v>254</v>
      </c>
      <c r="D14" s="336">
        <v>254</v>
      </c>
      <c r="E14" s="338">
        <v>254</v>
      </c>
      <c r="F14" s="339"/>
      <c r="G14" s="339"/>
      <c r="H14" s="320"/>
      <c r="I14" s="340" t="s">
        <v>362</v>
      </c>
      <c r="J14" s="340"/>
      <c r="K14" s="341"/>
      <c r="L14" s="341"/>
      <c r="M14" s="342"/>
      <c r="N14" s="320"/>
      <c r="O14" s="320"/>
      <c r="P14" s="343">
        <v>9</v>
      </c>
      <c r="Q14" s="343">
        <v>1</v>
      </c>
      <c r="R14" s="344">
        <v>1</v>
      </c>
      <c r="S14" s="344">
        <v>1</v>
      </c>
    </row>
    <row r="15" spans="1:20" ht="4.5" customHeight="1" thickBot="1">
      <c r="A15" s="345"/>
      <c r="B15" s="346"/>
      <c r="C15" s="346"/>
      <c r="D15" s="347"/>
      <c r="E15" s="340"/>
      <c r="F15" s="340"/>
      <c r="G15" s="340"/>
      <c r="H15" s="342"/>
      <c r="I15" s="320"/>
      <c r="J15" s="320"/>
      <c r="K15" s="320"/>
      <c r="L15" s="310"/>
      <c r="M15" s="348"/>
      <c r="N15" s="310"/>
      <c r="O15" s="310"/>
      <c r="P15" s="310"/>
      <c r="Q15" s="348"/>
      <c r="R15" s="348"/>
      <c r="S15" s="348"/>
    </row>
    <row r="16" spans="1:20" ht="13.5" customHeight="1">
      <c r="A16" s="586" t="s">
        <v>363</v>
      </c>
      <c r="B16" s="588" t="s">
        <v>364</v>
      </c>
      <c r="C16" s="589"/>
      <c r="D16" s="589"/>
      <c r="E16" s="589"/>
      <c r="F16" s="589"/>
      <c r="G16" s="590"/>
      <c r="H16" s="579" t="s">
        <v>365</v>
      </c>
      <c r="I16" s="580"/>
      <c r="J16" s="580"/>
      <c r="K16" s="580"/>
      <c r="L16" s="581"/>
      <c r="M16" s="579" t="s">
        <v>366</v>
      </c>
      <c r="N16" s="580"/>
      <c r="O16" s="580"/>
      <c r="P16" s="580"/>
      <c r="Q16" s="580"/>
      <c r="R16" s="580"/>
      <c r="S16" s="581"/>
    </row>
    <row r="17" spans="1:19" ht="13.5" customHeight="1">
      <c r="A17" s="587"/>
      <c r="B17" s="591" t="s">
        <v>367</v>
      </c>
      <c r="C17" s="592"/>
      <c r="D17" s="592"/>
      <c r="E17" s="593" t="s">
        <v>352</v>
      </c>
      <c r="F17" s="594"/>
      <c r="G17" s="595"/>
      <c r="H17" s="596" t="s">
        <v>368</v>
      </c>
      <c r="I17" s="582" t="s">
        <v>369</v>
      </c>
      <c r="J17" s="582" t="s">
        <v>370</v>
      </c>
      <c r="K17" s="597" t="s">
        <v>371</v>
      </c>
      <c r="L17" s="598" t="s">
        <v>15</v>
      </c>
      <c r="M17" s="596" t="s">
        <v>368</v>
      </c>
      <c r="N17" s="582" t="s">
        <v>369</v>
      </c>
      <c r="O17" s="582" t="s">
        <v>370</v>
      </c>
      <c r="P17" s="597" t="s">
        <v>372</v>
      </c>
      <c r="Q17" s="582" t="s">
        <v>373</v>
      </c>
      <c r="R17" s="582" t="s">
        <v>374</v>
      </c>
      <c r="S17" s="583" t="s">
        <v>15</v>
      </c>
    </row>
    <row r="18" spans="1:19" ht="70.5" customHeight="1">
      <c r="A18" s="587"/>
      <c r="B18" s="349" t="s">
        <v>355</v>
      </c>
      <c r="C18" s="350" t="s">
        <v>375</v>
      </c>
      <c r="D18" s="350" t="s">
        <v>474</v>
      </c>
      <c r="E18" s="351" t="s">
        <v>355</v>
      </c>
      <c r="F18" s="350" t="s">
        <v>375</v>
      </c>
      <c r="G18" s="352" t="s">
        <v>475</v>
      </c>
      <c r="H18" s="596"/>
      <c r="I18" s="582"/>
      <c r="J18" s="582"/>
      <c r="K18" s="597"/>
      <c r="L18" s="598"/>
      <c r="M18" s="596"/>
      <c r="N18" s="582"/>
      <c r="O18" s="582"/>
      <c r="P18" s="597"/>
      <c r="Q18" s="582"/>
      <c r="R18" s="582"/>
      <c r="S18" s="584"/>
    </row>
    <row r="19" spans="1:19" ht="10.5" customHeight="1">
      <c r="A19" s="353">
        <v>1</v>
      </c>
      <c r="B19" s="354">
        <v>2</v>
      </c>
      <c r="C19" s="355">
        <v>3</v>
      </c>
      <c r="D19" s="355">
        <v>4</v>
      </c>
      <c r="E19" s="356">
        <v>5</v>
      </c>
      <c r="F19" s="355">
        <v>6</v>
      </c>
      <c r="G19" s="357">
        <v>7</v>
      </c>
      <c r="H19" s="358">
        <v>8</v>
      </c>
      <c r="I19" s="356">
        <v>9</v>
      </c>
      <c r="J19" s="356">
        <v>10</v>
      </c>
      <c r="K19" s="356">
        <v>11</v>
      </c>
      <c r="L19" s="359">
        <v>12</v>
      </c>
      <c r="M19" s="358">
        <v>13</v>
      </c>
      <c r="N19" s="356">
        <v>14</v>
      </c>
      <c r="O19" s="356">
        <v>15</v>
      </c>
      <c r="P19" s="356">
        <v>16</v>
      </c>
      <c r="Q19" s="356">
        <v>17</v>
      </c>
      <c r="R19" s="356">
        <v>18</v>
      </c>
      <c r="S19" s="359">
        <v>19</v>
      </c>
    </row>
    <row r="20" spans="1:19" ht="21" customHeight="1">
      <c r="A20" s="360" t="s">
        <v>396</v>
      </c>
      <c r="B20" s="361">
        <v>2</v>
      </c>
      <c r="C20" s="362">
        <v>2</v>
      </c>
      <c r="D20" s="362">
        <v>2</v>
      </c>
      <c r="E20" s="363">
        <v>2</v>
      </c>
      <c r="F20" s="362">
        <v>2</v>
      </c>
      <c r="G20" s="364">
        <v>2</v>
      </c>
      <c r="H20" s="365">
        <v>35000</v>
      </c>
      <c r="I20" s="362">
        <v>4800</v>
      </c>
      <c r="J20" s="362"/>
      <c r="K20" s="362"/>
      <c r="L20" s="366">
        <f t="shared" ref="L20:L39" si="0">SUM(H20:K20)</f>
        <v>39800</v>
      </c>
      <c r="M20" s="365">
        <v>29800</v>
      </c>
      <c r="N20" s="362">
        <v>3750</v>
      </c>
      <c r="O20" s="362"/>
      <c r="P20" s="362"/>
      <c r="Q20" s="362"/>
      <c r="R20" s="362"/>
      <c r="S20" s="366">
        <f t="shared" ref="S20:S39" si="1">SUM(M20:R20)</f>
        <v>33550</v>
      </c>
    </row>
    <row r="21" spans="1:19" ht="14.25" customHeight="1">
      <c r="A21" s="367" t="s">
        <v>377</v>
      </c>
      <c r="B21" s="365">
        <v>1</v>
      </c>
      <c r="C21" s="362">
        <v>1</v>
      </c>
      <c r="D21" s="362">
        <v>1</v>
      </c>
      <c r="E21" s="363">
        <v>1</v>
      </c>
      <c r="F21" s="362">
        <v>1</v>
      </c>
      <c r="G21" s="364">
        <v>1</v>
      </c>
      <c r="H21" s="365">
        <v>10600</v>
      </c>
      <c r="I21" s="362">
        <v>2000</v>
      </c>
      <c r="J21" s="362"/>
      <c r="K21" s="362"/>
      <c r="L21" s="366">
        <f t="shared" si="0"/>
        <v>12600</v>
      </c>
      <c r="M21" s="365">
        <v>10600</v>
      </c>
      <c r="N21" s="362">
        <v>2000</v>
      </c>
      <c r="O21" s="362"/>
      <c r="P21" s="362"/>
      <c r="Q21" s="362"/>
      <c r="R21" s="362"/>
      <c r="S21" s="366">
        <f t="shared" si="1"/>
        <v>12600</v>
      </c>
    </row>
    <row r="22" spans="1:19" ht="14.25" customHeight="1">
      <c r="A22" s="368" t="s">
        <v>376</v>
      </c>
      <c r="B22" s="365"/>
      <c r="C22" s="362"/>
      <c r="D22" s="362"/>
      <c r="E22" s="363"/>
      <c r="F22" s="362"/>
      <c r="G22" s="364"/>
      <c r="H22" s="365"/>
      <c r="I22" s="362"/>
      <c r="J22" s="362"/>
      <c r="K22" s="362"/>
      <c r="L22" s="366">
        <f t="shared" si="0"/>
        <v>0</v>
      </c>
      <c r="M22" s="365"/>
      <c r="N22" s="362"/>
      <c r="O22" s="362"/>
      <c r="P22" s="362"/>
      <c r="Q22" s="363"/>
      <c r="R22" s="363"/>
      <c r="S22" s="366">
        <f t="shared" si="1"/>
        <v>0</v>
      </c>
    </row>
    <row r="23" spans="1:19" ht="14.25" customHeight="1">
      <c r="A23" s="367" t="s">
        <v>377</v>
      </c>
      <c r="B23" s="365"/>
      <c r="C23" s="362"/>
      <c r="D23" s="362"/>
      <c r="E23" s="363"/>
      <c r="F23" s="362"/>
      <c r="G23" s="364"/>
      <c r="H23" s="365"/>
      <c r="I23" s="362"/>
      <c r="J23" s="362"/>
      <c r="K23" s="362"/>
      <c r="L23" s="366">
        <f t="shared" si="0"/>
        <v>0</v>
      </c>
      <c r="M23" s="365"/>
      <c r="N23" s="362"/>
      <c r="O23" s="362"/>
      <c r="P23" s="362"/>
      <c r="Q23" s="363"/>
      <c r="R23" s="363"/>
      <c r="S23" s="366">
        <f t="shared" si="1"/>
        <v>0</v>
      </c>
    </row>
    <row r="24" spans="1:19" ht="14.25" customHeight="1">
      <c r="A24" s="369" t="s">
        <v>378</v>
      </c>
      <c r="B24" s="370">
        <v>26.35</v>
      </c>
      <c r="C24" s="371">
        <v>26.35</v>
      </c>
      <c r="D24" s="372">
        <v>26.35</v>
      </c>
      <c r="E24" s="373">
        <v>26.35</v>
      </c>
      <c r="F24" s="371">
        <v>26.35</v>
      </c>
      <c r="G24" s="374">
        <v>26.35</v>
      </c>
      <c r="H24" s="365">
        <v>259000</v>
      </c>
      <c r="I24" s="371"/>
      <c r="J24" s="371">
        <v>9000</v>
      </c>
      <c r="K24" s="372"/>
      <c r="L24" s="366">
        <f t="shared" si="0"/>
        <v>268000</v>
      </c>
      <c r="M24" s="365">
        <v>210214</v>
      </c>
      <c r="N24" s="371"/>
      <c r="O24" s="371">
        <v>7350</v>
      </c>
      <c r="P24" s="371"/>
      <c r="Q24" s="373"/>
      <c r="R24" s="373"/>
      <c r="S24" s="366">
        <f t="shared" si="1"/>
        <v>217564</v>
      </c>
    </row>
    <row r="25" spans="1:19" ht="14.25" customHeight="1">
      <c r="A25" s="375" t="s">
        <v>379</v>
      </c>
      <c r="B25" s="370">
        <v>14.36</v>
      </c>
      <c r="C25" s="371">
        <v>14.36</v>
      </c>
      <c r="D25" s="372">
        <v>14.36</v>
      </c>
      <c r="E25" s="373">
        <v>14.36</v>
      </c>
      <c r="F25" s="371">
        <v>14.36</v>
      </c>
      <c r="G25" s="374">
        <v>14.36</v>
      </c>
      <c r="H25" s="365">
        <v>119000</v>
      </c>
      <c r="I25" s="371"/>
      <c r="J25" s="371">
        <v>6100</v>
      </c>
      <c r="K25" s="372"/>
      <c r="L25" s="366">
        <f t="shared" si="0"/>
        <v>125100</v>
      </c>
      <c r="M25" s="365">
        <v>119000</v>
      </c>
      <c r="N25" s="371"/>
      <c r="O25" s="371">
        <v>6100</v>
      </c>
      <c r="P25" s="371"/>
      <c r="Q25" s="373"/>
      <c r="R25" s="373"/>
      <c r="S25" s="366">
        <f t="shared" si="1"/>
        <v>125100</v>
      </c>
    </row>
    <row r="26" spans="1:19" ht="14.25" customHeight="1">
      <c r="A26" s="376" t="s">
        <v>380</v>
      </c>
      <c r="B26" s="370">
        <v>3</v>
      </c>
      <c r="C26" s="371">
        <v>3</v>
      </c>
      <c r="D26" s="372">
        <v>3</v>
      </c>
      <c r="E26" s="373">
        <v>3</v>
      </c>
      <c r="F26" s="371">
        <v>3</v>
      </c>
      <c r="G26" s="374">
        <v>3</v>
      </c>
      <c r="H26" s="365">
        <v>20300</v>
      </c>
      <c r="I26" s="371"/>
      <c r="J26" s="371"/>
      <c r="K26" s="372"/>
      <c r="L26" s="366">
        <f t="shared" si="0"/>
        <v>20300</v>
      </c>
      <c r="M26" s="365">
        <v>20300</v>
      </c>
      <c r="N26" s="371"/>
      <c r="O26" s="371"/>
      <c r="P26" s="371"/>
      <c r="Q26" s="373"/>
      <c r="R26" s="373"/>
      <c r="S26" s="366">
        <f t="shared" si="1"/>
        <v>20300</v>
      </c>
    </row>
    <row r="27" spans="1:19" ht="14.25" customHeight="1">
      <c r="A27" s="375" t="s">
        <v>379</v>
      </c>
      <c r="B27" s="370">
        <v>3</v>
      </c>
      <c r="C27" s="371">
        <v>3</v>
      </c>
      <c r="D27" s="372">
        <v>3</v>
      </c>
      <c r="E27" s="373">
        <v>3</v>
      </c>
      <c r="F27" s="371">
        <v>3</v>
      </c>
      <c r="G27" s="374">
        <v>3</v>
      </c>
      <c r="H27" s="365">
        <v>20300</v>
      </c>
      <c r="I27" s="371"/>
      <c r="J27" s="371"/>
      <c r="K27" s="372"/>
      <c r="L27" s="366">
        <f t="shared" si="0"/>
        <v>20300</v>
      </c>
      <c r="M27" s="365">
        <v>20300</v>
      </c>
      <c r="N27" s="371"/>
      <c r="O27" s="371"/>
      <c r="P27" s="371"/>
      <c r="Q27" s="373"/>
      <c r="R27" s="373"/>
      <c r="S27" s="366">
        <f t="shared" si="1"/>
        <v>20300</v>
      </c>
    </row>
    <row r="28" spans="1:19" ht="14.25" customHeight="1">
      <c r="A28" s="369" t="s">
        <v>381</v>
      </c>
      <c r="B28" s="370">
        <v>7</v>
      </c>
      <c r="C28" s="371">
        <v>7</v>
      </c>
      <c r="D28" s="372">
        <v>7</v>
      </c>
      <c r="E28" s="373">
        <v>7</v>
      </c>
      <c r="F28" s="371">
        <v>7</v>
      </c>
      <c r="G28" s="374">
        <v>7</v>
      </c>
      <c r="H28" s="365">
        <v>37000</v>
      </c>
      <c r="I28" s="371">
        <v>2000</v>
      </c>
      <c r="J28" s="371"/>
      <c r="K28" s="372"/>
      <c r="L28" s="366">
        <f t="shared" si="0"/>
        <v>39000</v>
      </c>
      <c r="M28" s="365">
        <v>33432</v>
      </c>
      <c r="N28" s="371">
        <v>1972</v>
      </c>
      <c r="O28" s="371"/>
      <c r="P28" s="371"/>
      <c r="Q28" s="373"/>
      <c r="R28" s="373"/>
      <c r="S28" s="366">
        <f t="shared" si="1"/>
        <v>35404</v>
      </c>
    </row>
    <row r="29" spans="1:19" ht="14.25" customHeight="1">
      <c r="A29" s="375" t="s">
        <v>379</v>
      </c>
      <c r="B29" s="370"/>
      <c r="C29" s="371"/>
      <c r="D29" s="372"/>
      <c r="E29" s="373"/>
      <c r="F29" s="371"/>
      <c r="G29" s="374"/>
      <c r="H29" s="365"/>
      <c r="I29" s="371"/>
      <c r="J29" s="371"/>
      <c r="K29" s="372"/>
      <c r="L29" s="366">
        <f t="shared" si="0"/>
        <v>0</v>
      </c>
      <c r="M29" s="365"/>
      <c r="N29" s="371"/>
      <c r="O29" s="371"/>
      <c r="P29" s="371"/>
      <c r="Q29" s="373"/>
      <c r="R29" s="373"/>
      <c r="S29" s="366">
        <f t="shared" si="1"/>
        <v>0</v>
      </c>
    </row>
    <row r="30" spans="1:19" ht="14.25" customHeight="1">
      <c r="A30" s="377" t="s">
        <v>382</v>
      </c>
      <c r="B30" s="370"/>
      <c r="C30" s="371"/>
      <c r="D30" s="372"/>
      <c r="E30" s="373"/>
      <c r="F30" s="371"/>
      <c r="G30" s="374"/>
      <c r="H30" s="365"/>
      <c r="I30" s="371"/>
      <c r="J30" s="371"/>
      <c r="K30" s="372"/>
      <c r="L30" s="366">
        <f t="shared" si="0"/>
        <v>0</v>
      </c>
      <c r="M30" s="365"/>
      <c r="N30" s="371"/>
      <c r="O30" s="371"/>
      <c r="P30" s="371"/>
      <c r="Q30" s="373"/>
      <c r="R30" s="373"/>
      <c r="S30" s="366">
        <f t="shared" si="1"/>
        <v>0</v>
      </c>
    </row>
    <row r="31" spans="1:19" ht="14.25" customHeight="1">
      <c r="A31" s="375" t="s">
        <v>379</v>
      </c>
      <c r="B31" s="370"/>
      <c r="C31" s="371"/>
      <c r="D31" s="372"/>
      <c r="E31" s="373"/>
      <c r="F31" s="371"/>
      <c r="G31" s="374"/>
      <c r="H31" s="365"/>
      <c r="I31" s="371"/>
      <c r="J31" s="371"/>
      <c r="K31" s="372"/>
      <c r="L31" s="366">
        <f t="shared" si="0"/>
        <v>0</v>
      </c>
      <c r="M31" s="365"/>
      <c r="N31" s="371"/>
      <c r="O31" s="371"/>
      <c r="P31" s="371"/>
      <c r="Q31" s="373"/>
      <c r="R31" s="373"/>
      <c r="S31" s="366">
        <f t="shared" si="1"/>
        <v>0</v>
      </c>
    </row>
    <row r="32" spans="1:19" ht="14.25" customHeight="1">
      <c r="A32" s="369" t="s">
        <v>383</v>
      </c>
      <c r="B32" s="370">
        <v>35.68</v>
      </c>
      <c r="C32" s="371">
        <v>35.68</v>
      </c>
      <c r="D32" s="372">
        <v>35.68</v>
      </c>
      <c r="E32" s="373">
        <v>35.68</v>
      </c>
      <c r="F32" s="371">
        <v>35.68</v>
      </c>
      <c r="G32" s="374">
        <v>35.68</v>
      </c>
      <c r="H32" s="365">
        <v>156900</v>
      </c>
      <c r="I32" s="371">
        <v>12000</v>
      </c>
      <c r="J32" s="371"/>
      <c r="K32" s="372"/>
      <c r="L32" s="366">
        <f t="shared" si="0"/>
        <v>168900</v>
      </c>
      <c r="M32" s="365">
        <v>142740</v>
      </c>
      <c r="N32" s="371">
        <v>11542</v>
      </c>
      <c r="O32" s="371"/>
      <c r="P32" s="371"/>
      <c r="Q32" s="373"/>
      <c r="R32" s="373"/>
      <c r="S32" s="366">
        <f t="shared" si="1"/>
        <v>154282</v>
      </c>
    </row>
    <row r="33" spans="1:19" ht="13.5" thickBot="1">
      <c r="A33" s="378" t="s">
        <v>384</v>
      </c>
      <c r="B33" s="379">
        <v>7</v>
      </c>
      <c r="C33" s="380">
        <v>7</v>
      </c>
      <c r="D33" s="381">
        <v>7</v>
      </c>
      <c r="E33" s="382">
        <v>7</v>
      </c>
      <c r="F33" s="380">
        <v>7</v>
      </c>
      <c r="G33" s="383">
        <v>7</v>
      </c>
      <c r="H33" s="379">
        <v>30000</v>
      </c>
      <c r="I33" s="380"/>
      <c r="J33" s="380"/>
      <c r="K33" s="381"/>
      <c r="L33" s="384">
        <f t="shared" si="0"/>
        <v>30000</v>
      </c>
      <c r="M33" s="385">
        <v>27949</v>
      </c>
      <c r="N33" s="380"/>
      <c r="O33" s="380"/>
      <c r="P33" s="380"/>
      <c r="Q33" s="382"/>
      <c r="R33" s="382"/>
      <c r="S33" s="384">
        <f t="shared" si="1"/>
        <v>27949</v>
      </c>
    </row>
    <row r="34" spans="1:19" ht="12.75">
      <c r="A34" s="386" t="s">
        <v>15</v>
      </c>
      <c r="B34" s="387">
        <f>SUM(B20,B24,B26,B28,B30,B32,B22)</f>
        <v>74.03</v>
      </c>
      <c r="C34" s="388">
        <f t="shared" ref="C34:R34" si="2">SUM(C20,C24,C26,C28,C30,C32,C22)</f>
        <v>74.03</v>
      </c>
      <c r="D34" s="388">
        <f t="shared" si="2"/>
        <v>74.03</v>
      </c>
      <c r="E34" s="388">
        <f t="shared" si="2"/>
        <v>74.03</v>
      </c>
      <c r="F34" s="388">
        <f t="shared" si="2"/>
        <v>74.03</v>
      </c>
      <c r="G34" s="389">
        <f t="shared" si="2"/>
        <v>74.03</v>
      </c>
      <c r="H34" s="387">
        <f t="shared" si="2"/>
        <v>508200</v>
      </c>
      <c r="I34" s="388">
        <f t="shared" si="2"/>
        <v>18800</v>
      </c>
      <c r="J34" s="388">
        <f t="shared" si="2"/>
        <v>9000</v>
      </c>
      <c r="K34" s="388">
        <f t="shared" si="2"/>
        <v>0</v>
      </c>
      <c r="L34" s="390">
        <f t="shared" si="0"/>
        <v>536000</v>
      </c>
      <c r="M34" s="387">
        <f t="shared" si="2"/>
        <v>436486</v>
      </c>
      <c r="N34" s="388">
        <f t="shared" si="2"/>
        <v>17264</v>
      </c>
      <c r="O34" s="388">
        <f t="shared" si="2"/>
        <v>7350</v>
      </c>
      <c r="P34" s="388">
        <f t="shared" si="2"/>
        <v>0</v>
      </c>
      <c r="Q34" s="388">
        <f t="shared" si="2"/>
        <v>0</v>
      </c>
      <c r="R34" s="388">
        <f t="shared" si="2"/>
        <v>0</v>
      </c>
      <c r="S34" s="390">
        <f t="shared" si="1"/>
        <v>461100</v>
      </c>
    </row>
    <row r="35" spans="1:19" ht="13.5" thickBot="1">
      <c r="A35" s="391" t="s">
        <v>385</v>
      </c>
      <c r="B35" s="392">
        <f>SUM(B21,B25,B27,B29,B31,B23)</f>
        <v>18.36</v>
      </c>
      <c r="C35" s="393">
        <f t="shared" ref="C35:R35" si="3">SUM(C21,C25,C27,C29,C31,C23)</f>
        <v>18.36</v>
      </c>
      <c r="D35" s="393">
        <f t="shared" si="3"/>
        <v>18.36</v>
      </c>
      <c r="E35" s="393">
        <f t="shared" si="3"/>
        <v>18.36</v>
      </c>
      <c r="F35" s="393">
        <f t="shared" si="3"/>
        <v>18.36</v>
      </c>
      <c r="G35" s="394">
        <f t="shared" si="3"/>
        <v>18.36</v>
      </c>
      <c r="H35" s="392">
        <f t="shared" si="3"/>
        <v>149900</v>
      </c>
      <c r="I35" s="393">
        <f t="shared" si="3"/>
        <v>2000</v>
      </c>
      <c r="J35" s="393">
        <f t="shared" si="3"/>
        <v>6100</v>
      </c>
      <c r="K35" s="393">
        <f t="shared" si="3"/>
        <v>0</v>
      </c>
      <c r="L35" s="395">
        <f t="shared" si="0"/>
        <v>158000</v>
      </c>
      <c r="M35" s="392">
        <f t="shared" si="3"/>
        <v>149900</v>
      </c>
      <c r="N35" s="393">
        <f t="shared" si="3"/>
        <v>2000</v>
      </c>
      <c r="O35" s="393">
        <f t="shared" si="3"/>
        <v>6100</v>
      </c>
      <c r="P35" s="393">
        <f t="shared" si="3"/>
        <v>0</v>
      </c>
      <c r="Q35" s="393">
        <f t="shared" si="3"/>
        <v>0</v>
      </c>
      <c r="R35" s="393">
        <f t="shared" si="3"/>
        <v>0</v>
      </c>
      <c r="S35" s="395">
        <f t="shared" si="1"/>
        <v>158000</v>
      </c>
    </row>
    <row r="36" spans="1:19" ht="12.75">
      <c r="A36" s="396" t="s">
        <v>386</v>
      </c>
      <c r="B36" s="397">
        <f>SUM(B20,B24,B26,B22)</f>
        <v>31.35</v>
      </c>
      <c r="C36" s="398">
        <f t="shared" ref="C36:R37" si="4">SUM(C20,C24,C26,C22)</f>
        <v>31.35</v>
      </c>
      <c r="D36" s="398">
        <f t="shared" si="4"/>
        <v>31.35</v>
      </c>
      <c r="E36" s="398">
        <f t="shared" si="4"/>
        <v>31.35</v>
      </c>
      <c r="F36" s="398">
        <f t="shared" si="4"/>
        <v>31.35</v>
      </c>
      <c r="G36" s="399">
        <f t="shared" si="4"/>
        <v>31.35</v>
      </c>
      <c r="H36" s="397">
        <f t="shared" si="4"/>
        <v>314300</v>
      </c>
      <c r="I36" s="398">
        <f t="shared" si="4"/>
        <v>4800</v>
      </c>
      <c r="J36" s="398">
        <f t="shared" si="4"/>
        <v>9000</v>
      </c>
      <c r="K36" s="398">
        <f t="shared" si="4"/>
        <v>0</v>
      </c>
      <c r="L36" s="400">
        <f t="shared" si="0"/>
        <v>328100</v>
      </c>
      <c r="M36" s="397">
        <f t="shared" si="4"/>
        <v>260314</v>
      </c>
      <c r="N36" s="398">
        <f t="shared" si="4"/>
        <v>3750</v>
      </c>
      <c r="O36" s="398">
        <f t="shared" si="4"/>
        <v>7350</v>
      </c>
      <c r="P36" s="398">
        <f t="shared" si="4"/>
        <v>0</v>
      </c>
      <c r="Q36" s="398">
        <f t="shared" si="4"/>
        <v>0</v>
      </c>
      <c r="R36" s="398">
        <f t="shared" si="4"/>
        <v>0</v>
      </c>
      <c r="S36" s="400">
        <f t="shared" si="1"/>
        <v>271414</v>
      </c>
    </row>
    <row r="37" spans="1:19" ht="12.75">
      <c r="A37" s="401" t="s">
        <v>379</v>
      </c>
      <c r="B37" s="402">
        <f>SUM(B21,B25,B27,B23)</f>
        <v>18.36</v>
      </c>
      <c r="C37" s="403">
        <f>SUM(C21,C25,C27,C23)</f>
        <v>18.36</v>
      </c>
      <c r="D37" s="403">
        <f t="shared" si="4"/>
        <v>18.36</v>
      </c>
      <c r="E37" s="403">
        <f t="shared" si="4"/>
        <v>18.36</v>
      </c>
      <c r="F37" s="403">
        <f t="shared" si="4"/>
        <v>18.36</v>
      </c>
      <c r="G37" s="404">
        <f t="shared" si="4"/>
        <v>18.36</v>
      </c>
      <c r="H37" s="402">
        <f t="shared" si="4"/>
        <v>149900</v>
      </c>
      <c r="I37" s="403">
        <f t="shared" si="4"/>
        <v>2000</v>
      </c>
      <c r="J37" s="403">
        <f t="shared" si="4"/>
        <v>6100</v>
      </c>
      <c r="K37" s="403">
        <f t="shared" si="4"/>
        <v>0</v>
      </c>
      <c r="L37" s="366">
        <f t="shared" si="0"/>
        <v>158000</v>
      </c>
      <c r="M37" s="402">
        <f t="shared" si="4"/>
        <v>149900</v>
      </c>
      <c r="N37" s="403">
        <f t="shared" si="4"/>
        <v>2000</v>
      </c>
      <c r="O37" s="403">
        <f t="shared" si="4"/>
        <v>6100</v>
      </c>
      <c r="P37" s="403">
        <f t="shared" si="4"/>
        <v>0</v>
      </c>
      <c r="Q37" s="403">
        <f t="shared" si="4"/>
        <v>0</v>
      </c>
      <c r="R37" s="403">
        <f t="shared" si="4"/>
        <v>0</v>
      </c>
      <c r="S37" s="366">
        <f t="shared" si="1"/>
        <v>158000</v>
      </c>
    </row>
    <row r="38" spans="1:19" ht="12.75">
      <c r="A38" s="405" t="s">
        <v>387</v>
      </c>
      <c r="B38" s="402">
        <f>SUM(B26,B28,B30)</f>
        <v>10</v>
      </c>
      <c r="C38" s="403">
        <f t="shared" ref="C38:R39" si="5">SUM(C26,C28,C30)</f>
        <v>10</v>
      </c>
      <c r="D38" s="403">
        <f t="shared" si="5"/>
        <v>10</v>
      </c>
      <c r="E38" s="403">
        <f t="shared" si="5"/>
        <v>10</v>
      </c>
      <c r="F38" s="403">
        <f t="shared" si="5"/>
        <v>10</v>
      </c>
      <c r="G38" s="404">
        <f t="shared" si="5"/>
        <v>10</v>
      </c>
      <c r="H38" s="402">
        <f t="shared" si="5"/>
        <v>57300</v>
      </c>
      <c r="I38" s="403">
        <f t="shared" si="5"/>
        <v>2000</v>
      </c>
      <c r="J38" s="403">
        <f t="shared" si="5"/>
        <v>0</v>
      </c>
      <c r="K38" s="403">
        <f t="shared" si="5"/>
        <v>0</v>
      </c>
      <c r="L38" s="366">
        <f t="shared" si="0"/>
        <v>59300</v>
      </c>
      <c r="M38" s="402">
        <f t="shared" si="5"/>
        <v>53732</v>
      </c>
      <c r="N38" s="403">
        <f t="shared" si="5"/>
        <v>1972</v>
      </c>
      <c r="O38" s="403">
        <f t="shared" si="5"/>
        <v>0</v>
      </c>
      <c r="P38" s="403">
        <f t="shared" si="5"/>
        <v>0</v>
      </c>
      <c r="Q38" s="403">
        <f t="shared" si="5"/>
        <v>0</v>
      </c>
      <c r="R38" s="403">
        <f t="shared" si="5"/>
        <v>0</v>
      </c>
      <c r="S38" s="366">
        <f t="shared" si="1"/>
        <v>55704</v>
      </c>
    </row>
    <row r="39" spans="1:19" ht="12.75" customHeight="1" thickBot="1">
      <c r="A39" s="406" t="s">
        <v>379</v>
      </c>
      <c r="B39" s="407">
        <f>SUM(B27,B29,B31)</f>
        <v>3</v>
      </c>
      <c r="C39" s="408">
        <f t="shared" si="5"/>
        <v>3</v>
      </c>
      <c r="D39" s="408">
        <f t="shared" si="5"/>
        <v>3</v>
      </c>
      <c r="E39" s="408">
        <f t="shared" si="5"/>
        <v>3</v>
      </c>
      <c r="F39" s="408">
        <f t="shared" si="5"/>
        <v>3</v>
      </c>
      <c r="G39" s="409">
        <f t="shared" si="5"/>
        <v>3</v>
      </c>
      <c r="H39" s="407">
        <f t="shared" si="5"/>
        <v>20300</v>
      </c>
      <c r="I39" s="408">
        <f t="shared" si="5"/>
        <v>0</v>
      </c>
      <c r="J39" s="408">
        <f t="shared" si="5"/>
        <v>0</v>
      </c>
      <c r="K39" s="408">
        <f t="shared" si="5"/>
        <v>0</v>
      </c>
      <c r="L39" s="395">
        <f t="shared" si="0"/>
        <v>20300</v>
      </c>
      <c r="M39" s="407">
        <f t="shared" si="5"/>
        <v>20300</v>
      </c>
      <c r="N39" s="408">
        <f t="shared" si="5"/>
        <v>0</v>
      </c>
      <c r="O39" s="408">
        <f t="shared" si="5"/>
        <v>0</v>
      </c>
      <c r="P39" s="408">
        <f t="shared" si="5"/>
        <v>0</v>
      </c>
      <c r="Q39" s="408">
        <f t="shared" si="5"/>
        <v>0</v>
      </c>
      <c r="R39" s="408">
        <f t="shared" si="5"/>
        <v>0</v>
      </c>
      <c r="S39" s="395">
        <f t="shared" si="1"/>
        <v>20300</v>
      </c>
    </row>
    <row r="41" spans="1:19" ht="12.75">
      <c r="A41" s="410" t="s">
        <v>476</v>
      </c>
      <c r="B41" s="410"/>
      <c r="C41" s="410"/>
      <c r="D41" s="320"/>
      <c r="E41" s="320"/>
      <c r="F41" s="320"/>
      <c r="G41" s="320"/>
      <c r="H41" s="320"/>
      <c r="I41" s="320"/>
      <c r="J41" s="320"/>
      <c r="K41" s="320"/>
      <c r="L41" s="310"/>
      <c r="M41" s="310"/>
      <c r="N41" s="310"/>
      <c r="O41" s="310"/>
      <c r="P41" s="310"/>
      <c r="Q41" s="310"/>
      <c r="R41" s="310"/>
      <c r="S41" s="310"/>
    </row>
    <row r="42" spans="1:19" ht="12.75" customHeight="1">
      <c r="A42" s="411" t="s">
        <v>292</v>
      </c>
      <c r="B42" s="411"/>
      <c r="C42" s="411"/>
      <c r="D42" s="310"/>
      <c r="E42" s="412"/>
      <c r="F42" s="412"/>
      <c r="G42" s="412"/>
      <c r="H42" s="412"/>
      <c r="I42" s="412"/>
      <c r="J42" s="411"/>
      <c r="K42" s="585"/>
      <c r="L42" s="585"/>
      <c r="M42" s="585"/>
      <c r="N42" s="585"/>
      <c r="O42" s="585"/>
      <c r="P42" s="585"/>
      <c r="Q42" s="310"/>
      <c r="R42" s="310"/>
      <c r="S42" s="310"/>
    </row>
    <row r="43" spans="1:19" ht="12.75">
      <c r="A43" s="566"/>
      <c r="B43" s="566"/>
      <c r="C43" s="319"/>
      <c r="D43" s="310"/>
      <c r="E43" s="310"/>
      <c r="F43" s="565" t="s">
        <v>245</v>
      </c>
      <c r="G43" s="565"/>
      <c r="H43" s="565"/>
      <c r="I43" s="410"/>
      <c r="J43" s="410"/>
      <c r="K43" s="410"/>
      <c r="L43" s="410"/>
      <c r="M43" s="413" t="s">
        <v>246</v>
      </c>
      <c r="N43" s="413"/>
      <c r="O43" s="319"/>
      <c r="P43" s="310"/>
      <c r="Q43" s="310"/>
      <c r="R43" s="310"/>
      <c r="S43" s="310"/>
    </row>
    <row r="44" spans="1:19" ht="12.75">
      <c r="A44" s="411" t="s">
        <v>296</v>
      </c>
      <c r="B44" s="411"/>
      <c r="C44" s="411"/>
      <c r="D44" s="310"/>
      <c r="E44" s="412"/>
      <c r="F44" s="412"/>
      <c r="G44" s="412"/>
      <c r="H44" s="412"/>
      <c r="I44" s="412"/>
      <c r="J44" s="411"/>
      <c r="K44" s="585"/>
      <c r="L44" s="585"/>
      <c r="M44" s="585"/>
      <c r="N44" s="585"/>
      <c r="O44" s="585"/>
      <c r="P44" s="585"/>
      <c r="Q44" s="310"/>
      <c r="R44" s="310"/>
      <c r="S44" s="310"/>
    </row>
    <row r="45" spans="1:19" ht="12.75">
      <c r="A45" s="566"/>
      <c r="B45" s="566"/>
      <c r="C45" s="319"/>
      <c r="D45" s="310"/>
      <c r="E45" s="310"/>
      <c r="F45" s="565" t="s">
        <v>245</v>
      </c>
      <c r="G45" s="565"/>
      <c r="H45" s="565"/>
      <c r="I45" s="410"/>
      <c r="J45" s="410"/>
      <c r="K45" s="410"/>
      <c r="L45" s="410"/>
      <c r="M45" s="413" t="s">
        <v>246</v>
      </c>
      <c r="N45" s="413"/>
      <c r="O45" s="319"/>
      <c r="P45" s="310"/>
      <c r="Q45" s="310"/>
      <c r="R45" s="310"/>
      <c r="S45" s="310"/>
    </row>
  </sheetData>
  <mergeCells count="37">
    <mergeCell ref="K44:P44"/>
    <mergeCell ref="A45:B45"/>
    <mergeCell ref="F45:H45"/>
    <mergeCell ref="M16:S16"/>
    <mergeCell ref="B17:D17"/>
    <mergeCell ref="E17:G17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K42:P42"/>
    <mergeCell ref="A16:A18"/>
    <mergeCell ref="B16:G16"/>
    <mergeCell ref="F43:H43"/>
    <mergeCell ref="A43:B43"/>
    <mergeCell ref="B10:C10"/>
    <mergeCell ref="J10:K10"/>
    <mergeCell ref="B2:M2"/>
    <mergeCell ref="A5:S5"/>
    <mergeCell ref="J6:M6"/>
    <mergeCell ref="D7:L7"/>
    <mergeCell ref="J9:K9"/>
    <mergeCell ref="N1:S2"/>
    <mergeCell ref="E8:L8"/>
    <mergeCell ref="J12:O12"/>
    <mergeCell ref="P12:Q12"/>
    <mergeCell ref="R12:S12"/>
    <mergeCell ref="I13:O13"/>
    <mergeCell ref="H16:L16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rintOptions horizontalCentered="1" verticalCentered="1"/>
  <pageMargins left="0.31496062992125984" right="0.11811023622047245" top="0.55118110236220474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7"/>
  <sheetViews>
    <sheetView topLeftCell="A43" workbookViewId="0">
      <selection activeCell="G358" sqref="G358"/>
    </sheetView>
  </sheetViews>
  <sheetFormatPr defaultRowHeight="15"/>
  <cols>
    <col min="1" max="4" width="2" style="61" customWidth="1"/>
    <col min="5" max="5" width="2.140625" style="61" customWidth="1"/>
    <col min="6" max="6" width="3.5703125" style="62" customWidth="1"/>
    <col min="7" max="7" width="34.28515625" style="61" customWidth="1"/>
    <col min="8" max="8" width="4.7109375" style="61" customWidth="1"/>
    <col min="9" max="9" width="10.28515625" style="61" customWidth="1"/>
    <col min="10" max="10" width="11.7109375" style="61" customWidth="1"/>
    <col min="11" max="11" width="11.42578125" style="61" customWidth="1"/>
    <col min="12" max="12" width="10.140625" style="61" customWidth="1"/>
    <col min="13" max="13" width="0.140625" style="61" hidden="1" customWidth="1"/>
    <col min="14" max="14" width="6.140625" style="61" hidden="1" customWidth="1"/>
    <col min="15" max="15" width="8.85546875" style="61" hidden="1" customWidth="1"/>
    <col min="16" max="16" width="9.140625" style="61" hidden="1" customWidth="1"/>
    <col min="17" max="17" width="11.28515625" style="61" customWidth="1"/>
    <col min="18" max="18" width="34.42578125" style="61" customWidth="1"/>
    <col min="19" max="19" width="9.140625" style="61" customWidth="1"/>
    <col min="20" max="36" width="9.140625" style="65" customWidth="1"/>
    <col min="37" max="256" width="8.85546875" style="65"/>
    <col min="257" max="260" width="2" style="65" customWidth="1"/>
    <col min="261" max="261" width="2.140625" style="65" customWidth="1"/>
    <col min="262" max="262" width="3.5703125" style="65" customWidth="1"/>
    <col min="263" max="263" width="34.28515625" style="65" customWidth="1"/>
    <col min="264" max="264" width="4.7109375" style="65" customWidth="1"/>
    <col min="265" max="265" width="9" style="65" customWidth="1"/>
    <col min="266" max="266" width="11.7109375" style="65" customWidth="1"/>
    <col min="267" max="267" width="12.42578125" style="65" customWidth="1"/>
    <col min="268" max="268" width="10.140625" style="65" customWidth="1"/>
    <col min="269" max="272" width="0" style="65" hidden="1" customWidth="1"/>
    <col min="273" max="273" width="11.28515625" style="65" customWidth="1"/>
    <col min="274" max="274" width="34.42578125" style="65" customWidth="1"/>
    <col min="275" max="292" width="9.140625" style="65" customWidth="1"/>
    <col min="293" max="512" width="8.85546875" style="65"/>
    <col min="513" max="516" width="2" style="65" customWidth="1"/>
    <col min="517" max="517" width="2.140625" style="65" customWidth="1"/>
    <col min="518" max="518" width="3.5703125" style="65" customWidth="1"/>
    <col min="519" max="519" width="34.28515625" style="65" customWidth="1"/>
    <col min="520" max="520" width="4.7109375" style="65" customWidth="1"/>
    <col min="521" max="521" width="9" style="65" customWidth="1"/>
    <col min="522" max="522" width="11.7109375" style="65" customWidth="1"/>
    <col min="523" max="523" width="12.42578125" style="65" customWidth="1"/>
    <col min="524" max="524" width="10.140625" style="65" customWidth="1"/>
    <col min="525" max="528" width="0" style="65" hidden="1" customWidth="1"/>
    <col min="529" max="529" width="11.28515625" style="65" customWidth="1"/>
    <col min="530" max="530" width="34.42578125" style="65" customWidth="1"/>
    <col min="531" max="548" width="9.140625" style="65" customWidth="1"/>
    <col min="549" max="768" width="8.85546875" style="65"/>
    <col min="769" max="772" width="2" style="65" customWidth="1"/>
    <col min="773" max="773" width="2.140625" style="65" customWidth="1"/>
    <col min="774" max="774" width="3.5703125" style="65" customWidth="1"/>
    <col min="775" max="775" width="34.28515625" style="65" customWidth="1"/>
    <col min="776" max="776" width="4.7109375" style="65" customWidth="1"/>
    <col min="777" max="777" width="9" style="65" customWidth="1"/>
    <col min="778" max="778" width="11.7109375" style="65" customWidth="1"/>
    <col min="779" max="779" width="12.42578125" style="65" customWidth="1"/>
    <col min="780" max="780" width="10.140625" style="65" customWidth="1"/>
    <col min="781" max="784" width="0" style="65" hidden="1" customWidth="1"/>
    <col min="785" max="785" width="11.28515625" style="65" customWidth="1"/>
    <col min="786" max="786" width="34.42578125" style="65" customWidth="1"/>
    <col min="787" max="804" width="9.140625" style="65" customWidth="1"/>
    <col min="805" max="1024" width="8.85546875" style="65"/>
    <col min="1025" max="1028" width="2" style="65" customWidth="1"/>
    <col min="1029" max="1029" width="2.140625" style="65" customWidth="1"/>
    <col min="1030" max="1030" width="3.5703125" style="65" customWidth="1"/>
    <col min="1031" max="1031" width="34.28515625" style="65" customWidth="1"/>
    <col min="1032" max="1032" width="4.7109375" style="65" customWidth="1"/>
    <col min="1033" max="1033" width="9" style="65" customWidth="1"/>
    <col min="1034" max="1034" width="11.7109375" style="65" customWidth="1"/>
    <col min="1035" max="1035" width="12.42578125" style="65" customWidth="1"/>
    <col min="1036" max="1036" width="10.140625" style="65" customWidth="1"/>
    <col min="1037" max="1040" width="0" style="65" hidden="1" customWidth="1"/>
    <col min="1041" max="1041" width="11.28515625" style="65" customWidth="1"/>
    <col min="1042" max="1042" width="34.42578125" style="65" customWidth="1"/>
    <col min="1043" max="1060" width="9.140625" style="65" customWidth="1"/>
    <col min="1061" max="1280" width="8.85546875" style="65"/>
    <col min="1281" max="1284" width="2" style="65" customWidth="1"/>
    <col min="1285" max="1285" width="2.140625" style="65" customWidth="1"/>
    <col min="1286" max="1286" width="3.5703125" style="65" customWidth="1"/>
    <col min="1287" max="1287" width="34.28515625" style="65" customWidth="1"/>
    <col min="1288" max="1288" width="4.7109375" style="65" customWidth="1"/>
    <col min="1289" max="1289" width="9" style="65" customWidth="1"/>
    <col min="1290" max="1290" width="11.7109375" style="65" customWidth="1"/>
    <col min="1291" max="1291" width="12.42578125" style="65" customWidth="1"/>
    <col min="1292" max="1292" width="10.140625" style="65" customWidth="1"/>
    <col min="1293" max="1296" width="0" style="65" hidden="1" customWidth="1"/>
    <col min="1297" max="1297" width="11.28515625" style="65" customWidth="1"/>
    <col min="1298" max="1298" width="34.42578125" style="65" customWidth="1"/>
    <col min="1299" max="1316" width="9.140625" style="65" customWidth="1"/>
    <col min="1317" max="1536" width="8.85546875" style="65"/>
    <col min="1537" max="1540" width="2" style="65" customWidth="1"/>
    <col min="1541" max="1541" width="2.140625" style="65" customWidth="1"/>
    <col min="1542" max="1542" width="3.5703125" style="65" customWidth="1"/>
    <col min="1543" max="1543" width="34.28515625" style="65" customWidth="1"/>
    <col min="1544" max="1544" width="4.7109375" style="65" customWidth="1"/>
    <col min="1545" max="1545" width="9" style="65" customWidth="1"/>
    <col min="1546" max="1546" width="11.7109375" style="65" customWidth="1"/>
    <col min="1547" max="1547" width="12.42578125" style="65" customWidth="1"/>
    <col min="1548" max="1548" width="10.140625" style="65" customWidth="1"/>
    <col min="1549" max="1552" width="0" style="65" hidden="1" customWidth="1"/>
    <col min="1553" max="1553" width="11.28515625" style="65" customWidth="1"/>
    <col min="1554" max="1554" width="34.42578125" style="65" customWidth="1"/>
    <col min="1555" max="1572" width="9.140625" style="65" customWidth="1"/>
    <col min="1573" max="1792" width="8.85546875" style="65"/>
    <col min="1793" max="1796" width="2" style="65" customWidth="1"/>
    <col min="1797" max="1797" width="2.140625" style="65" customWidth="1"/>
    <col min="1798" max="1798" width="3.5703125" style="65" customWidth="1"/>
    <col min="1799" max="1799" width="34.28515625" style="65" customWidth="1"/>
    <col min="1800" max="1800" width="4.7109375" style="65" customWidth="1"/>
    <col min="1801" max="1801" width="9" style="65" customWidth="1"/>
    <col min="1802" max="1802" width="11.7109375" style="65" customWidth="1"/>
    <col min="1803" max="1803" width="12.42578125" style="65" customWidth="1"/>
    <col min="1804" max="1804" width="10.140625" style="65" customWidth="1"/>
    <col min="1805" max="1808" width="0" style="65" hidden="1" customWidth="1"/>
    <col min="1809" max="1809" width="11.28515625" style="65" customWidth="1"/>
    <col min="1810" max="1810" width="34.42578125" style="65" customWidth="1"/>
    <col min="1811" max="1828" width="9.140625" style="65" customWidth="1"/>
    <col min="1829" max="2048" width="8.85546875" style="65"/>
    <col min="2049" max="2052" width="2" style="65" customWidth="1"/>
    <col min="2053" max="2053" width="2.140625" style="65" customWidth="1"/>
    <col min="2054" max="2054" width="3.5703125" style="65" customWidth="1"/>
    <col min="2055" max="2055" width="34.28515625" style="65" customWidth="1"/>
    <col min="2056" max="2056" width="4.7109375" style="65" customWidth="1"/>
    <col min="2057" max="2057" width="9" style="65" customWidth="1"/>
    <col min="2058" max="2058" width="11.7109375" style="65" customWidth="1"/>
    <col min="2059" max="2059" width="12.42578125" style="65" customWidth="1"/>
    <col min="2060" max="2060" width="10.140625" style="65" customWidth="1"/>
    <col min="2061" max="2064" width="0" style="65" hidden="1" customWidth="1"/>
    <col min="2065" max="2065" width="11.28515625" style="65" customWidth="1"/>
    <col min="2066" max="2066" width="34.42578125" style="65" customWidth="1"/>
    <col min="2067" max="2084" width="9.140625" style="65" customWidth="1"/>
    <col min="2085" max="2304" width="8.85546875" style="65"/>
    <col min="2305" max="2308" width="2" style="65" customWidth="1"/>
    <col min="2309" max="2309" width="2.140625" style="65" customWidth="1"/>
    <col min="2310" max="2310" width="3.5703125" style="65" customWidth="1"/>
    <col min="2311" max="2311" width="34.28515625" style="65" customWidth="1"/>
    <col min="2312" max="2312" width="4.7109375" style="65" customWidth="1"/>
    <col min="2313" max="2313" width="9" style="65" customWidth="1"/>
    <col min="2314" max="2314" width="11.7109375" style="65" customWidth="1"/>
    <col min="2315" max="2315" width="12.42578125" style="65" customWidth="1"/>
    <col min="2316" max="2316" width="10.140625" style="65" customWidth="1"/>
    <col min="2317" max="2320" width="0" style="65" hidden="1" customWidth="1"/>
    <col min="2321" max="2321" width="11.28515625" style="65" customWidth="1"/>
    <col min="2322" max="2322" width="34.42578125" style="65" customWidth="1"/>
    <col min="2323" max="2340" width="9.140625" style="65" customWidth="1"/>
    <col min="2341" max="2560" width="8.85546875" style="65"/>
    <col min="2561" max="2564" width="2" style="65" customWidth="1"/>
    <col min="2565" max="2565" width="2.140625" style="65" customWidth="1"/>
    <col min="2566" max="2566" width="3.5703125" style="65" customWidth="1"/>
    <col min="2567" max="2567" width="34.28515625" style="65" customWidth="1"/>
    <col min="2568" max="2568" width="4.7109375" style="65" customWidth="1"/>
    <col min="2569" max="2569" width="9" style="65" customWidth="1"/>
    <col min="2570" max="2570" width="11.7109375" style="65" customWidth="1"/>
    <col min="2571" max="2571" width="12.42578125" style="65" customWidth="1"/>
    <col min="2572" max="2572" width="10.140625" style="65" customWidth="1"/>
    <col min="2573" max="2576" width="0" style="65" hidden="1" customWidth="1"/>
    <col min="2577" max="2577" width="11.28515625" style="65" customWidth="1"/>
    <col min="2578" max="2578" width="34.42578125" style="65" customWidth="1"/>
    <col min="2579" max="2596" width="9.140625" style="65" customWidth="1"/>
    <col min="2597" max="2816" width="8.85546875" style="65"/>
    <col min="2817" max="2820" width="2" style="65" customWidth="1"/>
    <col min="2821" max="2821" width="2.140625" style="65" customWidth="1"/>
    <col min="2822" max="2822" width="3.5703125" style="65" customWidth="1"/>
    <col min="2823" max="2823" width="34.28515625" style="65" customWidth="1"/>
    <col min="2824" max="2824" width="4.7109375" style="65" customWidth="1"/>
    <col min="2825" max="2825" width="9" style="65" customWidth="1"/>
    <col min="2826" max="2826" width="11.7109375" style="65" customWidth="1"/>
    <col min="2827" max="2827" width="12.42578125" style="65" customWidth="1"/>
    <col min="2828" max="2828" width="10.140625" style="65" customWidth="1"/>
    <col min="2829" max="2832" width="0" style="65" hidden="1" customWidth="1"/>
    <col min="2833" max="2833" width="11.28515625" style="65" customWidth="1"/>
    <col min="2834" max="2834" width="34.42578125" style="65" customWidth="1"/>
    <col min="2835" max="2852" width="9.140625" style="65" customWidth="1"/>
    <col min="2853" max="3072" width="8.85546875" style="65"/>
    <col min="3073" max="3076" width="2" style="65" customWidth="1"/>
    <col min="3077" max="3077" width="2.140625" style="65" customWidth="1"/>
    <col min="3078" max="3078" width="3.5703125" style="65" customWidth="1"/>
    <col min="3079" max="3079" width="34.28515625" style="65" customWidth="1"/>
    <col min="3080" max="3080" width="4.7109375" style="65" customWidth="1"/>
    <col min="3081" max="3081" width="9" style="65" customWidth="1"/>
    <col min="3082" max="3082" width="11.7109375" style="65" customWidth="1"/>
    <col min="3083" max="3083" width="12.42578125" style="65" customWidth="1"/>
    <col min="3084" max="3084" width="10.140625" style="65" customWidth="1"/>
    <col min="3085" max="3088" width="0" style="65" hidden="1" customWidth="1"/>
    <col min="3089" max="3089" width="11.28515625" style="65" customWidth="1"/>
    <col min="3090" max="3090" width="34.42578125" style="65" customWidth="1"/>
    <col min="3091" max="3108" width="9.140625" style="65" customWidth="1"/>
    <col min="3109" max="3328" width="8.85546875" style="65"/>
    <col min="3329" max="3332" width="2" style="65" customWidth="1"/>
    <col min="3333" max="3333" width="2.140625" style="65" customWidth="1"/>
    <col min="3334" max="3334" width="3.5703125" style="65" customWidth="1"/>
    <col min="3335" max="3335" width="34.28515625" style="65" customWidth="1"/>
    <col min="3336" max="3336" width="4.7109375" style="65" customWidth="1"/>
    <col min="3337" max="3337" width="9" style="65" customWidth="1"/>
    <col min="3338" max="3338" width="11.7109375" style="65" customWidth="1"/>
    <col min="3339" max="3339" width="12.42578125" style="65" customWidth="1"/>
    <col min="3340" max="3340" width="10.140625" style="65" customWidth="1"/>
    <col min="3341" max="3344" width="0" style="65" hidden="1" customWidth="1"/>
    <col min="3345" max="3345" width="11.28515625" style="65" customWidth="1"/>
    <col min="3346" max="3346" width="34.42578125" style="65" customWidth="1"/>
    <col min="3347" max="3364" width="9.140625" style="65" customWidth="1"/>
    <col min="3365" max="3584" width="8.85546875" style="65"/>
    <col min="3585" max="3588" width="2" style="65" customWidth="1"/>
    <col min="3589" max="3589" width="2.140625" style="65" customWidth="1"/>
    <col min="3590" max="3590" width="3.5703125" style="65" customWidth="1"/>
    <col min="3591" max="3591" width="34.28515625" style="65" customWidth="1"/>
    <col min="3592" max="3592" width="4.7109375" style="65" customWidth="1"/>
    <col min="3593" max="3593" width="9" style="65" customWidth="1"/>
    <col min="3594" max="3594" width="11.7109375" style="65" customWidth="1"/>
    <col min="3595" max="3595" width="12.42578125" style="65" customWidth="1"/>
    <col min="3596" max="3596" width="10.140625" style="65" customWidth="1"/>
    <col min="3597" max="3600" width="0" style="65" hidden="1" customWidth="1"/>
    <col min="3601" max="3601" width="11.28515625" style="65" customWidth="1"/>
    <col min="3602" max="3602" width="34.42578125" style="65" customWidth="1"/>
    <col min="3603" max="3620" width="9.140625" style="65" customWidth="1"/>
    <col min="3621" max="3840" width="8.85546875" style="65"/>
    <col min="3841" max="3844" width="2" style="65" customWidth="1"/>
    <col min="3845" max="3845" width="2.140625" style="65" customWidth="1"/>
    <col min="3846" max="3846" width="3.5703125" style="65" customWidth="1"/>
    <col min="3847" max="3847" width="34.28515625" style="65" customWidth="1"/>
    <col min="3848" max="3848" width="4.7109375" style="65" customWidth="1"/>
    <col min="3849" max="3849" width="9" style="65" customWidth="1"/>
    <col min="3850" max="3850" width="11.7109375" style="65" customWidth="1"/>
    <col min="3851" max="3851" width="12.42578125" style="65" customWidth="1"/>
    <col min="3852" max="3852" width="10.140625" style="65" customWidth="1"/>
    <col min="3853" max="3856" width="0" style="65" hidden="1" customWidth="1"/>
    <col min="3857" max="3857" width="11.28515625" style="65" customWidth="1"/>
    <col min="3858" max="3858" width="34.42578125" style="65" customWidth="1"/>
    <col min="3859" max="3876" width="9.140625" style="65" customWidth="1"/>
    <col min="3877" max="4096" width="8.85546875" style="65"/>
    <col min="4097" max="4100" width="2" style="65" customWidth="1"/>
    <col min="4101" max="4101" width="2.140625" style="65" customWidth="1"/>
    <col min="4102" max="4102" width="3.5703125" style="65" customWidth="1"/>
    <col min="4103" max="4103" width="34.28515625" style="65" customWidth="1"/>
    <col min="4104" max="4104" width="4.7109375" style="65" customWidth="1"/>
    <col min="4105" max="4105" width="9" style="65" customWidth="1"/>
    <col min="4106" max="4106" width="11.7109375" style="65" customWidth="1"/>
    <col min="4107" max="4107" width="12.42578125" style="65" customWidth="1"/>
    <col min="4108" max="4108" width="10.140625" style="65" customWidth="1"/>
    <col min="4109" max="4112" width="0" style="65" hidden="1" customWidth="1"/>
    <col min="4113" max="4113" width="11.28515625" style="65" customWidth="1"/>
    <col min="4114" max="4114" width="34.42578125" style="65" customWidth="1"/>
    <col min="4115" max="4132" width="9.140625" style="65" customWidth="1"/>
    <col min="4133" max="4352" width="8.85546875" style="65"/>
    <col min="4353" max="4356" width="2" style="65" customWidth="1"/>
    <col min="4357" max="4357" width="2.140625" style="65" customWidth="1"/>
    <col min="4358" max="4358" width="3.5703125" style="65" customWidth="1"/>
    <col min="4359" max="4359" width="34.28515625" style="65" customWidth="1"/>
    <col min="4360" max="4360" width="4.7109375" style="65" customWidth="1"/>
    <col min="4361" max="4361" width="9" style="65" customWidth="1"/>
    <col min="4362" max="4362" width="11.7109375" style="65" customWidth="1"/>
    <col min="4363" max="4363" width="12.42578125" style="65" customWidth="1"/>
    <col min="4364" max="4364" width="10.140625" style="65" customWidth="1"/>
    <col min="4365" max="4368" width="0" style="65" hidden="1" customWidth="1"/>
    <col min="4369" max="4369" width="11.28515625" style="65" customWidth="1"/>
    <col min="4370" max="4370" width="34.42578125" style="65" customWidth="1"/>
    <col min="4371" max="4388" width="9.140625" style="65" customWidth="1"/>
    <col min="4389" max="4608" width="8.85546875" style="65"/>
    <col min="4609" max="4612" width="2" style="65" customWidth="1"/>
    <col min="4613" max="4613" width="2.140625" style="65" customWidth="1"/>
    <col min="4614" max="4614" width="3.5703125" style="65" customWidth="1"/>
    <col min="4615" max="4615" width="34.28515625" style="65" customWidth="1"/>
    <col min="4616" max="4616" width="4.7109375" style="65" customWidth="1"/>
    <col min="4617" max="4617" width="9" style="65" customWidth="1"/>
    <col min="4618" max="4618" width="11.7109375" style="65" customWidth="1"/>
    <col min="4619" max="4619" width="12.42578125" style="65" customWidth="1"/>
    <col min="4620" max="4620" width="10.140625" style="65" customWidth="1"/>
    <col min="4621" max="4624" width="0" style="65" hidden="1" customWidth="1"/>
    <col min="4625" max="4625" width="11.28515625" style="65" customWidth="1"/>
    <col min="4626" max="4626" width="34.42578125" style="65" customWidth="1"/>
    <col min="4627" max="4644" width="9.140625" style="65" customWidth="1"/>
    <col min="4645" max="4864" width="8.85546875" style="65"/>
    <col min="4865" max="4868" width="2" style="65" customWidth="1"/>
    <col min="4869" max="4869" width="2.140625" style="65" customWidth="1"/>
    <col min="4870" max="4870" width="3.5703125" style="65" customWidth="1"/>
    <col min="4871" max="4871" width="34.28515625" style="65" customWidth="1"/>
    <col min="4872" max="4872" width="4.7109375" style="65" customWidth="1"/>
    <col min="4873" max="4873" width="9" style="65" customWidth="1"/>
    <col min="4874" max="4874" width="11.7109375" style="65" customWidth="1"/>
    <col min="4875" max="4875" width="12.42578125" style="65" customWidth="1"/>
    <col min="4876" max="4876" width="10.140625" style="65" customWidth="1"/>
    <col min="4877" max="4880" width="0" style="65" hidden="1" customWidth="1"/>
    <col min="4881" max="4881" width="11.28515625" style="65" customWidth="1"/>
    <col min="4882" max="4882" width="34.42578125" style="65" customWidth="1"/>
    <col min="4883" max="4900" width="9.140625" style="65" customWidth="1"/>
    <col min="4901" max="5120" width="8.85546875" style="65"/>
    <col min="5121" max="5124" width="2" style="65" customWidth="1"/>
    <col min="5125" max="5125" width="2.140625" style="65" customWidth="1"/>
    <col min="5126" max="5126" width="3.5703125" style="65" customWidth="1"/>
    <col min="5127" max="5127" width="34.28515625" style="65" customWidth="1"/>
    <col min="5128" max="5128" width="4.7109375" style="65" customWidth="1"/>
    <col min="5129" max="5129" width="9" style="65" customWidth="1"/>
    <col min="5130" max="5130" width="11.7109375" style="65" customWidth="1"/>
    <col min="5131" max="5131" width="12.42578125" style="65" customWidth="1"/>
    <col min="5132" max="5132" width="10.140625" style="65" customWidth="1"/>
    <col min="5133" max="5136" width="0" style="65" hidden="1" customWidth="1"/>
    <col min="5137" max="5137" width="11.28515625" style="65" customWidth="1"/>
    <col min="5138" max="5138" width="34.42578125" style="65" customWidth="1"/>
    <col min="5139" max="5156" width="9.140625" style="65" customWidth="1"/>
    <col min="5157" max="5376" width="8.85546875" style="65"/>
    <col min="5377" max="5380" width="2" style="65" customWidth="1"/>
    <col min="5381" max="5381" width="2.140625" style="65" customWidth="1"/>
    <col min="5382" max="5382" width="3.5703125" style="65" customWidth="1"/>
    <col min="5383" max="5383" width="34.28515625" style="65" customWidth="1"/>
    <col min="5384" max="5384" width="4.7109375" style="65" customWidth="1"/>
    <col min="5385" max="5385" width="9" style="65" customWidth="1"/>
    <col min="5386" max="5386" width="11.7109375" style="65" customWidth="1"/>
    <col min="5387" max="5387" width="12.42578125" style="65" customWidth="1"/>
    <col min="5388" max="5388" width="10.140625" style="65" customWidth="1"/>
    <col min="5389" max="5392" width="0" style="65" hidden="1" customWidth="1"/>
    <col min="5393" max="5393" width="11.28515625" style="65" customWidth="1"/>
    <col min="5394" max="5394" width="34.42578125" style="65" customWidth="1"/>
    <col min="5395" max="5412" width="9.140625" style="65" customWidth="1"/>
    <col min="5413" max="5632" width="8.85546875" style="65"/>
    <col min="5633" max="5636" width="2" style="65" customWidth="1"/>
    <col min="5637" max="5637" width="2.140625" style="65" customWidth="1"/>
    <col min="5638" max="5638" width="3.5703125" style="65" customWidth="1"/>
    <col min="5639" max="5639" width="34.28515625" style="65" customWidth="1"/>
    <col min="5640" max="5640" width="4.7109375" style="65" customWidth="1"/>
    <col min="5641" max="5641" width="9" style="65" customWidth="1"/>
    <col min="5642" max="5642" width="11.7109375" style="65" customWidth="1"/>
    <col min="5643" max="5643" width="12.42578125" style="65" customWidth="1"/>
    <col min="5644" max="5644" width="10.140625" style="65" customWidth="1"/>
    <col min="5645" max="5648" width="0" style="65" hidden="1" customWidth="1"/>
    <col min="5649" max="5649" width="11.28515625" style="65" customWidth="1"/>
    <col min="5650" max="5650" width="34.42578125" style="65" customWidth="1"/>
    <col min="5651" max="5668" width="9.140625" style="65" customWidth="1"/>
    <col min="5669" max="5888" width="8.85546875" style="65"/>
    <col min="5889" max="5892" width="2" style="65" customWidth="1"/>
    <col min="5893" max="5893" width="2.140625" style="65" customWidth="1"/>
    <col min="5894" max="5894" width="3.5703125" style="65" customWidth="1"/>
    <col min="5895" max="5895" width="34.28515625" style="65" customWidth="1"/>
    <col min="5896" max="5896" width="4.7109375" style="65" customWidth="1"/>
    <col min="5897" max="5897" width="9" style="65" customWidth="1"/>
    <col min="5898" max="5898" width="11.7109375" style="65" customWidth="1"/>
    <col min="5899" max="5899" width="12.42578125" style="65" customWidth="1"/>
    <col min="5900" max="5900" width="10.140625" style="65" customWidth="1"/>
    <col min="5901" max="5904" width="0" style="65" hidden="1" customWidth="1"/>
    <col min="5905" max="5905" width="11.28515625" style="65" customWidth="1"/>
    <col min="5906" max="5906" width="34.42578125" style="65" customWidth="1"/>
    <col min="5907" max="5924" width="9.140625" style="65" customWidth="1"/>
    <col min="5925" max="6144" width="8.85546875" style="65"/>
    <col min="6145" max="6148" width="2" style="65" customWidth="1"/>
    <col min="6149" max="6149" width="2.140625" style="65" customWidth="1"/>
    <col min="6150" max="6150" width="3.5703125" style="65" customWidth="1"/>
    <col min="6151" max="6151" width="34.28515625" style="65" customWidth="1"/>
    <col min="6152" max="6152" width="4.7109375" style="65" customWidth="1"/>
    <col min="6153" max="6153" width="9" style="65" customWidth="1"/>
    <col min="6154" max="6154" width="11.7109375" style="65" customWidth="1"/>
    <col min="6155" max="6155" width="12.42578125" style="65" customWidth="1"/>
    <col min="6156" max="6156" width="10.140625" style="65" customWidth="1"/>
    <col min="6157" max="6160" width="0" style="65" hidden="1" customWidth="1"/>
    <col min="6161" max="6161" width="11.28515625" style="65" customWidth="1"/>
    <col min="6162" max="6162" width="34.42578125" style="65" customWidth="1"/>
    <col min="6163" max="6180" width="9.140625" style="65" customWidth="1"/>
    <col min="6181" max="6400" width="8.85546875" style="65"/>
    <col min="6401" max="6404" width="2" style="65" customWidth="1"/>
    <col min="6405" max="6405" width="2.140625" style="65" customWidth="1"/>
    <col min="6406" max="6406" width="3.5703125" style="65" customWidth="1"/>
    <col min="6407" max="6407" width="34.28515625" style="65" customWidth="1"/>
    <col min="6408" max="6408" width="4.7109375" style="65" customWidth="1"/>
    <col min="6409" max="6409" width="9" style="65" customWidth="1"/>
    <col min="6410" max="6410" width="11.7109375" style="65" customWidth="1"/>
    <col min="6411" max="6411" width="12.42578125" style="65" customWidth="1"/>
    <col min="6412" max="6412" width="10.140625" style="65" customWidth="1"/>
    <col min="6413" max="6416" width="0" style="65" hidden="1" customWidth="1"/>
    <col min="6417" max="6417" width="11.28515625" style="65" customWidth="1"/>
    <col min="6418" max="6418" width="34.42578125" style="65" customWidth="1"/>
    <col min="6419" max="6436" width="9.140625" style="65" customWidth="1"/>
    <col min="6437" max="6656" width="8.85546875" style="65"/>
    <col min="6657" max="6660" width="2" style="65" customWidth="1"/>
    <col min="6661" max="6661" width="2.140625" style="65" customWidth="1"/>
    <col min="6662" max="6662" width="3.5703125" style="65" customWidth="1"/>
    <col min="6663" max="6663" width="34.28515625" style="65" customWidth="1"/>
    <col min="6664" max="6664" width="4.7109375" style="65" customWidth="1"/>
    <col min="6665" max="6665" width="9" style="65" customWidth="1"/>
    <col min="6666" max="6666" width="11.7109375" style="65" customWidth="1"/>
    <col min="6667" max="6667" width="12.42578125" style="65" customWidth="1"/>
    <col min="6668" max="6668" width="10.140625" style="65" customWidth="1"/>
    <col min="6669" max="6672" width="0" style="65" hidden="1" customWidth="1"/>
    <col min="6673" max="6673" width="11.28515625" style="65" customWidth="1"/>
    <col min="6674" max="6674" width="34.42578125" style="65" customWidth="1"/>
    <col min="6675" max="6692" width="9.140625" style="65" customWidth="1"/>
    <col min="6693" max="6912" width="8.85546875" style="65"/>
    <col min="6913" max="6916" width="2" style="65" customWidth="1"/>
    <col min="6917" max="6917" width="2.140625" style="65" customWidth="1"/>
    <col min="6918" max="6918" width="3.5703125" style="65" customWidth="1"/>
    <col min="6919" max="6919" width="34.28515625" style="65" customWidth="1"/>
    <col min="6920" max="6920" width="4.7109375" style="65" customWidth="1"/>
    <col min="6921" max="6921" width="9" style="65" customWidth="1"/>
    <col min="6922" max="6922" width="11.7109375" style="65" customWidth="1"/>
    <col min="6923" max="6923" width="12.42578125" style="65" customWidth="1"/>
    <col min="6924" max="6924" width="10.140625" style="65" customWidth="1"/>
    <col min="6925" max="6928" width="0" style="65" hidden="1" customWidth="1"/>
    <col min="6929" max="6929" width="11.28515625" style="65" customWidth="1"/>
    <col min="6930" max="6930" width="34.42578125" style="65" customWidth="1"/>
    <col min="6931" max="6948" width="9.140625" style="65" customWidth="1"/>
    <col min="6949" max="7168" width="8.85546875" style="65"/>
    <col min="7169" max="7172" width="2" style="65" customWidth="1"/>
    <col min="7173" max="7173" width="2.140625" style="65" customWidth="1"/>
    <col min="7174" max="7174" width="3.5703125" style="65" customWidth="1"/>
    <col min="7175" max="7175" width="34.28515625" style="65" customWidth="1"/>
    <col min="7176" max="7176" width="4.7109375" style="65" customWidth="1"/>
    <col min="7177" max="7177" width="9" style="65" customWidth="1"/>
    <col min="7178" max="7178" width="11.7109375" style="65" customWidth="1"/>
    <col min="7179" max="7179" width="12.42578125" style="65" customWidth="1"/>
    <col min="7180" max="7180" width="10.140625" style="65" customWidth="1"/>
    <col min="7181" max="7184" width="0" style="65" hidden="1" customWidth="1"/>
    <col min="7185" max="7185" width="11.28515625" style="65" customWidth="1"/>
    <col min="7186" max="7186" width="34.42578125" style="65" customWidth="1"/>
    <col min="7187" max="7204" width="9.140625" style="65" customWidth="1"/>
    <col min="7205" max="7424" width="8.85546875" style="65"/>
    <col min="7425" max="7428" width="2" style="65" customWidth="1"/>
    <col min="7429" max="7429" width="2.140625" style="65" customWidth="1"/>
    <col min="7430" max="7430" width="3.5703125" style="65" customWidth="1"/>
    <col min="7431" max="7431" width="34.28515625" style="65" customWidth="1"/>
    <col min="7432" max="7432" width="4.7109375" style="65" customWidth="1"/>
    <col min="7433" max="7433" width="9" style="65" customWidth="1"/>
    <col min="7434" max="7434" width="11.7109375" style="65" customWidth="1"/>
    <col min="7435" max="7435" width="12.42578125" style="65" customWidth="1"/>
    <col min="7436" max="7436" width="10.140625" style="65" customWidth="1"/>
    <col min="7437" max="7440" width="0" style="65" hidden="1" customWidth="1"/>
    <col min="7441" max="7441" width="11.28515625" style="65" customWidth="1"/>
    <col min="7442" max="7442" width="34.42578125" style="65" customWidth="1"/>
    <col min="7443" max="7460" width="9.140625" style="65" customWidth="1"/>
    <col min="7461" max="7680" width="8.85546875" style="65"/>
    <col min="7681" max="7684" width="2" style="65" customWidth="1"/>
    <col min="7685" max="7685" width="2.140625" style="65" customWidth="1"/>
    <col min="7686" max="7686" width="3.5703125" style="65" customWidth="1"/>
    <col min="7687" max="7687" width="34.28515625" style="65" customWidth="1"/>
    <col min="7688" max="7688" width="4.7109375" style="65" customWidth="1"/>
    <col min="7689" max="7689" width="9" style="65" customWidth="1"/>
    <col min="7690" max="7690" width="11.7109375" style="65" customWidth="1"/>
    <col min="7691" max="7691" width="12.42578125" style="65" customWidth="1"/>
    <col min="7692" max="7692" width="10.140625" style="65" customWidth="1"/>
    <col min="7693" max="7696" width="0" style="65" hidden="1" customWidth="1"/>
    <col min="7697" max="7697" width="11.28515625" style="65" customWidth="1"/>
    <col min="7698" max="7698" width="34.42578125" style="65" customWidth="1"/>
    <col min="7699" max="7716" width="9.140625" style="65" customWidth="1"/>
    <col min="7717" max="7936" width="8.85546875" style="65"/>
    <col min="7937" max="7940" width="2" style="65" customWidth="1"/>
    <col min="7941" max="7941" width="2.140625" style="65" customWidth="1"/>
    <col min="7942" max="7942" width="3.5703125" style="65" customWidth="1"/>
    <col min="7943" max="7943" width="34.28515625" style="65" customWidth="1"/>
    <col min="7944" max="7944" width="4.7109375" style="65" customWidth="1"/>
    <col min="7945" max="7945" width="9" style="65" customWidth="1"/>
    <col min="7946" max="7946" width="11.7109375" style="65" customWidth="1"/>
    <col min="7947" max="7947" width="12.42578125" style="65" customWidth="1"/>
    <col min="7948" max="7948" width="10.140625" style="65" customWidth="1"/>
    <col min="7949" max="7952" width="0" style="65" hidden="1" customWidth="1"/>
    <col min="7953" max="7953" width="11.28515625" style="65" customWidth="1"/>
    <col min="7954" max="7954" width="34.42578125" style="65" customWidth="1"/>
    <col min="7955" max="7972" width="9.140625" style="65" customWidth="1"/>
    <col min="7973" max="8192" width="8.85546875" style="65"/>
    <col min="8193" max="8196" width="2" style="65" customWidth="1"/>
    <col min="8197" max="8197" width="2.140625" style="65" customWidth="1"/>
    <col min="8198" max="8198" width="3.5703125" style="65" customWidth="1"/>
    <col min="8199" max="8199" width="34.28515625" style="65" customWidth="1"/>
    <col min="8200" max="8200" width="4.7109375" style="65" customWidth="1"/>
    <col min="8201" max="8201" width="9" style="65" customWidth="1"/>
    <col min="8202" max="8202" width="11.7109375" style="65" customWidth="1"/>
    <col min="8203" max="8203" width="12.42578125" style="65" customWidth="1"/>
    <col min="8204" max="8204" width="10.140625" style="65" customWidth="1"/>
    <col min="8205" max="8208" width="0" style="65" hidden="1" customWidth="1"/>
    <col min="8209" max="8209" width="11.28515625" style="65" customWidth="1"/>
    <col min="8210" max="8210" width="34.42578125" style="65" customWidth="1"/>
    <col min="8211" max="8228" width="9.140625" style="65" customWidth="1"/>
    <col min="8229" max="8448" width="8.85546875" style="65"/>
    <col min="8449" max="8452" width="2" style="65" customWidth="1"/>
    <col min="8453" max="8453" width="2.140625" style="65" customWidth="1"/>
    <col min="8454" max="8454" width="3.5703125" style="65" customWidth="1"/>
    <col min="8455" max="8455" width="34.28515625" style="65" customWidth="1"/>
    <col min="8456" max="8456" width="4.7109375" style="65" customWidth="1"/>
    <col min="8457" max="8457" width="9" style="65" customWidth="1"/>
    <col min="8458" max="8458" width="11.7109375" style="65" customWidth="1"/>
    <col min="8459" max="8459" width="12.42578125" style="65" customWidth="1"/>
    <col min="8460" max="8460" width="10.140625" style="65" customWidth="1"/>
    <col min="8461" max="8464" width="0" style="65" hidden="1" customWidth="1"/>
    <col min="8465" max="8465" width="11.28515625" style="65" customWidth="1"/>
    <col min="8466" max="8466" width="34.42578125" style="65" customWidth="1"/>
    <col min="8467" max="8484" width="9.140625" style="65" customWidth="1"/>
    <col min="8485" max="8704" width="8.85546875" style="65"/>
    <col min="8705" max="8708" width="2" style="65" customWidth="1"/>
    <col min="8709" max="8709" width="2.140625" style="65" customWidth="1"/>
    <col min="8710" max="8710" width="3.5703125" style="65" customWidth="1"/>
    <col min="8711" max="8711" width="34.28515625" style="65" customWidth="1"/>
    <col min="8712" max="8712" width="4.7109375" style="65" customWidth="1"/>
    <col min="8713" max="8713" width="9" style="65" customWidth="1"/>
    <col min="8714" max="8714" width="11.7109375" style="65" customWidth="1"/>
    <col min="8715" max="8715" width="12.42578125" style="65" customWidth="1"/>
    <col min="8716" max="8716" width="10.140625" style="65" customWidth="1"/>
    <col min="8717" max="8720" width="0" style="65" hidden="1" customWidth="1"/>
    <col min="8721" max="8721" width="11.28515625" style="65" customWidth="1"/>
    <col min="8722" max="8722" width="34.42578125" style="65" customWidth="1"/>
    <col min="8723" max="8740" width="9.140625" style="65" customWidth="1"/>
    <col min="8741" max="8960" width="8.85546875" style="65"/>
    <col min="8961" max="8964" width="2" style="65" customWidth="1"/>
    <col min="8965" max="8965" width="2.140625" style="65" customWidth="1"/>
    <col min="8966" max="8966" width="3.5703125" style="65" customWidth="1"/>
    <col min="8967" max="8967" width="34.28515625" style="65" customWidth="1"/>
    <col min="8968" max="8968" width="4.7109375" style="65" customWidth="1"/>
    <col min="8969" max="8969" width="9" style="65" customWidth="1"/>
    <col min="8970" max="8970" width="11.7109375" style="65" customWidth="1"/>
    <col min="8971" max="8971" width="12.42578125" style="65" customWidth="1"/>
    <col min="8972" max="8972" width="10.140625" style="65" customWidth="1"/>
    <col min="8973" max="8976" width="0" style="65" hidden="1" customWidth="1"/>
    <col min="8977" max="8977" width="11.28515625" style="65" customWidth="1"/>
    <col min="8978" max="8978" width="34.42578125" style="65" customWidth="1"/>
    <col min="8979" max="8996" width="9.140625" style="65" customWidth="1"/>
    <col min="8997" max="9216" width="8.85546875" style="65"/>
    <col min="9217" max="9220" width="2" style="65" customWidth="1"/>
    <col min="9221" max="9221" width="2.140625" style="65" customWidth="1"/>
    <col min="9222" max="9222" width="3.5703125" style="65" customWidth="1"/>
    <col min="9223" max="9223" width="34.28515625" style="65" customWidth="1"/>
    <col min="9224" max="9224" width="4.7109375" style="65" customWidth="1"/>
    <col min="9225" max="9225" width="9" style="65" customWidth="1"/>
    <col min="9226" max="9226" width="11.7109375" style="65" customWidth="1"/>
    <col min="9227" max="9227" width="12.42578125" style="65" customWidth="1"/>
    <col min="9228" max="9228" width="10.140625" style="65" customWidth="1"/>
    <col min="9229" max="9232" width="0" style="65" hidden="1" customWidth="1"/>
    <col min="9233" max="9233" width="11.28515625" style="65" customWidth="1"/>
    <col min="9234" max="9234" width="34.42578125" style="65" customWidth="1"/>
    <col min="9235" max="9252" width="9.140625" style="65" customWidth="1"/>
    <col min="9253" max="9472" width="8.85546875" style="65"/>
    <col min="9473" max="9476" width="2" style="65" customWidth="1"/>
    <col min="9477" max="9477" width="2.140625" style="65" customWidth="1"/>
    <col min="9478" max="9478" width="3.5703125" style="65" customWidth="1"/>
    <col min="9479" max="9479" width="34.28515625" style="65" customWidth="1"/>
    <col min="9480" max="9480" width="4.7109375" style="65" customWidth="1"/>
    <col min="9481" max="9481" width="9" style="65" customWidth="1"/>
    <col min="9482" max="9482" width="11.7109375" style="65" customWidth="1"/>
    <col min="9483" max="9483" width="12.42578125" style="65" customWidth="1"/>
    <col min="9484" max="9484" width="10.140625" style="65" customWidth="1"/>
    <col min="9485" max="9488" width="0" style="65" hidden="1" customWidth="1"/>
    <col min="9489" max="9489" width="11.28515625" style="65" customWidth="1"/>
    <col min="9490" max="9490" width="34.42578125" style="65" customWidth="1"/>
    <col min="9491" max="9508" width="9.140625" style="65" customWidth="1"/>
    <col min="9509" max="9728" width="8.85546875" style="65"/>
    <col min="9729" max="9732" width="2" style="65" customWidth="1"/>
    <col min="9733" max="9733" width="2.140625" style="65" customWidth="1"/>
    <col min="9734" max="9734" width="3.5703125" style="65" customWidth="1"/>
    <col min="9735" max="9735" width="34.28515625" style="65" customWidth="1"/>
    <col min="9736" max="9736" width="4.7109375" style="65" customWidth="1"/>
    <col min="9737" max="9737" width="9" style="65" customWidth="1"/>
    <col min="9738" max="9738" width="11.7109375" style="65" customWidth="1"/>
    <col min="9739" max="9739" width="12.42578125" style="65" customWidth="1"/>
    <col min="9740" max="9740" width="10.140625" style="65" customWidth="1"/>
    <col min="9741" max="9744" width="0" style="65" hidden="1" customWidth="1"/>
    <col min="9745" max="9745" width="11.28515625" style="65" customWidth="1"/>
    <col min="9746" max="9746" width="34.42578125" style="65" customWidth="1"/>
    <col min="9747" max="9764" width="9.140625" style="65" customWidth="1"/>
    <col min="9765" max="9984" width="8.85546875" style="65"/>
    <col min="9985" max="9988" width="2" style="65" customWidth="1"/>
    <col min="9989" max="9989" width="2.140625" style="65" customWidth="1"/>
    <col min="9990" max="9990" width="3.5703125" style="65" customWidth="1"/>
    <col min="9991" max="9991" width="34.28515625" style="65" customWidth="1"/>
    <col min="9992" max="9992" width="4.7109375" style="65" customWidth="1"/>
    <col min="9993" max="9993" width="9" style="65" customWidth="1"/>
    <col min="9994" max="9994" width="11.7109375" style="65" customWidth="1"/>
    <col min="9995" max="9995" width="12.42578125" style="65" customWidth="1"/>
    <col min="9996" max="9996" width="10.140625" style="65" customWidth="1"/>
    <col min="9997" max="10000" width="0" style="65" hidden="1" customWidth="1"/>
    <col min="10001" max="10001" width="11.28515625" style="65" customWidth="1"/>
    <col min="10002" max="10002" width="34.42578125" style="65" customWidth="1"/>
    <col min="10003" max="10020" width="9.140625" style="65" customWidth="1"/>
    <col min="10021" max="10240" width="8.85546875" style="65"/>
    <col min="10241" max="10244" width="2" style="65" customWidth="1"/>
    <col min="10245" max="10245" width="2.140625" style="65" customWidth="1"/>
    <col min="10246" max="10246" width="3.5703125" style="65" customWidth="1"/>
    <col min="10247" max="10247" width="34.28515625" style="65" customWidth="1"/>
    <col min="10248" max="10248" width="4.7109375" style="65" customWidth="1"/>
    <col min="10249" max="10249" width="9" style="65" customWidth="1"/>
    <col min="10250" max="10250" width="11.7109375" style="65" customWidth="1"/>
    <col min="10251" max="10251" width="12.42578125" style="65" customWidth="1"/>
    <col min="10252" max="10252" width="10.140625" style="65" customWidth="1"/>
    <col min="10253" max="10256" width="0" style="65" hidden="1" customWidth="1"/>
    <col min="10257" max="10257" width="11.28515625" style="65" customWidth="1"/>
    <col min="10258" max="10258" width="34.42578125" style="65" customWidth="1"/>
    <col min="10259" max="10276" width="9.140625" style="65" customWidth="1"/>
    <col min="10277" max="10496" width="8.85546875" style="65"/>
    <col min="10497" max="10500" width="2" style="65" customWidth="1"/>
    <col min="10501" max="10501" width="2.140625" style="65" customWidth="1"/>
    <col min="10502" max="10502" width="3.5703125" style="65" customWidth="1"/>
    <col min="10503" max="10503" width="34.28515625" style="65" customWidth="1"/>
    <col min="10504" max="10504" width="4.7109375" style="65" customWidth="1"/>
    <col min="10505" max="10505" width="9" style="65" customWidth="1"/>
    <col min="10506" max="10506" width="11.7109375" style="65" customWidth="1"/>
    <col min="10507" max="10507" width="12.42578125" style="65" customWidth="1"/>
    <col min="10508" max="10508" width="10.140625" style="65" customWidth="1"/>
    <col min="10509" max="10512" width="0" style="65" hidden="1" customWidth="1"/>
    <col min="10513" max="10513" width="11.28515625" style="65" customWidth="1"/>
    <col min="10514" max="10514" width="34.42578125" style="65" customWidth="1"/>
    <col min="10515" max="10532" width="9.140625" style="65" customWidth="1"/>
    <col min="10533" max="10752" width="8.85546875" style="65"/>
    <col min="10753" max="10756" width="2" style="65" customWidth="1"/>
    <col min="10757" max="10757" width="2.140625" style="65" customWidth="1"/>
    <col min="10758" max="10758" width="3.5703125" style="65" customWidth="1"/>
    <col min="10759" max="10759" width="34.28515625" style="65" customWidth="1"/>
    <col min="10760" max="10760" width="4.7109375" style="65" customWidth="1"/>
    <col min="10761" max="10761" width="9" style="65" customWidth="1"/>
    <col min="10762" max="10762" width="11.7109375" style="65" customWidth="1"/>
    <col min="10763" max="10763" width="12.42578125" style="65" customWidth="1"/>
    <col min="10764" max="10764" width="10.140625" style="65" customWidth="1"/>
    <col min="10765" max="10768" width="0" style="65" hidden="1" customWidth="1"/>
    <col min="10769" max="10769" width="11.28515625" style="65" customWidth="1"/>
    <col min="10770" max="10770" width="34.42578125" style="65" customWidth="1"/>
    <col min="10771" max="10788" width="9.140625" style="65" customWidth="1"/>
    <col min="10789" max="11008" width="8.85546875" style="65"/>
    <col min="11009" max="11012" width="2" style="65" customWidth="1"/>
    <col min="11013" max="11013" width="2.140625" style="65" customWidth="1"/>
    <col min="11014" max="11014" width="3.5703125" style="65" customWidth="1"/>
    <col min="11015" max="11015" width="34.28515625" style="65" customWidth="1"/>
    <col min="11016" max="11016" width="4.7109375" style="65" customWidth="1"/>
    <col min="11017" max="11017" width="9" style="65" customWidth="1"/>
    <col min="11018" max="11018" width="11.7109375" style="65" customWidth="1"/>
    <col min="11019" max="11019" width="12.42578125" style="65" customWidth="1"/>
    <col min="11020" max="11020" width="10.140625" style="65" customWidth="1"/>
    <col min="11021" max="11024" width="0" style="65" hidden="1" customWidth="1"/>
    <col min="11025" max="11025" width="11.28515625" style="65" customWidth="1"/>
    <col min="11026" max="11026" width="34.42578125" style="65" customWidth="1"/>
    <col min="11027" max="11044" width="9.140625" style="65" customWidth="1"/>
    <col min="11045" max="11264" width="8.85546875" style="65"/>
    <col min="11265" max="11268" width="2" style="65" customWidth="1"/>
    <col min="11269" max="11269" width="2.140625" style="65" customWidth="1"/>
    <col min="11270" max="11270" width="3.5703125" style="65" customWidth="1"/>
    <col min="11271" max="11271" width="34.28515625" style="65" customWidth="1"/>
    <col min="11272" max="11272" width="4.7109375" style="65" customWidth="1"/>
    <col min="11273" max="11273" width="9" style="65" customWidth="1"/>
    <col min="11274" max="11274" width="11.7109375" style="65" customWidth="1"/>
    <col min="11275" max="11275" width="12.42578125" style="65" customWidth="1"/>
    <col min="11276" max="11276" width="10.140625" style="65" customWidth="1"/>
    <col min="11277" max="11280" width="0" style="65" hidden="1" customWidth="1"/>
    <col min="11281" max="11281" width="11.28515625" style="65" customWidth="1"/>
    <col min="11282" max="11282" width="34.42578125" style="65" customWidth="1"/>
    <col min="11283" max="11300" width="9.140625" style="65" customWidth="1"/>
    <col min="11301" max="11520" width="8.85546875" style="65"/>
    <col min="11521" max="11524" width="2" style="65" customWidth="1"/>
    <col min="11525" max="11525" width="2.140625" style="65" customWidth="1"/>
    <col min="11526" max="11526" width="3.5703125" style="65" customWidth="1"/>
    <col min="11527" max="11527" width="34.28515625" style="65" customWidth="1"/>
    <col min="11528" max="11528" width="4.7109375" style="65" customWidth="1"/>
    <col min="11529" max="11529" width="9" style="65" customWidth="1"/>
    <col min="11530" max="11530" width="11.7109375" style="65" customWidth="1"/>
    <col min="11531" max="11531" width="12.42578125" style="65" customWidth="1"/>
    <col min="11532" max="11532" width="10.140625" style="65" customWidth="1"/>
    <col min="11533" max="11536" width="0" style="65" hidden="1" customWidth="1"/>
    <col min="11537" max="11537" width="11.28515625" style="65" customWidth="1"/>
    <col min="11538" max="11538" width="34.42578125" style="65" customWidth="1"/>
    <col min="11539" max="11556" width="9.140625" style="65" customWidth="1"/>
    <col min="11557" max="11776" width="8.85546875" style="65"/>
    <col min="11777" max="11780" width="2" style="65" customWidth="1"/>
    <col min="11781" max="11781" width="2.140625" style="65" customWidth="1"/>
    <col min="11782" max="11782" width="3.5703125" style="65" customWidth="1"/>
    <col min="11783" max="11783" width="34.28515625" style="65" customWidth="1"/>
    <col min="11784" max="11784" width="4.7109375" style="65" customWidth="1"/>
    <col min="11785" max="11785" width="9" style="65" customWidth="1"/>
    <col min="11786" max="11786" width="11.7109375" style="65" customWidth="1"/>
    <col min="11787" max="11787" width="12.42578125" style="65" customWidth="1"/>
    <col min="11788" max="11788" width="10.140625" style="65" customWidth="1"/>
    <col min="11789" max="11792" width="0" style="65" hidden="1" customWidth="1"/>
    <col min="11793" max="11793" width="11.28515625" style="65" customWidth="1"/>
    <col min="11794" max="11794" width="34.42578125" style="65" customWidth="1"/>
    <col min="11795" max="11812" width="9.140625" style="65" customWidth="1"/>
    <col min="11813" max="12032" width="8.85546875" style="65"/>
    <col min="12033" max="12036" width="2" style="65" customWidth="1"/>
    <col min="12037" max="12037" width="2.140625" style="65" customWidth="1"/>
    <col min="12038" max="12038" width="3.5703125" style="65" customWidth="1"/>
    <col min="12039" max="12039" width="34.28515625" style="65" customWidth="1"/>
    <col min="12040" max="12040" width="4.7109375" style="65" customWidth="1"/>
    <col min="12041" max="12041" width="9" style="65" customWidth="1"/>
    <col min="12042" max="12042" width="11.7109375" style="65" customWidth="1"/>
    <col min="12043" max="12043" width="12.42578125" style="65" customWidth="1"/>
    <col min="12044" max="12044" width="10.140625" style="65" customWidth="1"/>
    <col min="12045" max="12048" width="0" style="65" hidden="1" customWidth="1"/>
    <col min="12049" max="12049" width="11.28515625" style="65" customWidth="1"/>
    <col min="12050" max="12050" width="34.42578125" style="65" customWidth="1"/>
    <col min="12051" max="12068" width="9.140625" style="65" customWidth="1"/>
    <col min="12069" max="12288" width="8.85546875" style="65"/>
    <col min="12289" max="12292" width="2" style="65" customWidth="1"/>
    <col min="12293" max="12293" width="2.140625" style="65" customWidth="1"/>
    <col min="12294" max="12294" width="3.5703125" style="65" customWidth="1"/>
    <col min="12295" max="12295" width="34.28515625" style="65" customWidth="1"/>
    <col min="12296" max="12296" width="4.7109375" style="65" customWidth="1"/>
    <col min="12297" max="12297" width="9" style="65" customWidth="1"/>
    <col min="12298" max="12298" width="11.7109375" style="65" customWidth="1"/>
    <col min="12299" max="12299" width="12.42578125" style="65" customWidth="1"/>
    <col min="12300" max="12300" width="10.140625" style="65" customWidth="1"/>
    <col min="12301" max="12304" width="0" style="65" hidden="1" customWidth="1"/>
    <col min="12305" max="12305" width="11.28515625" style="65" customWidth="1"/>
    <col min="12306" max="12306" width="34.42578125" style="65" customWidth="1"/>
    <col min="12307" max="12324" width="9.140625" style="65" customWidth="1"/>
    <col min="12325" max="12544" width="8.85546875" style="65"/>
    <col min="12545" max="12548" width="2" style="65" customWidth="1"/>
    <col min="12549" max="12549" width="2.140625" style="65" customWidth="1"/>
    <col min="12550" max="12550" width="3.5703125" style="65" customWidth="1"/>
    <col min="12551" max="12551" width="34.28515625" style="65" customWidth="1"/>
    <col min="12552" max="12552" width="4.7109375" style="65" customWidth="1"/>
    <col min="12553" max="12553" width="9" style="65" customWidth="1"/>
    <col min="12554" max="12554" width="11.7109375" style="65" customWidth="1"/>
    <col min="12555" max="12555" width="12.42578125" style="65" customWidth="1"/>
    <col min="12556" max="12556" width="10.140625" style="65" customWidth="1"/>
    <col min="12557" max="12560" width="0" style="65" hidden="1" customWidth="1"/>
    <col min="12561" max="12561" width="11.28515625" style="65" customWidth="1"/>
    <col min="12562" max="12562" width="34.42578125" style="65" customWidth="1"/>
    <col min="12563" max="12580" width="9.140625" style="65" customWidth="1"/>
    <col min="12581" max="12800" width="8.85546875" style="65"/>
    <col min="12801" max="12804" width="2" style="65" customWidth="1"/>
    <col min="12805" max="12805" width="2.140625" style="65" customWidth="1"/>
    <col min="12806" max="12806" width="3.5703125" style="65" customWidth="1"/>
    <col min="12807" max="12807" width="34.28515625" style="65" customWidth="1"/>
    <col min="12808" max="12808" width="4.7109375" style="65" customWidth="1"/>
    <col min="12809" max="12809" width="9" style="65" customWidth="1"/>
    <col min="12810" max="12810" width="11.7109375" style="65" customWidth="1"/>
    <col min="12811" max="12811" width="12.42578125" style="65" customWidth="1"/>
    <col min="12812" max="12812" width="10.140625" style="65" customWidth="1"/>
    <col min="12813" max="12816" width="0" style="65" hidden="1" customWidth="1"/>
    <col min="12817" max="12817" width="11.28515625" style="65" customWidth="1"/>
    <col min="12818" max="12818" width="34.42578125" style="65" customWidth="1"/>
    <col min="12819" max="12836" width="9.140625" style="65" customWidth="1"/>
    <col min="12837" max="13056" width="8.85546875" style="65"/>
    <col min="13057" max="13060" width="2" style="65" customWidth="1"/>
    <col min="13061" max="13061" width="2.140625" style="65" customWidth="1"/>
    <col min="13062" max="13062" width="3.5703125" style="65" customWidth="1"/>
    <col min="13063" max="13063" width="34.28515625" style="65" customWidth="1"/>
    <col min="13064" max="13064" width="4.7109375" style="65" customWidth="1"/>
    <col min="13065" max="13065" width="9" style="65" customWidth="1"/>
    <col min="13066" max="13066" width="11.7109375" style="65" customWidth="1"/>
    <col min="13067" max="13067" width="12.42578125" style="65" customWidth="1"/>
    <col min="13068" max="13068" width="10.140625" style="65" customWidth="1"/>
    <col min="13069" max="13072" width="0" style="65" hidden="1" customWidth="1"/>
    <col min="13073" max="13073" width="11.28515625" style="65" customWidth="1"/>
    <col min="13074" max="13074" width="34.42578125" style="65" customWidth="1"/>
    <col min="13075" max="13092" width="9.140625" style="65" customWidth="1"/>
    <col min="13093" max="13312" width="8.85546875" style="65"/>
    <col min="13313" max="13316" width="2" style="65" customWidth="1"/>
    <col min="13317" max="13317" width="2.140625" style="65" customWidth="1"/>
    <col min="13318" max="13318" width="3.5703125" style="65" customWidth="1"/>
    <col min="13319" max="13319" width="34.28515625" style="65" customWidth="1"/>
    <col min="13320" max="13320" width="4.7109375" style="65" customWidth="1"/>
    <col min="13321" max="13321" width="9" style="65" customWidth="1"/>
    <col min="13322" max="13322" width="11.7109375" style="65" customWidth="1"/>
    <col min="13323" max="13323" width="12.42578125" style="65" customWidth="1"/>
    <col min="13324" max="13324" width="10.140625" style="65" customWidth="1"/>
    <col min="13325" max="13328" width="0" style="65" hidden="1" customWidth="1"/>
    <col min="13329" max="13329" width="11.28515625" style="65" customWidth="1"/>
    <col min="13330" max="13330" width="34.42578125" style="65" customWidth="1"/>
    <col min="13331" max="13348" width="9.140625" style="65" customWidth="1"/>
    <col min="13349" max="13568" width="8.85546875" style="65"/>
    <col min="13569" max="13572" width="2" style="65" customWidth="1"/>
    <col min="13573" max="13573" width="2.140625" style="65" customWidth="1"/>
    <col min="13574" max="13574" width="3.5703125" style="65" customWidth="1"/>
    <col min="13575" max="13575" width="34.28515625" style="65" customWidth="1"/>
    <col min="13576" max="13576" width="4.7109375" style="65" customWidth="1"/>
    <col min="13577" max="13577" width="9" style="65" customWidth="1"/>
    <col min="13578" max="13578" width="11.7109375" style="65" customWidth="1"/>
    <col min="13579" max="13579" width="12.42578125" style="65" customWidth="1"/>
    <col min="13580" max="13580" width="10.140625" style="65" customWidth="1"/>
    <col min="13581" max="13584" width="0" style="65" hidden="1" customWidth="1"/>
    <col min="13585" max="13585" width="11.28515625" style="65" customWidth="1"/>
    <col min="13586" max="13586" width="34.42578125" style="65" customWidth="1"/>
    <col min="13587" max="13604" width="9.140625" style="65" customWidth="1"/>
    <col min="13605" max="13824" width="8.85546875" style="65"/>
    <col min="13825" max="13828" width="2" style="65" customWidth="1"/>
    <col min="13829" max="13829" width="2.140625" style="65" customWidth="1"/>
    <col min="13830" max="13830" width="3.5703125" style="65" customWidth="1"/>
    <col min="13831" max="13831" width="34.28515625" style="65" customWidth="1"/>
    <col min="13832" max="13832" width="4.7109375" style="65" customWidth="1"/>
    <col min="13833" max="13833" width="9" style="65" customWidth="1"/>
    <col min="13834" max="13834" width="11.7109375" style="65" customWidth="1"/>
    <col min="13835" max="13835" width="12.42578125" style="65" customWidth="1"/>
    <col min="13836" max="13836" width="10.140625" style="65" customWidth="1"/>
    <col min="13837" max="13840" width="0" style="65" hidden="1" customWidth="1"/>
    <col min="13841" max="13841" width="11.28515625" style="65" customWidth="1"/>
    <col min="13842" max="13842" width="34.42578125" style="65" customWidth="1"/>
    <col min="13843" max="13860" width="9.140625" style="65" customWidth="1"/>
    <col min="13861" max="14080" width="8.85546875" style="65"/>
    <col min="14081" max="14084" width="2" style="65" customWidth="1"/>
    <col min="14085" max="14085" width="2.140625" style="65" customWidth="1"/>
    <col min="14086" max="14086" width="3.5703125" style="65" customWidth="1"/>
    <col min="14087" max="14087" width="34.28515625" style="65" customWidth="1"/>
    <col min="14088" max="14088" width="4.7109375" style="65" customWidth="1"/>
    <col min="14089" max="14089" width="9" style="65" customWidth="1"/>
    <col min="14090" max="14090" width="11.7109375" style="65" customWidth="1"/>
    <col min="14091" max="14091" width="12.42578125" style="65" customWidth="1"/>
    <col min="14092" max="14092" width="10.140625" style="65" customWidth="1"/>
    <col min="14093" max="14096" width="0" style="65" hidden="1" customWidth="1"/>
    <col min="14097" max="14097" width="11.28515625" style="65" customWidth="1"/>
    <col min="14098" max="14098" width="34.42578125" style="65" customWidth="1"/>
    <col min="14099" max="14116" width="9.140625" style="65" customWidth="1"/>
    <col min="14117" max="14336" width="8.85546875" style="65"/>
    <col min="14337" max="14340" width="2" style="65" customWidth="1"/>
    <col min="14341" max="14341" width="2.140625" style="65" customWidth="1"/>
    <col min="14342" max="14342" width="3.5703125" style="65" customWidth="1"/>
    <col min="14343" max="14343" width="34.28515625" style="65" customWidth="1"/>
    <col min="14344" max="14344" width="4.7109375" style="65" customWidth="1"/>
    <col min="14345" max="14345" width="9" style="65" customWidth="1"/>
    <col min="14346" max="14346" width="11.7109375" style="65" customWidth="1"/>
    <col min="14347" max="14347" width="12.42578125" style="65" customWidth="1"/>
    <col min="14348" max="14348" width="10.140625" style="65" customWidth="1"/>
    <col min="14349" max="14352" width="0" style="65" hidden="1" customWidth="1"/>
    <col min="14353" max="14353" width="11.28515625" style="65" customWidth="1"/>
    <col min="14354" max="14354" width="34.42578125" style="65" customWidth="1"/>
    <col min="14355" max="14372" width="9.140625" style="65" customWidth="1"/>
    <col min="14373" max="14592" width="8.85546875" style="65"/>
    <col min="14593" max="14596" width="2" style="65" customWidth="1"/>
    <col min="14597" max="14597" width="2.140625" style="65" customWidth="1"/>
    <col min="14598" max="14598" width="3.5703125" style="65" customWidth="1"/>
    <col min="14599" max="14599" width="34.28515625" style="65" customWidth="1"/>
    <col min="14600" max="14600" width="4.7109375" style="65" customWidth="1"/>
    <col min="14601" max="14601" width="9" style="65" customWidth="1"/>
    <col min="14602" max="14602" width="11.7109375" style="65" customWidth="1"/>
    <col min="14603" max="14603" width="12.42578125" style="65" customWidth="1"/>
    <col min="14604" max="14604" width="10.140625" style="65" customWidth="1"/>
    <col min="14605" max="14608" width="0" style="65" hidden="1" customWidth="1"/>
    <col min="14609" max="14609" width="11.28515625" style="65" customWidth="1"/>
    <col min="14610" max="14610" width="34.42578125" style="65" customWidth="1"/>
    <col min="14611" max="14628" width="9.140625" style="65" customWidth="1"/>
    <col min="14629" max="14848" width="8.85546875" style="65"/>
    <col min="14849" max="14852" width="2" style="65" customWidth="1"/>
    <col min="14853" max="14853" width="2.140625" style="65" customWidth="1"/>
    <col min="14854" max="14854" width="3.5703125" style="65" customWidth="1"/>
    <col min="14855" max="14855" width="34.28515625" style="65" customWidth="1"/>
    <col min="14856" max="14856" width="4.7109375" style="65" customWidth="1"/>
    <col min="14857" max="14857" width="9" style="65" customWidth="1"/>
    <col min="14858" max="14858" width="11.7109375" style="65" customWidth="1"/>
    <col min="14859" max="14859" width="12.42578125" style="65" customWidth="1"/>
    <col min="14860" max="14860" width="10.140625" style="65" customWidth="1"/>
    <col min="14861" max="14864" width="0" style="65" hidden="1" customWidth="1"/>
    <col min="14865" max="14865" width="11.28515625" style="65" customWidth="1"/>
    <col min="14866" max="14866" width="34.42578125" style="65" customWidth="1"/>
    <col min="14867" max="14884" width="9.140625" style="65" customWidth="1"/>
    <col min="14885" max="15104" width="8.85546875" style="65"/>
    <col min="15105" max="15108" width="2" style="65" customWidth="1"/>
    <col min="15109" max="15109" width="2.140625" style="65" customWidth="1"/>
    <col min="15110" max="15110" width="3.5703125" style="65" customWidth="1"/>
    <col min="15111" max="15111" width="34.28515625" style="65" customWidth="1"/>
    <col min="15112" max="15112" width="4.7109375" style="65" customWidth="1"/>
    <col min="15113" max="15113" width="9" style="65" customWidth="1"/>
    <col min="15114" max="15114" width="11.7109375" style="65" customWidth="1"/>
    <col min="15115" max="15115" width="12.42578125" style="65" customWidth="1"/>
    <col min="15116" max="15116" width="10.140625" style="65" customWidth="1"/>
    <col min="15117" max="15120" width="0" style="65" hidden="1" customWidth="1"/>
    <col min="15121" max="15121" width="11.28515625" style="65" customWidth="1"/>
    <col min="15122" max="15122" width="34.42578125" style="65" customWidth="1"/>
    <col min="15123" max="15140" width="9.140625" style="65" customWidth="1"/>
    <col min="15141" max="15360" width="8.85546875" style="65"/>
    <col min="15361" max="15364" width="2" style="65" customWidth="1"/>
    <col min="15365" max="15365" width="2.140625" style="65" customWidth="1"/>
    <col min="15366" max="15366" width="3.5703125" style="65" customWidth="1"/>
    <col min="15367" max="15367" width="34.28515625" style="65" customWidth="1"/>
    <col min="15368" max="15368" width="4.7109375" style="65" customWidth="1"/>
    <col min="15369" max="15369" width="9" style="65" customWidth="1"/>
    <col min="15370" max="15370" width="11.7109375" style="65" customWidth="1"/>
    <col min="15371" max="15371" width="12.42578125" style="65" customWidth="1"/>
    <col min="15372" max="15372" width="10.140625" style="65" customWidth="1"/>
    <col min="15373" max="15376" width="0" style="65" hidden="1" customWidth="1"/>
    <col min="15377" max="15377" width="11.28515625" style="65" customWidth="1"/>
    <col min="15378" max="15378" width="34.42578125" style="65" customWidth="1"/>
    <col min="15379" max="15396" width="9.140625" style="65" customWidth="1"/>
    <col min="15397" max="15616" width="8.85546875" style="65"/>
    <col min="15617" max="15620" width="2" style="65" customWidth="1"/>
    <col min="15621" max="15621" width="2.140625" style="65" customWidth="1"/>
    <col min="15622" max="15622" width="3.5703125" style="65" customWidth="1"/>
    <col min="15623" max="15623" width="34.28515625" style="65" customWidth="1"/>
    <col min="15624" max="15624" width="4.7109375" style="65" customWidth="1"/>
    <col min="15625" max="15625" width="9" style="65" customWidth="1"/>
    <col min="15626" max="15626" width="11.7109375" style="65" customWidth="1"/>
    <col min="15627" max="15627" width="12.42578125" style="65" customWidth="1"/>
    <col min="15628" max="15628" width="10.140625" style="65" customWidth="1"/>
    <col min="15629" max="15632" width="0" style="65" hidden="1" customWidth="1"/>
    <col min="15633" max="15633" width="11.28515625" style="65" customWidth="1"/>
    <col min="15634" max="15634" width="34.42578125" style="65" customWidth="1"/>
    <col min="15635" max="15652" width="9.140625" style="65" customWidth="1"/>
    <col min="15653" max="15872" width="8.85546875" style="65"/>
    <col min="15873" max="15876" width="2" style="65" customWidth="1"/>
    <col min="15877" max="15877" width="2.140625" style="65" customWidth="1"/>
    <col min="15878" max="15878" width="3.5703125" style="65" customWidth="1"/>
    <col min="15879" max="15879" width="34.28515625" style="65" customWidth="1"/>
    <col min="15880" max="15880" width="4.7109375" style="65" customWidth="1"/>
    <col min="15881" max="15881" width="9" style="65" customWidth="1"/>
    <col min="15882" max="15882" width="11.7109375" style="65" customWidth="1"/>
    <col min="15883" max="15883" width="12.42578125" style="65" customWidth="1"/>
    <col min="15884" max="15884" width="10.140625" style="65" customWidth="1"/>
    <col min="15885" max="15888" width="0" style="65" hidden="1" customWidth="1"/>
    <col min="15889" max="15889" width="11.28515625" style="65" customWidth="1"/>
    <col min="15890" max="15890" width="34.42578125" style="65" customWidth="1"/>
    <col min="15891" max="15908" width="9.140625" style="65" customWidth="1"/>
    <col min="15909" max="16128" width="8.85546875" style="65"/>
    <col min="16129" max="16132" width="2" style="65" customWidth="1"/>
    <col min="16133" max="16133" width="2.140625" style="65" customWidth="1"/>
    <col min="16134" max="16134" width="3.5703125" style="65" customWidth="1"/>
    <col min="16135" max="16135" width="34.28515625" style="65" customWidth="1"/>
    <col min="16136" max="16136" width="4.7109375" style="65" customWidth="1"/>
    <col min="16137" max="16137" width="9" style="65" customWidth="1"/>
    <col min="16138" max="16138" width="11.7109375" style="65" customWidth="1"/>
    <col min="16139" max="16139" width="12.42578125" style="65" customWidth="1"/>
    <col min="16140" max="16140" width="10.140625" style="65" customWidth="1"/>
    <col min="16141" max="16144" width="0" style="65" hidden="1" customWidth="1"/>
    <col min="16145" max="16145" width="11.28515625" style="65" customWidth="1"/>
    <col min="16146" max="16146" width="34.42578125" style="65" customWidth="1"/>
    <col min="16147" max="16164" width="9.140625" style="65" customWidth="1"/>
    <col min="16165" max="16384" width="8.85546875" style="65"/>
  </cols>
  <sheetData>
    <row r="1" spans="1:36" ht="15" customHeight="1">
      <c r="G1" s="186"/>
      <c r="H1" s="187"/>
      <c r="I1" s="63"/>
      <c r="J1" s="64" t="s">
        <v>27</v>
      </c>
      <c r="K1" s="64"/>
      <c r="L1" s="64"/>
      <c r="M1" s="188"/>
      <c r="N1" s="64"/>
      <c r="O1" s="64"/>
      <c r="P1" s="64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</row>
    <row r="2" spans="1:36" ht="14.25" customHeight="1">
      <c r="H2" s="187"/>
      <c r="I2" s="65"/>
      <c r="J2" s="64" t="s">
        <v>28</v>
      </c>
      <c r="K2" s="64"/>
      <c r="L2" s="64"/>
      <c r="M2" s="188"/>
      <c r="N2" s="64"/>
      <c r="O2" s="64"/>
      <c r="P2" s="64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6" ht="13.5" customHeight="1">
      <c r="H3" s="66"/>
      <c r="I3" s="187"/>
      <c r="J3" s="64" t="s">
        <v>29</v>
      </c>
      <c r="K3" s="64"/>
      <c r="L3" s="64"/>
      <c r="M3" s="188"/>
      <c r="N3" s="64"/>
      <c r="O3" s="64"/>
      <c r="P3" s="64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</row>
    <row r="4" spans="1:36" ht="14.25" customHeight="1">
      <c r="G4" s="189" t="s">
        <v>30</v>
      </c>
      <c r="H4" s="187"/>
      <c r="I4" s="65"/>
      <c r="J4" s="64" t="s">
        <v>31</v>
      </c>
      <c r="K4" s="64"/>
      <c r="L4" s="64"/>
      <c r="M4" s="188"/>
      <c r="N4" s="190"/>
      <c r="O4" s="190"/>
      <c r="P4" s="64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</row>
    <row r="5" spans="1:36" ht="12" customHeight="1">
      <c r="H5" s="67"/>
      <c r="I5" s="65"/>
      <c r="J5" s="64" t="s">
        <v>388</v>
      </c>
      <c r="K5" s="64"/>
      <c r="L5" s="64"/>
      <c r="M5" s="188"/>
      <c r="N5" s="64"/>
      <c r="O5" s="64"/>
      <c r="P5" s="64"/>
      <c r="Q5" s="64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</row>
    <row r="6" spans="1:36" ht="15" customHeight="1">
      <c r="G6" s="68" t="s">
        <v>32</v>
      </c>
      <c r="H6" s="64"/>
      <c r="I6" s="64"/>
      <c r="J6" s="191"/>
      <c r="K6" s="191"/>
      <c r="L6" s="69"/>
      <c r="M6" s="188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</row>
    <row r="7" spans="1:36" ht="14.25" customHeight="1">
      <c r="A7" s="70"/>
      <c r="B7" s="192"/>
      <c r="C7" s="192"/>
      <c r="D7" s="192"/>
      <c r="E7" s="192"/>
      <c r="F7" s="192"/>
      <c r="G7" s="437" t="s">
        <v>33</v>
      </c>
      <c r="H7" s="437"/>
      <c r="I7" s="437"/>
      <c r="J7" s="437"/>
      <c r="K7" s="437"/>
      <c r="L7" s="192"/>
      <c r="M7" s="188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</row>
    <row r="8" spans="1:36" ht="16.5" customHeight="1">
      <c r="A8" s="438" t="s">
        <v>461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188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</row>
    <row r="9" spans="1:36" ht="12" customHeight="1">
      <c r="B9" s="438" t="s">
        <v>34</v>
      </c>
      <c r="C9" s="438"/>
      <c r="D9" s="438"/>
      <c r="E9" s="438"/>
      <c r="F9" s="438"/>
      <c r="G9" s="438"/>
      <c r="H9" s="438"/>
      <c r="I9" s="438"/>
      <c r="J9" s="438"/>
      <c r="K9" s="438"/>
      <c r="L9" s="438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</row>
    <row r="10" spans="1:36" ht="12.75" customHeight="1">
      <c r="G10" s="439" t="s">
        <v>462</v>
      </c>
      <c r="H10" s="439"/>
      <c r="I10" s="439"/>
      <c r="J10" s="439"/>
      <c r="K10" s="439"/>
    </row>
    <row r="11" spans="1:36" ht="15" customHeight="1">
      <c r="B11" s="65"/>
      <c r="C11" s="65"/>
      <c r="D11" s="65"/>
      <c r="E11" s="440" t="s">
        <v>248</v>
      </c>
      <c r="F11" s="440"/>
      <c r="G11" s="440"/>
      <c r="H11" s="440"/>
      <c r="I11" s="440"/>
      <c r="J11" s="440"/>
      <c r="K11" s="440"/>
      <c r="L11" s="65"/>
    </row>
    <row r="12" spans="1:36" ht="11.25" customHeight="1">
      <c r="F12" s="61"/>
      <c r="J12" s="72" t="s">
        <v>36</v>
      </c>
      <c r="K12" s="66"/>
      <c r="L12" s="73"/>
      <c r="M12" s="71"/>
    </row>
    <row r="13" spans="1:36" ht="12" customHeight="1">
      <c r="E13" s="64"/>
      <c r="F13" s="74"/>
      <c r="I13" s="75"/>
      <c r="J13" s="75"/>
      <c r="K13" s="76" t="s">
        <v>37</v>
      </c>
      <c r="L13" s="73"/>
      <c r="M13" s="71"/>
    </row>
    <row r="14" spans="1:36" ht="14.25" customHeight="1">
      <c r="A14" s="424" t="s">
        <v>389</v>
      </c>
      <c r="B14" s="424"/>
      <c r="C14" s="424"/>
      <c r="D14" s="424"/>
      <c r="E14" s="424"/>
      <c r="F14" s="424"/>
      <c r="G14" s="424"/>
      <c r="H14" s="424"/>
      <c r="I14" s="424"/>
      <c r="K14" s="76" t="s">
        <v>38</v>
      </c>
      <c r="L14" s="77" t="s">
        <v>39</v>
      </c>
      <c r="M14" s="71"/>
    </row>
    <row r="15" spans="1:36" ht="14.25" customHeight="1">
      <c r="A15" s="424" t="s">
        <v>40</v>
      </c>
      <c r="B15" s="424"/>
      <c r="C15" s="424"/>
      <c r="D15" s="424"/>
      <c r="E15" s="424"/>
      <c r="F15" s="424"/>
      <c r="G15" s="424"/>
      <c r="H15" s="424"/>
      <c r="I15" s="424"/>
      <c r="J15" s="78" t="s">
        <v>41</v>
      </c>
      <c r="K15" s="79" t="s">
        <v>53</v>
      </c>
      <c r="L15" s="73"/>
      <c r="M15" s="71"/>
    </row>
    <row r="16" spans="1:36" ht="12.75" customHeight="1">
      <c r="F16" s="61"/>
      <c r="G16" s="80" t="s">
        <v>42</v>
      </c>
      <c r="H16" s="81" t="s">
        <v>16</v>
      </c>
      <c r="I16" s="82"/>
      <c r="J16" s="83"/>
      <c r="K16" s="73"/>
      <c r="L16" s="73"/>
      <c r="M16" s="71"/>
    </row>
    <row r="17" spans="1:18" ht="13.5" customHeight="1">
      <c r="F17" s="61"/>
      <c r="G17" s="425" t="s">
        <v>43</v>
      </c>
      <c r="H17" s="425"/>
      <c r="I17" s="84" t="s">
        <v>250</v>
      </c>
      <c r="J17" s="85" t="s">
        <v>251</v>
      </c>
      <c r="K17" s="86" t="s">
        <v>251</v>
      </c>
      <c r="L17" s="86" t="s">
        <v>251</v>
      </c>
      <c r="M17" s="71"/>
    </row>
    <row r="18" spans="1:18">
      <c r="A18" s="426" t="s">
        <v>252</v>
      </c>
      <c r="B18" s="426"/>
      <c r="C18" s="426"/>
      <c r="D18" s="426"/>
      <c r="E18" s="426"/>
      <c r="F18" s="426"/>
      <c r="G18" s="426"/>
      <c r="H18" s="426"/>
      <c r="I18" s="426"/>
      <c r="J18" s="87"/>
      <c r="K18" s="196"/>
      <c r="L18" s="88" t="s">
        <v>44</v>
      </c>
      <c r="M18" s="89"/>
    </row>
    <row r="19" spans="1:18" ht="24" customHeight="1">
      <c r="A19" s="427" t="s">
        <v>45</v>
      </c>
      <c r="B19" s="428"/>
      <c r="C19" s="428"/>
      <c r="D19" s="428"/>
      <c r="E19" s="428"/>
      <c r="F19" s="428"/>
      <c r="G19" s="431" t="s">
        <v>46</v>
      </c>
      <c r="H19" s="433" t="s">
        <v>47</v>
      </c>
      <c r="I19" s="435" t="s">
        <v>48</v>
      </c>
      <c r="J19" s="436"/>
      <c r="K19" s="422" t="s">
        <v>49</v>
      </c>
      <c r="L19" s="414" t="s">
        <v>50</v>
      </c>
      <c r="M19" s="89"/>
    </row>
    <row r="20" spans="1:18" ht="46.5" customHeight="1">
      <c r="A20" s="429"/>
      <c r="B20" s="430"/>
      <c r="C20" s="430"/>
      <c r="D20" s="430"/>
      <c r="E20" s="430"/>
      <c r="F20" s="430"/>
      <c r="G20" s="432"/>
      <c r="H20" s="434"/>
      <c r="I20" s="90" t="s">
        <v>51</v>
      </c>
      <c r="J20" s="91" t="s">
        <v>52</v>
      </c>
      <c r="K20" s="423"/>
      <c r="L20" s="415"/>
    </row>
    <row r="21" spans="1:18" ht="11.25" customHeight="1">
      <c r="A21" s="416" t="s">
        <v>53</v>
      </c>
      <c r="B21" s="417"/>
      <c r="C21" s="417"/>
      <c r="D21" s="417"/>
      <c r="E21" s="417"/>
      <c r="F21" s="418"/>
      <c r="G21" s="197">
        <v>2</v>
      </c>
      <c r="H21" s="198">
        <v>3</v>
      </c>
      <c r="I21" s="199" t="s">
        <v>54</v>
      </c>
      <c r="J21" s="200" t="s">
        <v>55</v>
      </c>
      <c r="K21" s="201">
        <v>6</v>
      </c>
      <c r="L21" s="201">
        <v>7</v>
      </c>
    </row>
    <row r="22" spans="1:18" s="99" customFormat="1" ht="14.25" customHeight="1">
      <c r="A22" s="92">
        <v>2</v>
      </c>
      <c r="B22" s="92"/>
      <c r="C22" s="93"/>
      <c r="D22" s="94"/>
      <c r="E22" s="92"/>
      <c r="F22" s="95"/>
      <c r="G22" s="94" t="s">
        <v>56</v>
      </c>
      <c r="H22" s="96">
        <v>1</v>
      </c>
      <c r="I22" s="97">
        <f>SUM(I23+I34+I53+I74+I81+I101+I123+I142+I152)</f>
        <v>776700</v>
      </c>
      <c r="J22" s="97">
        <f>SUM(J23+J34+J53+J74+J81+J101+J123+J142+J152)</f>
        <v>414800</v>
      </c>
      <c r="K22" s="98">
        <f>SUM(K23+K34+K53+K74+K81+K101+K123+K142+K152)</f>
        <v>336802.91000000003</v>
      </c>
      <c r="L22" s="97">
        <f>SUM(L23+L34+L53+L74+L81+L101+L123+L142+L152)</f>
        <v>336802.91000000003</v>
      </c>
    </row>
    <row r="23" spans="1:18" ht="16.5" customHeight="1">
      <c r="A23" s="92">
        <v>2</v>
      </c>
      <c r="B23" s="100">
        <v>1</v>
      </c>
      <c r="C23" s="101"/>
      <c r="D23" s="102"/>
      <c r="E23" s="103"/>
      <c r="F23" s="104"/>
      <c r="G23" s="105" t="s">
        <v>57</v>
      </c>
      <c r="H23" s="96">
        <v>2</v>
      </c>
      <c r="I23" s="97">
        <f>SUM(I24+I30)</f>
        <v>700000</v>
      </c>
      <c r="J23" s="97">
        <f>SUM(J24+J30)</f>
        <v>375700</v>
      </c>
      <c r="K23" s="106">
        <f>SUM(K24+K30)</f>
        <v>302793.58</v>
      </c>
      <c r="L23" s="107">
        <f>SUM(L24+L30)</f>
        <v>302793.58</v>
      </c>
    </row>
    <row r="24" spans="1:18" ht="14.25" hidden="1" customHeight="1" collapsed="1">
      <c r="A24" s="108">
        <v>2</v>
      </c>
      <c r="B24" s="108">
        <v>1</v>
      </c>
      <c r="C24" s="109">
        <v>1</v>
      </c>
      <c r="D24" s="110"/>
      <c r="E24" s="108"/>
      <c r="F24" s="111"/>
      <c r="G24" s="110" t="s">
        <v>58</v>
      </c>
      <c r="H24" s="96">
        <v>3</v>
      </c>
      <c r="I24" s="97">
        <f>SUM(I25)</f>
        <v>689200</v>
      </c>
      <c r="J24" s="97">
        <f>SUM(J25)</f>
        <v>370000</v>
      </c>
      <c r="K24" s="98">
        <f>SUM(K25)</f>
        <v>298600.31</v>
      </c>
      <c r="L24" s="97">
        <f>SUM(L25)</f>
        <v>298600.31</v>
      </c>
      <c r="Q24" s="202"/>
    </row>
    <row r="25" spans="1:18" ht="13.5" hidden="1" customHeight="1" collapsed="1">
      <c r="A25" s="112">
        <v>2</v>
      </c>
      <c r="B25" s="108">
        <v>1</v>
      </c>
      <c r="C25" s="109">
        <v>1</v>
      </c>
      <c r="D25" s="110">
        <v>1</v>
      </c>
      <c r="E25" s="108"/>
      <c r="F25" s="111"/>
      <c r="G25" s="110" t="s">
        <v>58</v>
      </c>
      <c r="H25" s="96">
        <v>4</v>
      </c>
      <c r="I25" s="97">
        <f>SUM(I26+I28)</f>
        <v>689200</v>
      </c>
      <c r="J25" s="97">
        <f t="shared" ref="J25:L26" si="0">SUM(J26)</f>
        <v>370000</v>
      </c>
      <c r="K25" s="97">
        <f t="shared" si="0"/>
        <v>298600.31</v>
      </c>
      <c r="L25" s="97">
        <f t="shared" si="0"/>
        <v>298600.31</v>
      </c>
      <c r="Q25" s="202"/>
      <c r="R25" s="202"/>
    </row>
    <row r="26" spans="1:18" ht="14.25" hidden="1" customHeight="1" collapsed="1">
      <c r="A26" s="112">
        <v>2</v>
      </c>
      <c r="B26" s="108">
        <v>1</v>
      </c>
      <c r="C26" s="109">
        <v>1</v>
      </c>
      <c r="D26" s="110">
        <v>1</v>
      </c>
      <c r="E26" s="108">
        <v>1</v>
      </c>
      <c r="F26" s="111"/>
      <c r="G26" s="110" t="s">
        <v>59</v>
      </c>
      <c r="H26" s="96">
        <v>5</v>
      </c>
      <c r="I26" s="98">
        <f>SUM(I27)</f>
        <v>689200</v>
      </c>
      <c r="J26" s="98">
        <f t="shared" si="0"/>
        <v>370000</v>
      </c>
      <c r="K26" s="98">
        <f t="shared" si="0"/>
        <v>298600.31</v>
      </c>
      <c r="L26" s="98">
        <f t="shared" si="0"/>
        <v>298600.31</v>
      </c>
      <c r="Q26" s="202"/>
      <c r="R26" s="202"/>
    </row>
    <row r="27" spans="1:18" ht="14.25" customHeight="1">
      <c r="A27" s="112">
        <v>2</v>
      </c>
      <c r="B27" s="108">
        <v>1</v>
      </c>
      <c r="C27" s="109">
        <v>1</v>
      </c>
      <c r="D27" s="110">
        <v>1</v>
      </c>
      <c r="E27" s="108">
        <v>1</v>
      </c>
      <c r="F27" s="111">
        <v>1</v>
      </c>
      <c r="G27" s="110" t="s">
        <v>59</v>
      </c>
      <c r="H27" s="96">
        <v>6</v>
      </c>
      <c r="I27" s="113">
        <v>689200</v>
      </c>
      <c r="J27" s="114">
        <v>370000</v>
      </c>
      <c r="K27" s="114">
        <v>298600.31</v>
      </c>
      <c r="L27" s="114">
        <v>298600.31</v>
      </c>
      <c r="Q27" s="202"/>
      <c r="R27" s="202"/>
    </row>
    <row r="28" spans="1:18" ht="12.75" hidden="1" customHeight="1" collapsed="1">
      <c r="A28" s="112">
        <v>2</v>
      </c>
      <c r="B28" s="108">
        <v>1</v>
      </c>
      <c r="C28" s="109">
        <v>1</v>
      </c>
      <c r="D28" s="110">
        <v>1</v>
      </c>
      <c r="E28" s="108">
        <v>2</v>
      </c>
      <c r="F28" s="111"/>
      <c r="G28" s="110" t="s">
        <v>60</v>
      </c>
      <c r="H28" s="96">
        <v>7</v>
      </c>
      <c r="I28" s="98">
        <f>I29</f>
        <v>0</v>
      </c>
      <c r="J28" s="98">
        <f>J29</f>
        <v>0</v>
      </c>
      <c r="K28" s="98">
        <f>K29</f>
        <v>0</v>
      </c>
      <c r="L28" s="98">
        <f>L29</f>
        <v>0</v>
      </c>
      <c r="Q28" s="202"/>
      <c r="R28" s="202"/>
    </row>
    <row r="29" spans="1:18" ht="12.75" hidden="1" customHeight="1" collapsed="1">
      <c r="A29" s="112">
        <v>2</v>
      </c>
      <c r="B29" s="108">
        <v>1</v>
      </c>
      <c r="C29" s="109">
        <v>1</v>
      </c>
      <c r="D29" s="110">
        <v>1</v>
      </c>
      <c r="E29" s="108">
        <v>2</v>
      </c>
      <c r="F29" s="111">
        <v>1</v>
      </c>
      <c r="G29" s="110" t="s">
        <v>60</v>
      </c>
      <c r="H29" s="96">
        <v>8</v>
      </c>
      <c r="I29" s="114">
        <v>0</v>
      </c>
      <c r="J29" s="115">
        <v>0</v>
      </c>
      <c r="K29" s="114">
        <v>0</v>
      </c>
      <c r="L29" s="115">
        <v>0</v>
      </c>
      <c r="Q29" s="202"/>
      <c r="R29" s="202"/>
    </row>
    <row r="30" spans="1:18" ht="13.5" hidden="1" customHeight="1" collapsed="1">
      <c r="A30" s="112">
        <v>2</v>
      </c>
      <c r="B30" s="108">
        <v>1</v>
      </c>
      <c r="C30" s="109">
        <v>2</v>
      </c>
      <c r="D30" s="110"/>
      <c r="E30" s="108"/>
      <c r="F30" s="111"/>
      <c r="G30" s="110" t="s">
        <v>61</v>
      </c>
      <c r="H30" s="96">
        <v>9</v>
      </c>
      <c r="I30" s="98">
        <f t="shared" ref="I30:L32" si="1">I31</f>
        <v>10800</v>
      </c>
      <c r="J30" s="97">
        <f t="shared" si="1"/>
        <v>5700</v>
      </c>
      <c r="K30" s="98">
        <f t="shared" si="1"/>
        <v>4193.2700000000004</v>
      </c>
      <c r="L30" s="97">
        <f t="shared" si="1"/>
        <v>4193.2700000000004</v>
      </c>
      <c r="Q30" s="202"/>
      <c r="R30" s="202"/>
    </row>
    <row r="31" spans="1:18" ht="15.75" hidden="1" customHeight="1" collapsed="1">
      <c r="A31" s="112">
        <v>2</v>
      </c>
      <c r="B31" s="108">
        <v>1</v>
      </c>
      <c r="C31" s="109">
        <v>2</v>
      </c>
      <c r="D31" s="110">
        <v>1</v>
      </c>
      <c r="E31" s="108"/>
      <c r="F31" s="111"/>
      <c r="G31" s="110" t="s">
        <v>61</v>
      </c>
      <c r="H31" s="96">
        <v>10</v>
      </c>
      <c r="I31" s="98">
        <f t="shared" si="1"/>
        <v>10800</v>
      </c>
      <c r="J31" s="97">
        <f t="shared" si="1"/>
        <v>5700</v>
      </c>
      <c r="K31" s="97">
        <f t="shared" si="1"/>
        <v>4193.2700000000004</v>
      </c>
      <c r="L31" s="97">
        <f t="shared" si="1"/>
        <v>4193.2700000000004</v>
      </c>
      <c r="Q31" s="202"/>
    </row>
    <row r="32" spans="1:18" ht="13.5" hidden="1" customHeight="1" collapsed="1">
      <c r="A32" s="112">
        <v>2</v>
      </c>
      <c r="B32" s="108">
        <v>1</v>
      </c>
      <c r="C32" s="109">
        <v>2</v>
      </c>
      <c r="D32" s="110">
        <v>1</v>
      </c>
      <c r="E32" s="108">
        <v>1</v>
      </c>
      <c r="F32" s="111"/>
      <c r="G32" s="110" t="s">
        <v>61</v>
      </c>
      <c r="H32" s="96">
        <v>11</v>
      </c>
      <c r="I32" s="97">
        <f t="shared" si="1"/>
        <v>10800</v>
      </c>
      <c r="J32" s="97">
        <f t="shared" si="1"/>
        <v>5700</v>
      </c>
      <c r="K32" s="97">
        <f t="shared" si="1"/>
        <v>4193.2700000000004</v>
      </c>
      <c r="L32" s="97">
        <f t="shared" si="1"/>
        <v>4193.2700000000004</v>
      </c>
      <c r="Q32" s="202"/>
      <c r="R32" s="202"/>
    </row>
    <row r="33" spans="1:19" ht="14.25" customHeight="1">
      <c r="A33" s="112">
        <v>2</v>
      </c>
      <c r="B33" s="108">
        <v>1</v>
      </c>
      <c r="C33" s="109">
        <v>2</v>
      </c>
      <c r="D33" s="110">
        <v>1</v>
      </c>
      <c r="E33" s="108">
        <v>1</v>
      </c>
      <c r="F33" s="111">
        <v>1</v>
      </c>
      <c r="G33" s="110" t="s">
        <v>61</v>
      </c>
      <c r="H33" s="96">
        <v>12</v>
      </c>
      <c r="I33" s="115">
        <v>10800</v>
      </c>
      <c r="J33" s="114">
        <v>5700</v>
      </c>
      <c r="K33" s="114">
        <v>4193.2700000000004</v>
      </c>
      <c r="L33" s="114">
        <v>4193.2700000000004</v>
      </c>
      <c r="Q33" s="202"/>
      <c r="R33" s="202"/>
    </row>
    <row r="34" spans="1:19" ht="16.899999999999999" customHeight="1">
      <c r="A34" s="116">
        <v>2</v>
      </c>
      <c r="B34" s="117">
        <v>2</v>
      </c>
      <c r="C34" s="101"/>
      <c r="D34" s="102"/>
      <c r="E34" s="103"/>
      <c r="F34" s="104"/>
      <c r="G34" s="105" t="s">
        <v>62</v>
      </c>
      <c r="H34" s="96">
        <v>13</v>
      </c>
      <c r="I34" s="118">
        <f t="shared" ref="I34:L36" si="2">I35</f>
        <v>70700</v>
      </c>
      <c r="J34" s="119">
        <f t="shared" si="2"/>
        <v>36100</v>
      </c>
      <c r="K34" s="118">
        <f t="shared" si="2"/>
        <v>31338.950000000004</v>
      </c>
      <c r="L34" s="118">
        <f t="shared" si="2"/>
        <v>31338.950000000004</v>
      </c>
    </row>
    <row r="35" spans="1:19" ht="27" hidden="1" customHeight="1" collapsed="1">
      <c r="A35" s="112">
        <v>2</v>
      </c>
      <c r="B35" s="108">
        <v>2</v>
      </c>
      <c r="C35" s="109">
        <v>1</v>
      </c>
      <c r="D35" s="110"/>
      <c r="E35" s="108"/>
      <c r="F35" s="111"/>
      <c r="G35" s="102" t="s">
        <v>62</v>
      </c>
      <c r="H35" s="96">
        <v>14</v>
      </c>
      <c r="I35" s="97">
        <f t="shared" si="2"/>
        <v>70700</v>
      </c>
      <c r="J35" s="98">
        <f t="shared" si="2"/>
        <v>36100</v>
      </c>
      <c r="K35" s="97">
        <f t="shared" si="2"/>
        <v>31338.950000000004</v>
      </c>
      <c r="L35" s="98">
        <f t="shared" si="2"/>
        <v>31338.950000000004</v>
      </c>
      <c r="Q35" s="202"/>
      <c r="S35" s="202"/>
    </row>
    <row r="36" spans="1:19" ht="15.75" hidden="1" customHeight="1" collapsed="1">
      <c r="A36" s="112">
        <v>2</v>
      </c>
      <c r="B36" s="108">
        <v>2</v>
      </c>
      <c r="C36" s="109">
        <v>1</v>
      </c>
      <c r="D36" s="110">
        <v>1</v>
      </c>
      <c r="E36" s="108"/>
      <c r="F36" s="111"/>
      <c r="G36" s="102" t="s">
        <v>62</v>
      </c>
      <c r="H36" s="96">
        <v>15</v>
      </c>
      <c r="I36" s="97">
        <f t="shared" si="2"/>
        <v>70700</v>
      </c>
      <c r="J36" s="98">
        <f t="shared" si="2"/>
        <v>36100</v>
      </c>
      <c r="K36" s="107">
        <f t="shared" si="2"/>
        <v>31338.950000000004</v>
      </c>
      <c r="L36" s="107">
        <f t="shared" si="2"/>
        <v>31338.950000000004</v>
      </c>
      <c r="Q36" s="202"/>
      <c r="R36" s="202"/>
    </row>
    <row r="37" spans="1:19" ht="24.75" hidden="1" customHeight="1" collapsed="1">
      <c r="A37" s="120">
        <v>2</v>
      </c>
      <c r="B37" s="121">
        <v>2</v>
      </c>
      <c r="C37" s="122">
        <v>1</v>
      </c>
      <c r="D37" s="123">
        <v>1</v>
      </c>
      <c r="E37" s="121">
        <v>1</v>
      </c>
      <c r="F37" s="124"/>
      <c r="G37" s="102" t="s">
        <v>62</v>
      </c>
      <c r="H37" s="96">
        <v>16</v>
      </c>
      <c r="I37" s="125">
        <f>SUM(I38:I52)</f>
        <v>70700</v>
      </c>
      <c r="J37" s="125">
        <f>SUM(J38:J52)</f>
        <v>36100</v>
      </c>
      <c r="K37" s="126">
        <f>SUM(K38:K52)</f>
        <v>31338.950000000004</v>
      </c>
      <c r="L37" s="126">
        <f>SUM(L38:L52)</f>
        <v>31338.950000000004</v>
      </c>
      <c r="Q37" s="202"/>
      <c r="R37" s="202"/>
    </row>
    <row r="38" spans="1:19" ht="15.75" customHeight="1">
      <c r="A38" s="112">
        <v>2</v>
      </c>
      <c r="B38" s="108">
        <v>2</v>
      </c>
      <c r="C38" s="109">
        <v>1</v>
      </c>
      <c r="D38" s="110">
        <v>1</v>
      </c>
      <c r="E38" s="108">
        <v>1</v>
      </c>
      <c r="F38" s="127">
        <v>1</v>
      </c>
      <c r="G38" s="110" t="s">
        <v>63</v>
      </c>
      <c r="H38" s="96">
        <v>17</v>
      </c>
      <c r="I38" s="114">
        <v>8500</v>
      </c>
      <c r="J38" s="114">
        <v>4000</v>
      </c>
      <c r="K38" s="114">
        <v>4000</v>
      </c>
      <c r="L38" s="114">
        <v>4000</v>
      </c>
      <c r="Q38" s="202"/>
      <c r="R38" s="202"/>
    </row>
    <row r="39" spans="1:19" ht="26.25" customHeight="1">
      <c r="A39" s="112">
        <v>2</v>
      </c>
      <c r="B39" s="108">
        <v>2</v>
      </c>
      <c r="C39" s="109">
        <v>1</v>
      </c>
      <c r="D39" s="110">
        <v>1</v>
      </c>
      <c r="E39" s="108">
        <v>1</v>
      </c>
      <c r="F39" s="111">
        <v>2</v>
      </c>
      <c r="G39" s="110" t="s">
        <v>64</v>
      </c>
      <c r="H39" s="96">
        <v>18</v>
      </c>
      <c r="I39" s="114">
        <v>500</v>
      </c>
      <c r="J39" s="114">
        <v>300</v>
      </c>
      <c r="K39" s="114">
        <v>195.5</v>
      </c>
      <c r="L39" s="114">
        <v>195.5</v>
      </c>
      <c r="Q39" s="202"/>
      <c r="R39" s="202"/>
    </row>
    <row r="40" spans="1:19" ht="26.25" customHeight="1">
      <c r="A40" s="112">
        <v>2</v>
      </c>
      <c r="B40" s="108">
        <v>2</v>
      </c>
      <c r="C40" s="109">
        <v>1</v>
      </c>
      <c r="D40" s="110">
        <v>1</v>
      </c>
      <c r="E40" s="108">
        <v>1</v>
      </c>
      <c r="F40" s="111">
        <v>5</v>
      </c>
      <c r="G40" s="110" t="s">
        <v>65</v>
      </c>
      <c r="H40" s="96">
        <v>19</v>
      </c>
      <c r="I40" s="114">
        <v>1900</v>
      </c>
      <c r="J40" s="114">
        <v>900</v>
      </c>
      <c r="K40" s="114">
        <v>886.2</v>
      </c>
      <c r="L40" s="114">
        <v>886.2</v>
      </c>
      <c r="Q40" s="202"/>
      <c r="R40" s="202"/>
    </row>
    <row r="41" spans="1:19" ht="27" hidden="1" customHeight="1" collapsed="1">
      <c r="A41" s="112">
        <v>2</v>
      </c>
      <c r="B41" s="108">
        <v>2</v>
      </c>
      <c r="C41" s="109">
        <v>1</v>
      </c>
      <c r="D41" s="110">
        <v>1</v>
      </c>
      <c r="E41" s="108">
        <v>1</v>
      </c>
      <c r="F41" s="111">
        <v>6</v>
      </c>
      <c r="G41" s="110" t="s">
        <v>66</v>
      </c>
      <c r="H41" s="96">
        <v>20</v>
      </c>
      <c r="I41" s="114">
        <v>0</v>
      </c>
      <c r="J41" s="114">
        <v>0</v>
      </c>
      <c r="K41" s="114">
        <v>0</v>
      </c>
      <c r="L41" s="114">
        <v>0</v>
      </c>
      <c r="Q41" s="202"/>
      <c r="R41" s="202"/>
    </row>
    <row r="42" spans="1:19" ht="26.25" customHeight="1">
      <c r="A42" s="128">
        <v>2</v>
      </c>
      <c r="B42" s="103">
        <v>2</v>
      </c>
      <c r="C42" s="101">
        <v>1</v>
      </c>
      <c r="D42" s="102">
        <v>1</v>
      </c>
      <c r="E42" s="103">
        <v>1</v>
      </c>
      <c r="F42" s="104">
        <v>7</v>
      </c>
      <c r="G42" s="102" t="s">
        <v>67</v>
      </c>
      <c r="H42" s="96">
        <v>21</v>
      </c>
      <c r="I42" s="114">
        <v>800</v>
      </c>
      <c r="J42" s="114">
        <v>400</v>
      </c>
      <c r="K42" s="114">
        <v>0</v>
      </c>
      <c r="L42" s="114">
        <v>0</v>
      </c>
      <c r="Q42" s="202"/>
      <c r="R42" s="202"/>
    </row>
    <row r="43" spans="1:19" ht="15" customHeight="1">
      <c r="A43" s="112">
        <v>2</v>
      </c>
      <c r="B43" s="108">
        <v>2</v>
      </c>
      <c r="C43" s="109">
        <v>1</v>
      </c>
      <c r="D43" s="110">
        <v>1</v>
      </c>
      <c r="E43" s="108">
        <v>1</v>
      </c>
      <c r="F43" s="111">
        <v>11</v>
      </c>
      <c r="G43" s="110" t="s">
        <v>68</v>
      </c>
      <c r="H43" s="96">
        <v>22</v>
      </c>
      <c r="I43" s="115">
        <v>1600</v>
      </c>
      <c r="J43" s="114">
        <v>800</v>
      </c>
      <c r="K43" s="114">
        <v>0</v>
      </c>
      <c r="L43" s="114">
        <v>0</v>
      </c>
      <c r="Q43" s="202"/>
      <c r="R43" s="202"/>
    </row>
    <row r="44" spans="1:19" ht="15.75" hidden="1" customHeight="1" collapsed="1">
      <c r="A44" s="120">
        <v>2</v>
      </c>
      <c r="B44" s="129">
        <v>2</v>
      </c>
      <c r="C44" s="130">
        <v>1</v>
      </c>
      <c r="D44" s="130">
        <v>1</v>
      </c>
      <c r="E44" s="130">
        <v>1</v>
      </c>
      <c r="F44" s="131">
        <v>12</v>
      </c>
      <c r="G44" s="132" t="s">
        <v>69</v>
      </c>
      <c r="H44" s="96">
        <v>23</v>
      </c>
      <c r="I44" s="133">
        <v>0</v>
      </c>
      <c r="J44" s="114">
        <v>0</v>
      </c>
      <c r="K44" s="114">
        <v>0</v>
      </c>
      <c r="L44" s="114">
        <v>0</v>
      </c>
      <c r="Q44" s="202"/>
      <c r="R44" s="202"/>
    </row>
    <row r="45" spans="1:19" ht="25.5" hidden="1" customHeight="1" collapsed="1">
      <c r="A45" s="112">
        <v>2</v>
      </c>
      <c r="B45" s="108">
        <v>2</v>
      </c>
      <c r="C45" s="109">
        <v>1</v>
      </c>
      <c r="D45" s="109">
        <v>1</v>
      </c>
      <c r="E45" s="109">
        <v>1</v>
      </c>
      <c r="F45" s="111">
        <v>14</v>
      </c>
      <c r="G45" s="134" t="s">
        <v>70</v>
      </c>
      <c r="H45" s="96">
        <v>24</v>
      </c>
      <c r="I45" s="115">
        <v>0</v>
      </c>
      <c r="J45" s="115">
        <v>0</v>
      </c>
      <c r="K45" s="115">
        <v>0</v>
      </c>
      <c r="L45" s="115">
        <v>0</v>
      </c>
      <c r="Q45" s="202"/>
      <c r="R45" s="202"/>
    </row>
    <row r="46" spans="1:19" ht="27.75" customHeight="1">
      <c r="A46" s="112">
        <v>2</v>
      </c>
      <c r="B46" s="108">
        <v>2</v>
      </c>
      <c r="C46" s="109">
        <v>1</v>
      </c>
      <c r="D46" s="109">
        <v>1</v>
      </c>
      <c r="E46" s="109">
        <v>1</v>
      </c>
      <c r="F46" s="111">
        <v>15</v>
      </c>
      <c r="G46" s="110" t="s">
        <v>71</v>
      </c>
      <c r="H46" s="96">
        <v>25</v>
      </c>
      <c r="I46" s="115">
        <v>7100</v>
      </c>
      <c r="J46" s="114">
        <v>3500</v>
      </c>
      <c r="K46" s="114">
        <v>2434.2800000000002</v>
      </c>
      <c r="L46" s="114">
        <v>2434.2800000000002</v>
      </c>
      <c r="Q46" s="202"/>
      <c r="R46" s="202"/>
    </row>
    <row r="47" spans="1:19" ht="15.75" customHeight="1">
      <c r="A47" s="112">
        <v>2</v>
      </c>
      <c r="B47" s="108">
        <v>2</v>
      </c>
      <c r="C47" s="109">
        <v>1</v>
      </c>
      <c r="D47" s="109">
        <v>1</v>
      </c>
      <c r="E47" s="109">
        <v>1</v>
      </c>
      <c r="F47" s="111">
        <v>16</v>
      </c>
      <c r="G47" s="110" t="s">
        <v>72</v>
      </c>
      <c r="H47" s="96">
        <v>26</v>
      </c>
      <c r="I47" s="115">
        <v>3300</v>
      </c>
      <c r="J47" s="114">
        <v>1600</v>
      </c>
      <c r="K47" s="114">
        <v>1581</v>
      </c>
      <c r="L47" s="114">
        <v>1581</v>
      </c>
      <c r="Q47" s="202"/>
      <c r="R47" s="202"/>
    </row>
    <row r="48" spans="1:19" ht="27.75" hidden="1" customHeight="1" collapsed="1">
      <c r="A48" s="112">
        <v>2</v>
      </c>
      <c r="B48" s="108">
        <v>2</v>
      </c>
      <c r="C48" s="109">
        <v>1</v>
      </c>
      <c r="D48" s="109">
        <v>1</v>
      </c>
      <c r="E48" s="109">
        <v>1</v>
      </c>
      <c r="F48" s="111">
        <v>17</v>
      </c>
      <c r="G48" s="110" t="s">
        <v>73</v>
      </c>
      <c r="H48" s="96">
        <v>27</v>
      </c>
      <c r="I48" s="115">
        <v>0</v>
      </c>
      <c r="J48" s="115">
        <v>0</v>
      </c>
      <c r="K48" s="115">
        <v>0</v>
      </c>
      <c r="L48" s="115">
        <v>0</v>
      </c>
      <c r="Q48" s="202"/>
      <c r="R48" s="202"/>
    </row>
    <row r="49" spans="1:19" ht="14.25" customHeight="1">
      <c r="A49" s="112">
        <v>2</v>
      </c>
      <c r="B49" s="108">
        <v>2</v>
      </c>
      <c r="C49" s="109">
        <v>1</v>
      </c>
      <c r="D49" s="109">
        <v>1</v>
      </c>
      <c r="E49" s="109">
        <v>1</v>
      </c>
      <c r="F49" s="111">
        <v>20</v>
      </c>
      <c r="G49" s="110" t="s">
        <v>74</v>
      </c>
      <c r="H49" s="96">
        <v>28</v>
      </c>
      <c r="I49" s="115">
        <v>33900</v>
      </c>
      <c r="J49" s="114">
        <v>18000</v>
      </c>
      <c r="K49" s="114">
        <v>16225.13</v>
      </c>
      <c r="L49" s="114">
        <v>16225.13</v>
      </c>
      <c r="Q49" s="202"/>
      <c r="R49" s="202"/>
    </row>
    <row r="50" spans="1:19" ht="27.75" customHeight="1">
      <c r="A50" s="112">
        <v>2</v>
      </c>
      <c r="B50" s="108">
        <v>2</v>
      </c>
      <c r="C50" s="109">
        <v>1</v>
      </c>
      <c r="D50" s="109">
        <v>1</v>
      </c>
      <c r="E50" s="109">
        <v>1</v>
      </c>
      <c r="F50" s="111">
        <v>21</v>
      </c>
      <c r="G50" s="110" t="s">
        <v>75</v>
      </c>
      <c r="H50" s="96">
        <v>29</v>
      </c>
      <c r="I50" s="115">
        <v>4000</v>
      </c>
      <c r="J50" s="114">
        <v>2000</v>
      </c>
      <c r="K50" s="114">
        <v>1845.24</v>
      </c>
      <c r="L50" s="114">
        <v>1845.24</v>
      </c>
      <c r="Q50" s="202"/>
      <c r="R50" s="202"/>
    </row>
    <row r="51" spans="1:19" ht="12" hidden="1" customHeight="1" collapsed="1">
      <c r="A51" s="112">
        <v>2</v>
      </c>
      <c r="B51" s="108">
        <v>2</v>
      </c>
      <c r="C51" s="109">
        <v>1</v>
      </c>
      <c r="D51" s="109">
        <v>1</v>
      </c>
      <c r="E51" s="109">
        <v>1</v>
      </c>
      <c r="F51" s="111">
        <v>22</v>
      </c>
      <c r="G51" s="110" t="s">
        <v>76</v>
      </c>
      <c r="H51" s="96">
        <v>30</v>
      </c>
      <c r="I51" s="115">
        <v>0</v>
      </c>
      <c r="J51" s="114">
        <v>0</v>
      </c>
      <c r="K51" s="114">
        <v>0</v>
      </c>
      <c r="L51" s="114">
        <v>0</v>
      </c>
      <c r="Q51" s="202"/>
      <c r="R51" s="202"/>
    </row>
    <row r="52" spans="1:19" ht="15" customHeight="1">
      <c r="A52" s="112">
        <v>2</v>
      </c>
      <c r="B52" s="108">
        <v>2</v>
      </c>
      <c r="C52" s="109">
        <v>1</v>
      </c>
      <c r="D52" s="109">
        <v>1</v>
      </c>
      <c r="E52" s="109">
        <v>1</v>
      </c>
      <c r="F52" s="111">
        <v>30</v>
      </c>
      <c r="G52" s="110" t="s">
        <v>77</v>
      </c>
      <c r="H52" s="96">
        <v>31</v>
      </c>
      <c r="I52" s="115">
        <v>9100</v>
      </c>
      <c r="J52" s="114">
        <v>4600</v>
      </c>
      <c r="K52" s="114">
        <v>4171.6000000000004</v>
      </c>
      <c r="L52" s="114">
        <v>4171.6000000000004</v>
      </c>
      <c r="Q52" s="202"/>
      <c r="R52" s="202"/>
    </row>
    <row r="53" spans="1:19" ht="14.25" hidden="1" customHeight="1" collapsed="1">
      <c r="A53" s="135">
        <v>2</v>
      </c>
      <c r="B53" s="136">
        <v>3</v>
      </c>
      <c r="C53" s="100"/>
      <c r="D53" s="101"/>
      <c r="E53" s="101"/>
      <c r="F53" s="104"/>
      <c r="G53" s="137" t="s">
        <v>78</v>
      </c>
      <c r="H53" s="96">
        <v>32</v>
      </c>
      <c r="I53" s="118">
        <f>I54</f>
        <v>0</v>
      </c>
      <c r="J53" s="118">
        <f>J54</f>
        <v>0</v>
      </c>
      <c r="K53" s="118">
        <f>K54</f>
        <v>0</v>
      </c>
      <c r="L53" s="118">
        <f>L54</f>
        <v>0</v>
      </c>
    </row>
    <row r="54" spans="1:19" ht="13.5" hidden="1" customHeight="1" collapsed="1">
      <c r="A54" s="112">
        <v>2</v>
      </c>
      <c r="B54" s="108">
        <v>3</v>
      </c>
      <c r="C54" s="109">
        <v>1</v>
      </c>
      <c r="D54" s="109"/>
      <c r="E54" s="109"/>
      <c r="F54" s="111"/>
      <c r="G54" s="110" t="s">
        <v>79</v>
      </c>
      <c r="H54" s="96">
        <v>33</v>
      </c>
      <c r="I54" s="97">
        <f>SUM(I55+I60+I65)</f>
        <v>0</v>
      </c>
      <c r="J54" s="138">
        <f>SUM(J55+J60+J65)</f>
        <v>0</v>
      </c>
      <c r="K54" s="98">
        <f>SUM(K55+K60+K65)</f>
        <v>0</v>
      </c>
      <c r="L54" s="97">
        <f>SUM(L55+L60+L65)</f>
        <v>0</v>
      </c>
      <c r="Q54" s="202"/>
      <c r="S54" s="202"/>
    </row>
    <row r="55" spans="1:19" ht="15" hidden="1" customHeight="1" collapsed="1">
      <c r="A55" s="112">
        <v>2</v>
      </c>
      <c r="B55" s="108">
        <v>3</v>
      </c>
      <c r="C55" s="109">
        <v>1</v>
      </c>
      <c r="D55" s="109">
        <v>1</v>
      </c>
      <c r="E55" s="109"/>
      <c r="F55" s="111"/>
      <c r="G55" s="110" t="s">
        <v>80</v>
      </c>
      <c r="H55" s="96">
        <v>34</v>
      </c>
      <c r="I55" s="97">
        <f>I56</f>
        <v>0</v>
      </c>
      <c r="J55" s="138">
        <f>J56</f>
        <v>0</v>
      </c>
      <c r="K55" s="98">
        <f>K56</f>
        <v>0</v>
      </c>
      <c r="L55" s="97">
        <f>L56</f>
        <v>0</v>
      </c>
      <c r="Q55" s="202"/>
      <c r="R55" s="202"/>
    </row>
    <row r="56" spans="1:19" ht="13.5" hidden="1" customHeight="1" collapsed="1">
      <c r="A56" s="112">
        <v>2</v>
      </c>
      <c r="B56" s="108">
        <v>3</v>
      </c>
      <c r="C56" s="109">
        <v>1</v>
      </c>
      <c r="D56" s="109">
        <v>1</v>
      </c>
      <c r="E56" s="109">
        <v>1</v>
      </c>
      <c r="F56" s="111"/>
      <c r="G56" s="110" t="s">
        <v>80</v>
      </c>
      <c r="H56" s="96">
        <v>35</v>
      </c>
      <c r="I56" s="97">
        <f>SUM(I57:I59)</f>
        <v>0</v>
      </c>
      <c r="J56" s="138">
        <f>SUM(J57:J59)</f>
        <v>0</v>
      </c>
      <c r="K56" s="98">
        <f>SUM(K57:K59)</f>
        <v>0</v>
      </c>
      <c r="L56" s="97">
        <f>SUM(L57:L59)</f>
        <v>0</v>
      </c>
      <c r="Q56" s="202"/>
      <c r="R56" s="202"/>
    </row>
    <row r="57" spans="1:19" s="139" customFormat="1" ht="25.5" hidden="1" customHeight="1" collapsed="1">
      <c r="A57" s="112">
        <v>2</v>
      </c>
      <c r="B57" s="108">
        <v>3</v>
      </c>
      <c r="C57" s="109">
        <v>1</v>
      </c>
      <c r="D57" s="109">
        <v>1</v>
      </c>
      <c r="E57" s="109">
        <v>1</v>
      </c>
      <c r="F57" s="111">
        <v>1</v>
      </c>
      <c r="G57" s="110" t="s">
        <v>81</v>
      </c>
      <c r="H57" s="96">
        <v>36</v>
      </c>
      <c r="I57" s="115">
        <v>0</v>
      </c>
      <c r="J57" s="115">
        <v>0</v>
      </c>
      <c r="K57" s="115">
        <v>0</v>
      </c>
      <c r="L57" s="115">
        <v>0</v>
      </c>
      <c r="Q57" s="202"/>
      <c r="R57" s="202"/>
    </row>
    <row r="58" spans="1:19" ht="19.5" hidden="1" customHeight="1" collapsed="1">
      <c r="A58" s="112">
        <v>2</v>
      </c>
      <c r="B58" s="103">
        <v>3</v>
      </c>
      <c r="C58" s="101">
        <v>1</v>
      </c>
      <c r="D58" s="101">
        <v>1</v>
      </c>
      <c r="E58" s="101">
        <v>1</v>
      </c>
      <c r="F58" s="104">
        <v>2</v>
      </c>
      <c r="G58" s="102" t="s">
        <v>82</v>
      </c>
      <c r="H58" s="96">
        <v>37</v>
      </c>
      <c r="I58" s="113">
        <v>0</v>
      </c>
      <c r="J58" s="113">
        <v>0</v>
      </c>
      <c r="K58" s="113">
        <v>0</v>
      </c>
      <c r="L58" s="113">
        <v>0</v>
      </c>
      <c r="Q58" s="202"/>
      <c r="R58" s="202"/>
    </row>
    <row r="59" spans="1:19" ht="16.5" hidden="1" customHeight="1" collapsed="1">
      <c r="A59" s="108">
        <v>2</v>
      </c>
      <c r="B59" s="109">
        <v>3</v>
      </c>
      <c r="C59" s="109">
        <v>1</v>
      </c>
      <c r="D59" s="109">
        <v>1</v>
      </c>
      <c r="E59" s="109">
        <v>1</v>
      </c>
      <c r="F59" s="111">
        <v>3</v>
      </c>
      <c r="G59" s="110" t="s">
        <v>83</v>
      </c>
      <c r="H59" s="96">
        <v>38</v>
      </c>
      <c r="I59" s="115">
        <v>0</v>
      </c>
      <c r="J59" s="115">
        <v>0</v>
      </c>
      <c r="K59" s="115">
        <v>0</v>
      </c>
      <c r="L59" s="115">
        <v>0</v>
      </c>
      <c r="Q59" s="202"/>
      <c r="R59" s="202"/>
    </row>
    <row r="60" spans="1:19" ht="29.25" hidden="1" customHeight="1" collapsed="1">
      <c r="A60" s="103">
        <v>2</v>
      </c>
      <c r="B60" s="101">
        <v>3</v>
      </c>
      <c r="C60" s="101">
        <v>1</v>
      </c>
      <c r="D60" s="101">
        <v>2</v>
      </c>
      <c r="E60" s="101"/>
      <c r="F60" s="104"/>
      <c r="G60" s="102" t="s">
        <v>84</v>
      </c>
      <c r="H60" s="96">
        <v>39</v>
      </c>
      <c r="I60" s="118">
        <f>I61</f>
        <v>0</v>
      </c>
      <c r="J60" s="140">
        <f>J61</f>
        <v>0</v>
      </c>
      <c r="K60" s="119">
        <f>K61</f>
        <v>0</v>
      </c>
      <c r="L60" s="119">
        <f>L61</f>
        <v>0</v>
      </c>
      <c r="Q60" s="202"/>
      <c r="R60" s="202"/>
    </row>
    <row r="61" spans="1:19" ht="27" hidden="1" customHeight="1" collapsed="1">
      <c r="A61" s="121">
        <v>2</v>
      </c>
      <c r="B61" s="122">
        <v>3</v>
      </c>
      <c r="C61" s="122">
        <v>1</v>
      </c>
      <c r="D61" s="122">
        <v>2</v>
      </c>
      <c r="E61" s="122">
        <v>1</v>
      </c>
      <c r="F61" s="124"/>
      <c r="G61" s="102" t="s">
        <v>84</v>
      </c>
      <c r="H61" s="96">
        <v>40</v>
      </c>
      <c r="I61" s="107">
        <f>SUM(I62:I64)</f>
        <v>0</v>
      </c>
      <c r="J61" s="141">
        <f>SUM(J62:J64)</f>
        <v>0</v>
      </c>
      <c r="K61" s="106">
        <f>SUM(K62:K64)</f>
        <v>0</v>
      </c>
      <c r="L61" s="98">
        <f>SUM(L62:L64)</f>
        <v>0</v>
      </c>
      <c r="Q61" s="202"/>
      <c r="R61" s="202"/>
    </row>
    <row r="62" spans="1:19" s="139" customFormat="1" ht="27" hidden="1" customHeight="1" collapsed="1">
      <c r="A62" s="108">
        <v>2</v>
      </c>
      <c r="B62" s="109">
        <v>3</v>
      </c>
      <c r="C62" s="109">
        <v>1</v>
      </c>
      <c r="D62" s="109">
        <v>2</v>
      </c>
      <c r="E62" s="109">
        <v>1</v>
      </c>
      <c r="F62" s="111">
        <v>1</v>
      </c>
      <c r="G62" s="112" t="s">
        <v>81</v>
      </c>
      <c r="H62" s="96">
        <v>41</v>
      </c>
      <c r="I62" s="115">
        <v>0</v>
      </c>
      <c r="J62" s="115">
        <v>0</v>
      </c>
      <c r="K62" s="115">
        <v>0</v>
      </c>
      <c r="L62" s="115">
        <v>0</v>
      </c>
      <c r="Q62" s="202"/>
      <c r="R62" s="202"/>
    </row>
    <row r="63" spans="1:19" ht="16.5" hidden="1" customHeight="1" collapsed="1">
      <c r="A63" s="108">
        <v>2</v>
      </c>
      <c r="B63" s="109">
        <v>3</v>
      </c>
      <c r="C63" s="109">
        <v>1</v>
      </c>
      <c r="D63" s="109">
        <v>2</v>
      </c>
      <c r="E63" s="109">
        <v>1</v>
      </c>
      <c r="F63" s="111">
        <v>2</v>
      </c>
      <c r="G63" s="112" t="s">
        <v>82</v>
      </c>
      <c r="H63" s="96">
        <v>42</v>
      </c>
      <c r="I63" s="115">
        <v>0</v>
      </c>
      <c r="J63" s="115">
        <v>0</v>
      </c>
      <c r="K63" s="115">
        <v>0</v>
      </c>
      <c r="L63" s="115">
        <v>0</v>
      </c>
      <c r="Q63" s="202"/>
      <c r="R63" s="202"/>
    </row>
    <row r="64" spans="1:19" ht="15" hidden="1" customHeight="1" collapsed="1">
      <c r="A64" s="108">
        <v>2</v>
      </c>
      <c r="B64" s="109">
        <v>3</v>
      </c>
      <c r="C64" s="109">
        <v>1</v>
      </c>
      <c r="D64" s="109">
        <v>2</v>
      </c>
      <c r="E64" s="109">
        <v>1</v>
      </c>
      <c r="F64" s="111">
        <v>3</v>
      </c>
      <c r="G64" s="112" t="s">
        <v>83</v>
      </c>
      <c r="H64" s="96">
        <v>43</v>
      </c>
      <c r="I64" s="115">
        <v>0</v>
      </c>
      <c r="J64" s="115">
        <v>0</v>
      </c>
      <c r="K64" s="115">
        <v>0</v>
      </c>
      <c r="L64" s="115">
        <v>0</v>
      </c>
      <c r="Q64" s="202"/>
      <c r="R64" s="202"/>
    </row>
    <row r="65" spans="1:18" ht="27.75" hidden="1" customHeight="1" collapsed="1">
      <c r="A65" s="108">
        <v>2</v>
      </c>
      <c r="B65" s="109">
        <v>3</v>
      </c>
      <c r="C65" s="109">
        <v>1</v>
      </c>
      <c r="D65" s="109">
        <v>3</v>
      </c>
      <c r="E65" s="109"/>
      <c r="F65" s="111"/>
      <c r="G65" s="112" t="s">
        <v>85</v>
      </c>
      <c r="H65" s="96">
        <v>44</v>
      </c>
      <c r="I65" s="97">
        <f>I66</f>
        <v>0</v>
      </c>
      <c r="J65" s="138">
        <f>J66</f>
        <v>0</v>
      </c>
      <c r="K65" s="98">
        <f>K66</f>
        <v>0</v>
      </c>
      <c r="L65" s="98">
        <f>L66</f>
        <v>0</v>
      </c>
      <c r="Q65" s="202"/>
      <c r="R65" s="202"/>
    </row>
    <row r="66" spans="1:18" ht="26.25" hidden="1" customHeight="1" collapsed="1">
      <c r="A66" s="108">
        <v>2</v>
      </c>
      <c r="B66" s="109">
        <v>3</v>
      </c>
      <c r="C66" s="109">
        <v>1</v>
      </c>
      <c r="D66" s="109">
        <v>3</v>
      </c>
      <c r="E66" s="109">
        <v>1</v>
      </c>
      <c r="F66" s="111"/>
      <c r="G66" s="112" t="s">
        <v>86</v>
      </c>
      <c r="H66" s="96">
        <v>45</v>
      </c>
      <c r="I66" s="97">
        <f>SUM(I67:I69)</f>
        <v>0</v>
      </c>
      <c r="J66" s="138">
        <f>SUM(J67:J69)</f>
        <v>0</v>
      </c>
      <c r="K66" s="98">
        <f>SUM(K67:K69)</f>
        <v>0</v>
      </c>
      <c r="L66" s="98">
        <f>SUM(L67:L69)</f>
        <v>0</v>
      </c>
      <c r="Q66" s="202"/>
      <c r="R66" s="202"/>
    </row>
    <row r="67" spans="1:18" ht="15" hidden="1" customHeight="1" collapsed="1">
      <c r="A67" s="103">
        <v>2</v>
      </c>
      <c r="B67" s="101">
        <v>3</v>
      </c>
      <c r="C67" s="101">
        <v>1</v>
      </c>
      <c r="D67" s="101">
        <v>3</v>
      </c>
      <c r="E67" s="101">
        <v>1</v>
      </c>
      <c r="F67" s="104">
        <v>1</v>
      </c>
      <c r="G67" s="128" t="s">
        <v>87</v>
      </c>
      <c r="H67" s="96">
        <v>46</v>
      </c>
      <c r="I67" s="113">
        <v>0</v>
      </c>
      <c r="J67" s="113">
        <v>0</v>
      </c>
      <c r="K67" s="113">
        <v>0</v>
      </c>
      <c r="L67" s="113">
        <v>0</v>
      </c>
      <c r="Q67" s="202"/>
      <c r="R67" s="202"/>
    </row>
    <row r="68" spans="1:18" ht="16.5" hidden="1" customHeight="1" collapsed="1">
      <c r="A68" s="108">
        <v>2</v>
      </c>
      <c r="B68" s="109">
        <v>3</v>
      </c>
      <c r="C68" s="109">
        <v>1</v>
      </c>
      <c r="D68" s="109">
        <v>3</v>
      </c>
      <c r="E68" s="109">
        <v>1</v>
      </c>
      <c r="F68" s="111">
        <v>2</v>
      </c>
      <c r="G68" s="112" t="s">
        <v>88</v>
      </c>
      <c r="H68" s="96">
        <v>47</v>
      </c>
      <c r="I68" s="115">
        <v>0</v>
      </c>
      <c r="J68" s="115">
        <v>0</v>
      </c>
      <c r="K68" s="115">
        <v>0</v>
      </c>
      <c r="L68" s="115">
        <v>0</v>
      </c>
      <c r="Q68" s="202"/>
      <c r="R68" s="202"/>
    </row>
    <row r="69" spans="1:18" ht="17.25" hidden="1" customHeight="1" collapsed="1">
      <c r="A69" s="103">
        <v>2</v>
      </c>
      <c r="B69" s="101">
        <v>3</v>
      </c>
      <c r="C69" s="101">
        <v>1</v>
      </c>
      <c r="D69" s="101">
        <v>3</v>
      </c>
      <c r="E69" s="101">
        <v>1</v>
      </c>
      <c r="F69" s="104">
        <v>3</v>
      </c>
      <c r="G69" s="128" t="s">
        <v>89</v>
      </c>
      <c r="H69" s="96">
        <v>48</v>
      </c>
      <c r="I69" s="113">
        <v>0</v>
      </c>
      <c r="J69" s="113">
        <v>0</v>
      </c>
      <c r="K69" s="113">
        <v>0</v>
      </c>
      <c r="L69" s="113">
        <v>0</v>
      </c>
      <c r="Q69" s="202"/>
      <c r="R69" s="202"/>
    </row>
    <row r="70" spans="1:18" ht="12.75" hidden="1" customHeight="1" collapsed="1">
      <c r="A70" s="103">
        <v>2</v>
      </c>
      <c r="B70" s="101">
        <v>3</v>
      </c>
      <c r="C70" s="101">
        <v>2</v>
      </c>
      <c r="D70" s="101"/>
      <c r="E70" s="101"/>
      <c r="F70" s="104"/>
      <c r="G70" s="128" t="s">
        <v>90</v>
      </c>
      <c r="H70" s="96">
        <v>49</v>
      </c>
      <c r="I70" s="97">
        <f t="shared" ref="I70:L71" si="3">I71</f>
        <v>0</v>
      </c>
      <c r="J70" s="97">
        <f t="shared" si="3"/>
        <v>0</v>
      </c>
      <c r="K70" s="97">
        <f t="shared" si="3"/>
        <v>0</v>
      </c>
      <c r="L70" s="97">
        <f t="shared" si="3"/>
        <v>0</v>
      </c>
    </row>
    <row r="71" spans="1:18" ht="12" hidden="1" customHeight="1" collapsed="1">
      <c r="A71" s="103">
        <v>2</v>
      </c>
      <c r="B71" s="101">
        <v>3</v>
      </c>
      <c r="C71" s="101">
        <v>2</v>
      </c>
      <c r="D71" s="101">
        <v>1</v>
      </c>
      <c r="E71" s="101"/>
      <c r="F71" s="104"/>
      <c r="G71" s="128" t="s">
        <v>90</v>
      </c>
      <c r="H71" s="96">
        <v>50</v>
      </c>
      <c r="I71" s="97">
        <f t="shared" si="3"/>
        <v>0</v>
      </c>
      <c r="J71" s="97">
        <f t="shared" si="3"/>
        <v>0</v>
      </c>
      <c r="K71" s="97">
        <f t="shared" si="3"/>
        <v>0</v>
      </c>
      <c r="L71" s="97">
        <f t="shared" si="3"/>
        <v>0</v>
      </c>
    </row>
    <row r="72" spans="1:18" ht="15.75" hidden="1" customHeight="1" collapsed="1">
      <c r="A72" s="103">
        <v>2</v>
      </c>
      <c r="B72" s="101">
        <v>3</v>
      </c>
      <c r="C72" s="101">
        <v>2</v>
      </c>
      <c r="D72" s="101">
        <v>1</v>
      </c>
      <c r="E72" s="101">
        <v>1</v>
      </c>
      <c r="F72" s="104"/>
      <c r="G72" s="128" t="s">
        <v>90</v>
      </c>
      <c r="H72" s="96">
        <v>51</v>
      </c>
      <c r="I72" s="97">
        <f>SUM(I73)</f>
        <v>0</v>
      </c>
      <c r="J72" s="97">
        <f>SUM(J73)</f>
        <v>0</v>
      </c>
      <c r="K72" s="97">
        <f>SUM(K73)</f>
        <v>0</v>
      </c>
      <c r="L72" s="97">
        <f>SUM(L73)</f>
        <v>0</v>
      </c>
    </row>
    <row r="73" spans="1:18" ht="13.5" hidden="1" customHeight="1" collapsed="1">
      <c r="A73" s="103">
        <v>2</v>
      </c>
      <c r="B73" s="101">
        <v>3</v>
      </c>
      <c r="C73" s="101">
        <v>2</v>
      </c>
      <c r="D73" s="101">
        <v>1</v>
      </c>
      <c r="E73" s="101">
        <v>1</v>
      </c>
      <c r="F73" s="104">
        <v>1</v>
      </c>
      <c r="G73" s="128" t="s">
        <v>90</v>
      </c>
      <c r="H73" s="96">
        <v>52</v>
      </c>
      <c r="I73" s="115">
        <v>0</v>
      </c>
      <c r="J73" s="115">
        <v>0</v>
      </c>
      <c r="K73" s="115">
        <v>0</v>
      </c>
      <c r="L73" s="115">
        <v>0</v>
      </c>
    </row>
    <row r="74" spans="1:18" ht="16.5" hidden="1" customHeight="1" collapsed="1">
      <c r="A74" s="92">
        <v>2</v>
      </c>
      <c r="B74" s="93">
        <v>4</v>
      </c>
      <c r="C74" s="93"/>
      <c r="D74" s="93"/>
      <c r="E74" s="93"/>
      <c r="F74" s="95"/>
      <c r="G74" s="142" t="s">
        <v>91</v>
      </c>
      <c r="H74" s="96">
        <v>53</v>
      </c>
      <c r="I74" s="97">
        <f t="shared" ref="I74:L76" si="4">I75</f>
        <v>0</v>
      </c>
      <c r="J74" s="138">
        <f t="shared" si="4"/>
        <v>0</v>
      </c>
      <c r="K74" s="98">
        <f t="shared" si="4"/>
        <v>0</v>
      </c>
      <c r="L74" s="98">
        <f t="shared" si="4"/>
        <v>0</v>
      </c>
    </row>
    <row r="75" spans="1:18" ht="15.75" hidden="1" customHeight="1" collapsed="1">
      <c r="A75" s="108">
        <v>2</v>
      </c>
      <c r="B75" s="109">
        <v>4</v>
      </c>
      <c r="C75" s="109">
        <v>1</v>
      </c>
      <c r="D75" s="109"/>
      <c r="E75" s="109"/>
      <c r="F75" s="111"/>
      <c r="G75" s="112" t="s">
        <v>92</v>
      </c>
      <c r="H75" s="96">
        <v>54</v>
      </c>
      <c r="I75" s="97">
        <f t="shared" si="4"/>
        <v>0</v>
      </c>
      <c r="J75" s="138">
        <f t="shared" si="4"/>
        <v>0</v>
      </c>
      <c r="K75" s="98">
        <f t="shared" si="4"/>
        <v>0</v>
      </c>
      <c r="L75" s="98">
        <f t="shared" si="4"/>
        <v>0</v>
      </c>
    </row>
    <row r="76" spans="1:18" ht="17.25" hidden="1" customHeight="1" collapsed="1">
      <c r="A76" s="108">
        <v>2</v>
      </c>
      <c r="B76" s="109">
        <v>4</v>
      </c>
      <c r="C76" s="109">
        <v>1</v>
      </c>
      <c r="D76" s="109">
        <v>1</v>
      </c>
      <c r="E76" s="109"/>
      <c r="F76" s="111"/>
      <c r="G76" s="112" t="s">
        <v>92</v>
      </c>
      <c r="H76" s="96">
        <v>55</v>
      </c>
      <c r="I76" s="97">
        <f t="shared" si="4"/>
        <v>0</v>
      </c>
      <c r="J76" s="138">
        <f t="shared" si="4"/>
        <v>0</v>
      </c>
      <c r="K76" s="98">
        <f t="shared" si="4"/>
        <v>0</v>
      </c>
      <c r="L76" s="98">
        <f t="shared" si="4"/>
        <v>0</v>
      </c>
    </row>
    <row r="77" spans="1:18" ht="18" hidden="1" customHeight="1" collapsed="1">
      <c r="A77" s="108">
        <v>2</v>
      </c>
      <c r="B77" s="109">
        <v>4</v>
      </c>
      <c r="C77" s="109">
        <v>1</v>
      </c>
      <c r="D77" s="109">
        <v>1</v>
      </c>
      <c r="E77" s="109">
        <v>1</v>
      </c>
      <c r="F77" s="111"/>
      <c r="G77" s="112" t="s">
        <v>92</v>
      </c>
      <c r="H77" s="96">
        <v>56</v>
      </c>
      <c r="I77" s="97">
        <f>SUM(I78:I80)</f>
        <v>0</v>
      </c>
      <c r="J77" s="138">
        <f>SUM(J78:J80)</f>
        <v>0</v>
      </c>
      <c r="K77" s="98">
        <f>SUM(K78:K80)</f>
        <v>0</v>
      </c>
      <c r="L77" s="98">
        <f>SUM(L78:L80)</f>
        <v>0</v>
      </c>
    </row>
    <row r="78" spans="1:18" ht="14.25" hidden="1" customHeight="1" collapsed="1">
      <c r="A78" s="108">
        <v>2</v>
      </c>
      <c r="B78" s="109">
        <v>4</v>
      </c>
      <c r="C78" s="109">
        <v>1</v>
      </c>
      <c r="D78" s="109">
        <v>1</v>
      </c>
      <c r="E78" s="109">
        <v>1</v>
      </c>
      <c r="F78" s="111">
        <v>1</v>
      </c>
      <c r="G78" s="112" t="s">
        <v>93</v>
      </c>
      <c r="H78" s="96">
        <v>57</v>
      </c>
      <c r="I78" s="115">
        <v>0</v>
      </c>
      <c r="J78" s="115">
        <v>0</v>
      </c>
      <c r="K78" s="115">
        <v>0</v>
      </c>
      <c r="L78" s="115">
        <v>0</v>
      </c>
    </row>
    <row r="79" spans="1:18" ht="13.5" hidden="1" customHeight="1" collapsed="1">
      <c r="A79" s="108">
        <v>2</v>
      </c>
      <c r="B79" s="108">
        <v>4</v>
      </c>
      <c r="C79" s="108">
        <v>1</v>
      </c>
      <c r="D79" s="109">
        <v>1</v>
      </c>
      <c r="E79" s="109">
        <v>1</v>
      </c>
      <c r="F79" s="143">
        <v>2</v>
      </c>
      <c r="G79" s="110" t="s">
        <v>94</v>
      </c>
      <c r="H79" s="96">
        <v>58</v>
      </c>
      <c r="I79" s="115">
        <v>0</v>
      </c>
      <c r="J79" s="115">
        <v>0</v>
      </c>
      <c r="K79" s="115">
        <v>0</v>
      </c>
      <c r="L79" s="115">
        <v>0</v>
      </c>
    </row>
    <row r="80" spans="1:18" hidden="1" collapsed="1">
      <c r="A80" s="108">
        <v>2</v>
      </c>
      <c r="B80" s="109">
        <v>4</v>
      </c>
      <c r="C80" s="108">
        <v>1</v>
      </c>
      <c r="D80" s="109">
        <v>1</v>
      </c>
      <c r="E80" s="109">
        <v>1</v>
      </c>
      <c r="F80" s="143">
        <v>3</v>
      </c>
      <c r="G80" s="110" t="s">
        <v>95</v>
      </c>
      <c r="H80" s="96">
        <v>59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 collapsed="1">
      <c r="A81" s="92">
        <v>2</v>
      </c>
      <c r="B81" s="93">
        <v>5</v>
      </c>
      <c r="C81" s="92"/>
      <c r="D81" s="93"/>
      <c r="E81" s="93"/>
      <c r="F81" s="144"/>
      <c r="G81" s="94" t="s">
        <v>96</v>
      </c>
      <c r="H81" s="96">
        <v>60</v>
      </c>
      <c r="I81" s="97">
        <f>SUM(I82+I87+I92)</f>
        <v>0</v>
      </c>
      <c r="J81" s="138">
        <f>SUM(J82+J87+J92)</f>
        <v>0</v>
      </c>
      <c r="K81" s="98">
        <f>SUM(K82+K87+K92)</f>
        <v>0</v>
      </c>
      <c r="L81" s="98">
        <f>SUM(L82+L87+L92)</f>
        <v>0</v>
      </c>
    </row>
    <row r="82" spans="1:12" hidden="1" collapsed="1">
      <c r="A82" s="103">
        <v>2</v>
      </c>
      <c r="B82" s="101">
        <v>5</v>
      </c>
      <c r="C82" s="103">
        <v>1</v>
      </c>
      <c r="D82" s="101"/>
      <c r="E82" s="101"/>
      <c r="F82" s="145"/>
      <c r="G82" s="102" t="s">
        <v>97</v>
      </c>
      <c r="H82" s="96">
        <v>61</v>
      </c>
      <c r="I82" s="118">
        <f t="shared" ref="I82:L83" si="5">I83</f>
        <v>0</v>
      </c>
      <c r="J82" s="140">
        <f t="shared" si="5"/>
        <v>0</v>
      </c>
      <c r="K82" s="119">
        <f t="shared" si="5"/>
        <v>0</v>
      </c>
      <c r="L82" s="119">
        <f t="shared" si="5"/>
        <v>0</v>
      </c>
    </row>
    <row r="83" spans="1:12" hidden="1" collapsed="1">
      <c r="A83" s="108">
        <v>2</v>
      </c>
      <c r="B83" s="109">
        <v>5</v>
      </c>
      <c r="C83" s="108">
        <v>1</v>
      </c>
      <c r="D83" s="109">
        <v>1</v>
      </c>
      <c r="E83" s="109"/>
      <c r="F83" s="143"/>
      <c r="G83" s="110" t="s">
        <v>97</v>
      </c>
      <c r="H83" s="96">
        <v>62</v>
      </c>
      <c r="I83" s="97">
        <f t="shared" si="5"/>
        <v>0</v>
      </c>
      <c r="J83" s="138">
        <f t="shared" si="5"/>
        <v>0</v>
      </c>
      <c r="K83" s="98">
        <f t="shared" si="5"/>
        <v>0</v>
      </c>
      <c r="L83" s="98">
        <f t="shared" si="5"/>
        <v>0</v>
      </c>
    </row>
    <row r="84" spans="1:12" hidden="1" collapsed="1">
      <c r="A84" s="108">
        <v>2</v>
      </c>
      <c r="B84" s="109">
        <v>5</v>
      </c>
      <c r="C84" s="108">
        <v>1</v>
      </c>
      <c r="D84" s="109">
        <v>1</v>
      </c>
      <c r="E84" s="109">
        <v>1</v>
      </c>
      <c r="F84" s="143"/>
      <c r="G84" s="110" t="s">
        <v>97</v>
      </c>
      <c r="H84" s="96">
        <v>63</v>
      </c>
      <c r="I84" s="97">
        <f>SUM(I85:I86)</f>
        <v>0</v>
      </c>
      <c r="J84" s="138">
        <f>SUM(J85:J86)</f>
        <v>0</v>
      </c>
      <c r="K84" s="98">
        <f>SUM(K85:K86)</f>
        <v>0</v>
      </c>
      <c r="L84" s="98">
        <f>SUM(L85:L86)</f>
        <v>0</v>
      </c>
    </row>
    <row r="85" spans="1:12" ht="25.5" hidden="1" customHeight="1" collapsed="1">
      <c r="A85" s="108">
        <v>2</v>
      </c>
      <c r="B85" s="109">
        <v>5</v>
      </c>
      <c r="C85" s="108">
        <v>1</v>
      </c>
      <c r="D85" s="109">
        <v>1</v>
      </c>
      <c r="E85" s="109">
        <v>1</v>
      </c>
      <c r="F85" s="143">
        <v>1</v>
      </c>
      <c r="G85" s="110" t="s">
        <v>98</v>
      </c>
      <c r="H85" s="96">
        <v>64</v>
      </c>
      <c r="I85" s="115">
        <v>0</v>
      </c>
      <c r="J85" s="115">
        <v>0</v>
      </c>
      <c r="K85" s="115">
        <v>0</v>
      </c>
      <c r="L85" s="115">
        <v>0</v>
      </c>
    </row>
    <row r="86" spans="1:12" ht="15.75" hidden="1" customHeight="1" collapsed="1">
      <c r="A86" s="108">
        <v>2</v>
      </c>
      <c r="B86" s="109">
        <v>5</v>
      </c>
      <c r="C86" s="108">
        <v>1</v>
      </c>
      <c r="D86" s="109">
        <v>1</v>
      </c>
      <c r="E86" s="109">
        <v>1</v>
      </c>
      <c r="F86" s="143">
        <v>2</v>
      </c>
      <c r="G86" s="110" t="s">
        <v>99</v>
      </c>
      <c r="H86" s="96">
        <v>65</v>
      </c>
      <c r="I86" s="115">
        <v>0</v>
      </c>
      <c r="J86" s="115">
        <v>0</v>
      </c>
      <c r="K86" s="115">
        <v>0</v>
      </c>
      <c r="L86" s="115">
        <v>0</v>
      </c>
    </row>
    <row r="87" spans="1:12" ht="12" hidden="1" customHeight="1" collapsed="1">
      <c r="A87" s="108">
        <v>2</v>
      </c>
      <c r="B87" s="109">
        <v>5</v>
      </c>
      <c r="C87" s="108">
        <v>2</v>
      </c>
      <c r="D87" s="109"/>
      <c r="E87" s="109"/>
      <c r="F87" s="143"/>
      <c r="G87" s="110" t="s">
        <v>100</v>
      </c>
      <c r="H87" s="96">
        <v>66</v>
      </c>
      <c r="I87" s="97">
        <f t="shared" ref="I87:L88" si="6">I88</f>
        <v>0</v>
      </c>
      <c r="J87" s="138">
        <f t="shared" si="6"/>
        <v>0</v>
      </c>
      <c r="K87" s="98">
        <f t="shared" si="6"/>
        <v>0</v>
      </c>
      <c r="L87" s="97">
        <f t="shared" si="6"/>
        <v>0</v>
      </c>
    </row>
    <row r="88" spans="1:12" ht="15.75" hidden="1" customHeight="1" collapsed="1">
      <c r="A88" s="112">
        <v>2</v>
      </c>
      <c r="B88" s="108">
        <v>5</v>
      </c>
      <c r="C88" s="109">
        <v>2</v>
      </c>
      <c r="D88" s="110">
        <v>1</v>
      </c>
      <c r="E88" s="108"/>
      <c r="F88" s="143"/>
      <c r="G88" s="110" t="s">
        <v>100</v>
      </c>
      <c r="H88" s="96">
        <v>67</v>
      </c>
      <c r="I88" s="97">
        <f t="shared" si="6"/>
        <v>0</v>
      </c>
      <c r="J88" s="138">
        <f t="shared" si="6"/>
        <v>0</v>
      </c>
      <c r="K88" s="98">
        <f t="shared" si="6"/>
        <v>0</v>
      </c>
      <c r="L88" s="97">
        <f t="shared" si="6"/>
        <v>0</v>
      </c>
    </row>
    <row r="89" spans="1:12" ht="15" hidden="1" customHeight="1" collapsed="1">
      <c r="A89" s="112">
        <v>2</v>
      </c>
      <c r="B89" s="108">
        <v>5</v>
      </c>
      <c r="C89" s="109">
        <v>2</v>
      </c>
      <c r="D89" s="110">
        <v>1</v>
      </c>
      <c r="E89" s="108">
        <v>1</v>
      </c>
      <c r="F89" s="143"/>
      <c r="G89" s="110" t="s">
        <v>100</v>
      </c>
      <c r="H89" s="96">
        <v>68</v>
      </c>
      <c r="I89" s="97">
        <f>SUM(I90:I91)</f>
        <v>0</v>
      </c>
      <c r="J89" s="138">
        <f>SUM(J90:J91)</f>
        <v>0</v>
      </c>
      <c r="K89" s="98">
        <f>SUM(K90:K91)</f>
        <v>0</v>
      </c>
      <c r="L89" s="97">
        <f>SUM(L90:L91)</f>
        <v>0</v>
      </c>
    </row>
    <row r="90" spans="1:12" ht="25.5" hidden="1" customHeight="1" collapsed="1">
      <c r="A90" s="112">
        <v>2</v>
      </c>
      <c r="B90" s="108">
        <v>5</v>
      </c>
      <c r="C90" s="109">
        <v>2</v>
      </c>
      <c r="D90" s="110">
        <v>1</v>
      </c>
      <c r="E90" s="108">
        <v>1</v>
      </c>
      <c r="F90" s="143">
        <v>1</v>
      </c>
      <c r="G90" s="110" t="s">
        <v>101</v>
      </c>
      <c r="H90" s="96">
        <v>69</v>
      </c>
      <c r="I90" s="115">
        <v>0</v>
      </c>
      <c r="J90" s="115">
        <v>0</v>
      </c>
      <c r="K90" s="115">
        <v>0</v>
      </c>
      <c r="L90" s="115">
        <v>0</v>
      </c>
    </row>
    <row r="91" spans="1:12" ht="25.5" hidden="1" customHeight="1" collapsed="1">
      <c r="A91" s="112">
        <v>2</v>
      </c>
      <c r="B91" s="108">
        <v>5</v>
      </c>
      <c r="C91" s="109">
        <v>2</v>
      </c>
      <c r="D91" s="110">
        <v>1</v>
      </c>
      <c r="E91" s="108">
        <v>1</v>
      </c>
      <c r="F91" s="143">
        <v>2</v>
      </c>
      <c r="G91" s="110" t="s">
        <v>102</v>
      </c>
      <c r="H91" s="96">
        <v>70</v>
      </c>
      <c r="I91" s="115">
        <v>0</v>
      </c>
      <c r="J91" s="115">
        <v>0</v>
      </c>
      <c r="K91" s="115">
        <v>0</v>
      </c>
      <c r="L91" s="115">
        <v>0</v>
      </c>
    </row>
    <row r="92" spans="1:12" ht="28.5" hidden="1" customHeight="1" collapsed="1">
      <c r="A92" s="112">
        <v>2</v>
      </c>
      <c r="B92" s="108">
        <v>5</v>
      </c>
      <c r="C92" s="109">
        <v>3</v>
      </c>
      <c r="D92" s="110"/>
      <c r="E92" s="108"/>
      <c r="F92" s="143"/>
      <c r="G92" s="110" t="s">
        <v>103</v>
      </c>
      <c r="H92" s="96">
        <v>71</v>
      </c>
      <c r="I92" s="97">
        <f>I93+I97</f>
        <v>0</v>
      </c>
      <c r="J92" s="97">
        <f>J93+J97</f>
        <v>0</v>
      </c>
      <c r="K92" s="97">
        <f>K93+K97</f>
        <v>0</v>
      </c>
      <c r="L92" s="97">
        <f>L93+L97</f>
        <v>0</v>
      </c>
    </row>
    <row r="93" spans="1:12" ht="27" hidden="1" customHeight="1" collapsed="1">
      <c r="A93" s="112">
        <v>2</v>
      </c>
      <c r="B93" s="108">
        <v>5</v>
      </c>
      <c r="C93" s="109">
        <v>3</v>
      </c>
      <c r="D93" s="110">
        <v>1</v>
      </c>
      <c r="E93" s="108"/>
      <c r="F93" s="143"/>
      <c r="G93" s="110" t="s">
        <v>104</v>
      </c>
      <c r="H93" s="96">
        <v>72</v>
      </c>
      <c r="I93" s="97">
        <f>I94</f>
        <v>0</v>
      </c>
      <c r="J93" s="138">
        <f>J94</f>
        <v>0</v>
      </c>
      <c r="K93" s="98">
        <f>K94</f>
        <v>0</v>
      </c>
      <c r="L93" s="97">
        <f>L94</f>
        <v>0</v>
      </c>
    </row>
    <row r="94" spans="1:12" ht="30" hidden="1" customHeight="1" collapsed="1">
      <c r="A94" s="120">
        <v>2</v>
      </c>
      <c r="B94" s="121">
        <v>5</v>
      </c>
      <c r="C94" s="122">
        <v>3</v>
      </c>
      <c r="D94" s="123">
        <v>1</v>
      </c>
      <c r="E94" s="121">
        <v>1</v>
      </c>
      <c r="F94" s="146"/>
      <c r="G94" s="123" t="s">
        <v>104</v>
      </c>
      <c r="H94" s="96">
        <v>73</v>
      </c>
      <c r="I94" s="107">
        <f>SUM(I95:I96)</f>
        <v>0</v>
      </c>
      <c r="J94" s="141">
        <f>SUM(J95:J96)</f>
        <v>0</v>
      </c>
      <c r="K94" s="106">
        <f>SUM(K95:K96)</f>
        <v>0</v>
      </c>
      <c r="L94" s="107">
        <f>SUM(L95:L96)</f>
        <v>0</v>
      </c>
    </row>
    <row r="95" spans="1:12" ht="26.25" hidden="1" customHeight="1" collapsed="1">
      <c r="A95" s="112">
        <v>2</v>
      </c>
      <c r="B95" s="108">
        <v>5</v>
      </c>
      <c r="C95" s="109">
        <v>3</v>
      </c>
      <c r="D95" s="110">
        <v>1</v>
      </c>
      <c r="E95" s="108">
        <v>1</v>
      </c>
      <c r="F95" s="143">
        <v>1</v>
      </c>
      <c r="G95" s="110" t="s">
        <v>104</v>
      </c>
      <c r="H95" s="96">
        <v>74</v>
      </c>
      <c r="I95" s="115">
        <v>0</v>
      </c>
      <c r="J95" s="115">
        <v>0</v>
      </c>
      <c r="K95" s="115">
        <v>0</v>
      </c>
      <c r="L95" s="115">
        <v>0</v>
      </c>
    </row>
    <row r="96" spans="1:12" ht="26.25" hidden="1" customHeight="1" collapsed="1">
      <c r="A96" s="120">
        <v>2</v>
      </c>
      <c r="B96" s="121">
        <v>5</v>
      </c>
      <c r="C96" s="122">
        <v>3</v>
      </c>
      <c r="D96" s="123">
        <v>1</v>
      </c>
      <c r="E96" s="121">
        <v>1</v>
      </c>
      <c r="F96" s="146">
        <v>2</v>
      </c>
      <c r="G96" s="123" t="s">
        <v>105</v>
      </c>
      <c r="H96" s="96">
        <v>75</v>
      </c>
      <c r="I96" s="115">
        <v>0</v>
      </c>
      <c r="J96" s="115">
        <v>0</v>
      </c>
      <c r="K96" s="115">
        <v>0</v>
      </c>
      <c r="L96" s="115">
        <v>0</v>
      </c>
    </row>
    <row r="97" spans="1:12" ht="27.75" hidden="1" customHeight="1" collapsed="1">
      <c r="A97" s="120">
        <v>2</v>
      </c>
      <c r="B97" s="121">
        <v>5</v>
      </c>
      <c r="C97" s="122">
        <v>3</v>
      </c>
      <c r="D97" s="123">
        <v>2</v>
      </c>
      <c r="E97" s="121"/>
      <c r="F97" s="146"/>
      <c r="G97" s="123" t="s">
        <v>106</v>
      </c>
      <c r="H97" s="96">
        <v>76</v>
      </c>
      <c r="I97" s="107">
        <f>I98</f>
        <v>0</v>
      </c>
      <c r="J97" s="107">
        <f>J98</f>
        <v>0</v>
      </c>
      <c r="K97" s="107">
        <f>K98</f>
        <v>0</v>
      </c>
      <c r="L97" s="107">
        <f>L98</f>
        <v>0</v>
      </c>
    </row>
    <row r="98" spans="1:12" ht="25.5" hidden="1" customHeight="1" collapsed="1">
      <c r="A98" s="120">
        <v>2</v>
      </c>
      <c r="B98" s="121">
        <v>5</v>
      </c>
      <c r="C98" s="122">
        <v>3</v>
      </c>
      <c r="D98" s="123">
        <v>2</v>
      </c>
      <c r="E98" s="121">
        <v>1</v>
      </c>
      <c r="F98" s="146"/>
      <c r="G98" s="123" t="s">
        <v>106</v>
      </c>
      <c r="H98" s="96">
        <v>77</v>
      </c>
      <c r="I98" s="107">
        <f>SUM(I99:I100)</f>
        <v>0</v>
      </c>
      <c r="J98" s="107">
        <f>SUM(J99:J100)</f>
        <v>0</v>
      </c>
      <c r="K98" s="107">
        <f>SUM(K99:K100)</f>
        <v>0</v>
      </c>
      <c r="L98" s="107">
        <f>SUM(L99:L100)</f>
        <v>0</v>
      </c>
    </row>
    <row r="99" spans="1:12" ht="30" hidden="1" customHeight="1" collapsed="1">
      <c r="A99" s="120">
        <v>2</v>
      </c>
      <c r="B99" s="121">
        <v>5</v>
      </c>
      <c r="C99" s="122">
        <v>3</v>
      </c>
      <c r="D99" s="123">
        <v>2</v>
      </c>
      <c r="E99" s="121">
        <v>1</v>
      </c>
      <c r="F99" s="146">
        <v>1</v>
      </c>
      <c r="G99" s="123" t="s">
        <v>106</v>
      </c>
      <c r="H99" s="96">
        <v>78</v>
      </c>
      <c r="I99" s="115">
        <v>0</v>
      </c>
      <c r="J99" s="115">
        <v>0</v>
      </c>
      <c r="K99" s="115">
        <v>0</v>
      </c>
      <c r="L99" s="115">
        <v>0</v>
      </c>
    </row>
    <row r="100" spans="1:12" ht="18" hidden="1" customHeight="1" collapsed="1">
      <c r="A100" s="120">
        <v>2</v>
      </c>
      <c r="B100" s="121">
        <v>5</v>
      </c>
      <c r="C100" s="122">
        <v>3</v>
      </c>
      <c r="D100" s="123">
        <v>2</v>
      </c>
      <c r="E100" s="121">
        <v>1</v>
      </c>
      <c r="F100" s="146">
        <v>2</v>
      </c>
      <c r="G100" s="123" t="s">
        <v>107</v>
      </c>
      <c r="H100" s="96">
        <v>79</v>
      </c>
      <c r="I100" s="115">
        <v>0</v>
      </c>
      <c r="J100" s="115">
        <v>0</v>
      </c>
      <c r="K100" s="115">
        <v>0</v>
      </c>
      <c r="L100" s="115">
        <v>0</v>
      </c>
    </row>
    <row r="101" spans="1:12" ht="16.5" hidden="1" customHeight="1" collapsed="1">
      <c r="A101" s="142">
        <v>2</v>
      </c>
      <c r="B101" s="92">
        <v>6</v>
      </c>
      <c r="C101" s="93"/>
      <c r="D101" s="94"/>
      <c r="E101" s="92"/>
      <c r="F101" s="144"/>
      <c r="G101" s="147" t="s">
        <v>108</v>
      </c>
      <c r="H101" s="96">
        <v>80</v>
      </c>
      <c r="I101" s="97">
        <f>SUM(I102+I107+I111+I115+I119)</f>
        <v>0</v>
      </c>
      <c r="J101" s="138">
        <f>SUM(J102+J107+J111+J115+J119)</f>
        <v>0</v>
      </c>
      <c r="K101" s="98">
        <f>SUM(K102+K107+K111+K115+K119)</f>
        <v>0</v>
      </c>
      <c r="L101" s="97">
        <f>SUM(L102+L107+L111+L115+L119)</f>
        <v>0</v>
      </c>
    </row>
    <row r="102" spans="1:12" ht="14.25" hidden="1" customHeight="1" collapsed="1">
      <c r="A102" s="120">
        <v>2</v>
      </c>
      <c r="B102" s="121">
        <v>6</v>
      </c>
      <c r="C102" s="122">
        <v>1</v>
      </c>
      <c r="D102" s="123"/>
      <c r="E102" s="121"/>
      <c r="F102" s="146"/>
      <c r="G102" s="123" t="s">
        <v>109</v>
      </c>
      <c r="H102" s="96">
        <v>81</v>
      </c>
      <c r="I102" s="107">
        <f t="shared" ref="I102:L103" si="7">I103</f>
        <v>0</v>
      </c>
      <c r="J102" s="141">
        <f t="shared" si="7"/>
        <v>0</v>
      </c>
      <c r="K102" s="106">
        <f t="shared" si="7"/>
        <v>0</v>
      </c>
      <c r="L102" s="107">
        <f t="shared" si="7"/>
        <v>0</v>
      </c>
    </row>
    <row r="103" spans="1:12" ht="14.25" hidden="1" customHeight="1" collapsed="1">
      <c r="A103" s="112">
        <v>2</v>
      </c>
      <c r="B103" s="108">
        <v>6</v>
      </c>
      <c r="C103" s="109">
        <v>1</v>
      </c>
      <c r="D103" s="110">
        <v>1</v>
      </c>
      <c r="E103" s="108"/>
      <c r="F103" s="143"/>
      <c r="G103" s="110" t="s">
        <v>109</v>
      </c>
      <c r="H103" s="96">
        <v>82</v>
      </c>
      <c r="I103" s="97">
        <f t="shared" si="7"/>
        <v>0</v>
      </c>
      <c r="J103" s="138">
        <f t="shared" si="7"/>
        <v>0</v>
      </c>
      <c r="K103" s="98">
        <f t="shared" si="7"/>
        <v>0</v>
      </c>
      <c r="L103" s="97">
        <f t="shared" si="7"/>
        <v>0</v>
      </c>
    </row>
    <row r="104" spans="1:12" hidden="1" collapsed="1">
      <c r="A104" s="112">
        <v>2</v>
      </c>
      <c r="B104" s="108">
        <v>6</v>
      </c>
      <c r="C104" s="109">
        <v>1</v>
      </c>
      <c r="D104" s="110">
        <v>1</v>
      </c>
      <c r="E104" s="108">
        <v>1</v>
      </c>
      <c r="F104" s="143"/>
      <c r="G104" s="110" t="s">
        <v>109</v>
      </c>
      <c r="H104" s="96">
        <v>83</v>
      </c>
      <c r="I104" s="97">
        <f>SUM(I105:I106)</f>
        <v>0</v>
      </c>
      <c r="J104" s="138">
        <f>SUM(J105:J106)</f>
        <v>0</v>
      </c>
      <c r="K104" s="98">
        <f>SUM(K105:K106)</f>
        <v>0</v>
      </c>
      <c r="L104" s="97">
        <f>SUM(L105:L106)</f>
        <v>0</v>
      </c>
    </row>
    <row r="105" spans="1:12" ht="13.5" hidden="1" customHeight="1" collapsed="1">
      <c r="A105" s="112">
        <v>2</v>
      </c>
      <c r="B105" s="108">
        <v>6</v>
      </c>
      <c r="C105" s="109">
        <v>1</v>
      </c>
      <c r="D105" s="110">
        <v>1</v>
      </c>
      <c r="E105" s="108">
        <v>1</v>
      </c>
      <c r="F105" s="143">
        <v>1</v>
      </c>
      <c r="G105" s="110" t="s">
        <v>110</v>
      </c>
      <c r="H105" s="96">
        <v>84</v>
      </c>
      <c r="I105" s="115">
        <v>0</v>
      </c>
      <c r="J105" s="115">
        <v>0</v>
      </c>
      <c r="K105" s="115">
        <v>0</v>
      </c>
      <c r="L105" s="115">
        <v>0</v>
      </c>
    </row>
    <row r="106" spans="1:12" hidden="1" collapsed="1">
      <c r="A106" s="128">
        <v>2</v>
      </c>
      <c r="B106" s="103">
        <v>6</v>
      </c>
      <c r="C106" s="101">
        <v>1</v>
      </c>
      <c r="D106" s="102">
        <v>1</v>
      </c>
      <c r="E106" s="103">
        <v>1</v>
      </c>
      <c r="F106" s="145">
        <v>2</v>
      </c>
      <c r="G106" s="102" t="s">
        <v>111</v>
      </c>
      <c r="H106" s="96">
        <v>85</v>
      </c>
      <c r="I106" s="113">
        <v>0</v>
      </c>
      <c r="J106" s="113">
        <v>0</v>
      </c>
      <c r="K106" s="113">
        <v>0</v>
      </c>
      <c r="L106" s="113">
        <v>0</v>
      </c>
    </row>
    <row r="107" spans="1:12" ht="25.5" hidden="1" customHeight="1" collapsed="1">
      <c r="A107" s="112">
        <v>2</v>
      </c>
      <c r="B107" s="108">
        <v>6</v>
      </c>
      <c r="C107" s="109">
        <v>2</v>
      </c>
      <c r="D107" s="110"/>
      <c r="E107" s="108"/>
      <c r="F107" s="143"/>
      <c r="G107" s="110" t="s">
        <v>112</v>
      </c>
      <c r="H107" s="96">
        <v>86</v>
      </c>
      <c r="I107" s="97">
        <f t="shared" ref="I107:L109" si="8">I108</f>
        <v>0</v>
      </c>
      <c r="J107" s="138">
        <f t="shared" si="8"/>
        <v>0</v>
      </c>
      <c r="K107" s="98">
        <f t="shared" si="8"/>
        <v>0</v>
      </c>
      <c r="L107" s="97">
        <f t="shared" si="8"/>
        <v>0</v>
      </c>
    </row>
    <row r="108" spans="1:12" ht="14.25" hidden="1" customHeight="1" collapsed="1">
      <c r="A108" s="112">
        <v>2</v>
      </c>
      <c r="B108" s="108">
        <v>6</v>
      </c>
      <c r="C108" s="109">
        <v>2</v>
      </c>
      <c r="D108" s="110">
        <v>1</v>
      </c>
      <c r="E108" s="108"/>
      <c r="F108" s="143"/>
      <c r="G108" s="110" t="s">
        <v>112</v>
      </c>
      <c r="H108" s="96">
        <v>87</v>
      </c>
      <c r="I108" s="97">
        <f t="shared" si="8"/>
        <v>0</v>
      </c>
      <c r="J108" s="138">
        <f t="shared" si="8"/>
        <v>0</v>
      </c>
      <c r="K108" s="98">
        <f t="shared" si="8"/>
        <v>0</v>
      </c>
      <c r="L108" s="97">
        <f t="shared" si="8"/>
        <v>0</v>
      </c>
    </row>
    <row r="109" spans="1:12" ht="14.25" hidden="1" customHeight="1" collapsed="1">
      <c r="A109" s="112">
        <v>2</v>
      </c>
      <c r="B109" s="108">
        <v>6</v>
      </c>
      <c r="C109" s="109">
        <v>2</v>
      </c>
      <c r="D109" s="110">
        <v>1</v>
      </c>
      <c r="E109" s="108">
        <v>1</v>
      </c>
      <c r="F109" s="143"/>
      <c r="G109" s="110" t="s">
        <v>112</v>
      </c>
      <c r="H109" s="96">
        <v>88</v>
      </c>
      <c r="I109" s="148">
        <f t="shared" si="8"/>
        <v>0</v>
      </c>
      <c r="J109" s="149">
        <f t="shared" si="8"/>
        <v>0</v>
      </c>
      <c r="K109" s="150">
        <f t="shared" si="8"/>
        <v>0</v>
      </c>
      <c r="L109" s="148">
        <f t="shared" si="8"/>
        <v>0</v>
      </c>
    </row>
    <row r="110" spans="1:12" ht="25.5" hidden="1" customHeight="1" collapsed="1">
      <c r="A110" s="112">
        <v>2</v>
      </c>
      <c r="B110" s="108">
        <v>6</v>
      </c>
      <c r="C110" s="109">
        <v>2</v>
      </c>
      <c r="D110" s="110">
        <v>1</v>
      </c>
      <c r="E110" s="108">
        <v>1</v>
      </c>
      <c r="F110" s="143">
        <v>1</v>
      </c>
      <c r="G110" s="110" t="s">
        <v>112</v>
      </c>
      <c r="H110" s="96">
        <v>89</v>
      </c>
      <c r="I110" s="115">
        <v>0</v>
      </c>
      <c r="J110" s="115">
        <v>0</v>
      </c>
      <c r="K110" s="115">
        <v>0</v>
      </c>
      <c r="L110" s="115">
        <v>0</v>
      </c>
    </row>
    <row r="111" spans="1:12" ht="26.25" hidden="1" customHeight="1" collapsed="1">
      <c r="A111" s="128">
        <v>2</v>
      </c>
      <c r="B111" s="103">
        <v>6</v>
      </c>
      <c r="C111" s="101">
        <v>3</v>
      </c>
      <c r="D111" s="102"/>
      <c r="E111" s="103"/>
      <c r="F111" s="145"/>
      <c r="G111" s="102" t="s">
        <v>113</v>
      </c>
      <c r="H111" s="96">
        <v>90</v>
      </c>
      <c r="I111" s="118">
        <f t="shared" ref="I111:L113" si="9">I112</f>
        <v>0</v>
      </c>
      <c r="J111" s="140">
        <f t="shared" si="9"/>
        <v>0</v>
      </c>
      <c r="K111" s="119">
        <f t="shared" si="9"/>
        <v>0</v>
      </c>
      <c r="L111" s="118">
        <f t="shared" si="9"/>
        <v>0</v>
      </c>
    </row>
    <row r="112" spans="1:12" ht="25.5" hidden="1" customHeight="1" collapsed="1">
      <c r="A112" s="112">
        <v>2</v>
      </c>
      <c r="B112" s="108">
        <v>6</v>
      </c>
      <c r="C112" s="109">
        <v>3</v>
      </c>
      <c r="D112" s="110">
        <v>1</v>
      </c>
      <c r="E112" s="108"/>
      <c r="F112" s="143"/>
      <c r="G112" s="110" t="s">
        <v>113</v>
      </c>
      <c r="H112" s="96">
        <v>91</v>
      </c>
      <c r="I112" s="97">
        <f t="shared" si="9"/>
        <v>0</v>
      </c>
      <c r="J112" s="138">
        <f t="shared" si="9"/>
        <v>0</v>
      </c>
      <c r="K112" s="98">
        <f t="shared" si="9"/>
        <v>0</v>
      </c>
      <c r="L112" s="97">
        <f t="shared" si="9"/>
        <v>0</v>
      </c>
    </row>
    <row r="113" spans="1:12" ht="26.25" hidden="1" customHeight="1" collapsed="1">
      <c r="A113" s="112">
        <v>2</v>
      </c>
      <c r="B113" s="108">
        <v>6</v>
      </c>
      <c r="C113" s="109">
        <v>3</v>
      </c>
      <c r="D113" s="110">
        <v>1</v>
      </c>
      <c r="E113" s="108">
        <v>1</v>
      </c>
      <c r="F113" s="143"/>
      <c r="G113" s="110" t="s">
        <v>113</v>
      </c>
      <c r="H113" s="96">
        <v>92</v>
      </c>
      <c r="I113" s="97">
        <f t="shared" si="9"/>
        <v>0</v>
      </c>
      <c r="J113" s="138">
        <f t="shared" si="9"/>
        <v>0</v>
      </c>
      <c r="K113" s="98">
        <f t="shared" si="9"/>
        <v>0</v>
      </c>
      <c r="L113" s="97">
        <f t="shared" si="9"/>
        <v>0</v>
      </c>
    </row>
    <row r="114" spans="1:12" ht="27" hidden="1" customHeight="1" collapsed="1">
      <c r="A114" s="112">
        <v>2</v>
      </c>
      <c r="B114" s="108">
        <v>6</v>
      </c>
      <c r="C114" s="109">
        <v>3</v>
      </c>
      <c r="D114" s="110">
        <v>1</v>
      </c>
      <c r="E114" s="108">
        <v>1</v>
      </c>
      <c r="F114" s="143">
        <v>1</v>
      </c>
      <c r="G114" s="110" t="s">
        <v>113</v>
      </c>
      <c r="H114" s="96">
        <v>93</v>
      </c>
      <c r="I114" s="115">
        <v>0</v>
      </c>
      <c r="J114" s="115">
        <v>0</v>
      </c>
      <c r="K114" s="115">
        <v>0</v>
      </c>
      <c r="L114" s="115">
        <v>0</v>
      </c>
    </row>
    <row r="115" spans="1:12" ht="25.5" hidden="1" customHeight="1" collapsed="1">
      <c r="A115" s="128">
        <v>2</v>
      </c>
      <c r="B115" s="103">
        <v>6</v>
      </c>
      <c r="C115" s="101">
        <v>4</v>
      </c>
      <c r="D115" s="102"/>
      <c r="E115" s="103"/>
      <c r="F115" s="145"/>
      <c r="G115" s="102" t="s">
        <v>114</v>
      </c>
      <c r="H115" s="96">
        <v>94</v>
      </c>
      <c r="I115" s="118">
        <f t="shared" ref="I115:L117" si="10">I116</f>
        <v>0</v>
      </c>
      <c r="J115" s="140">
        <f t="shared" si="10"/>
        <v>0</v>
      </c>
      <c r="K115" s="119">
        <f t="shared" si="10"/>
        <v>0</v>
      </c>
      <c r="L115" s="118">
        <f t="shared" si="10"/>
        <v>0</v>
      </c>
    </row>
    <row r="116" spans="1:12" ht="27" hidden="1" customHeight="1" collapsed="1">
      <c r="A116" s="112">
        <v>2</v>
      </c>
      <c r="B116" s="108">
        <v>6</v>
      </c>
      <c r="C116" s="109">
        <v>4</v>
      </c>
      <c r="D116" s="110">
        <v>1</v>
      </c>
      <c r="E116" s="108"/>
      <c r="F116" s="143"/>
      <c r="G116" s="110" t="s">
        <v>114</v>
      </c>
      <c r="H116" s="96">
        <v>95</v>
      </c>
      <c r="I116" s="97">
        <f t="shared" si="10"/>
        <v>0</v>
      </c>
      <c r="J116" s="138">
        <f t="shared" si="10"/>
        <v>0</v>
      </c>
      <c r="K116" s="98">
        <f t="shared" si="10"/>
        <v>0</v>
      </c>
      <c r="L116" s="97">
        <f t="shared" si="10"/>
        <v>0</v>
      </c>
    </row>
    <row r="117" spans="1:12" ht="27" hidden="1" customHeight="1" collapsed="1">
      <c r="A117" s="112">
        <v>2</v>
      </c>
      <c r="B117" s="108">
        <v>6</v>
      </c>
      <c r="C117" s="109">
        <v>4</v>
      </c>
      <c r="D117" s="110">
        <v>1</v>
      </c>
      <c r="E117" s="108">
        <v>1</v>
      </c>
      <c r="F117" s="143"/>
      <c r="G117" s="110" t="s">
        <v>114</v>
      </c>
      <c r="H117" s="96">
        <v>96</v>
      </c>
      <c r="I117" s="97">
        <f t="shared" si="10"/>
        <v>0</v>
      </c>
      <c r="J117" s="138">
        <f t="shared" si="10"/>
        <v>0</v>
      </c>
      <c r="K117" s="98">
        <f t="shared" si="10"/>
        <v>0</v>
      </c>
      <c r="L117" s="97">
        <f t="shared" si="10"/>
        <v>0</v>
      </c>
    </row>
    <row r="118" spans="1:12" ht="27.75" hidden="1" customHeight="1" collapsed="1">
      <c r="A118" s="112">
        <v>2</v>
      </c>
      <c r="B118" s="108">
        <v>6</v>
      </c>
      <c r="C118" s="109">
        <v>4</v>
      </c>
      <c r="D118" s="110">
        <v>1</v>
      </c>
      <c r="E118" s="108">
        <v>1</v>
      </c>
      <c r="F118" s="143">
        <v>1</v>
      </c>
      <c r="G118" s="110" t="s">
        <v>114</v>
      </c>
      <c r="H118" s="96">
        <v>97</v>
      </c>
      <c r="I118" s="115">
        <v>0</v>
      </c>
      <c r="J118" s="115">
        <v>0</v>
      </c>
      <c r="K118" s="115">
        <v>0</v>
      </c>
      <c r="L118" s="115">
        <v>0</v>
      </c>
    </row>
    <row r="119" spans="1:12" ht="27" hidden="1" customHeight="1" collapsed="1">
      <c r="A119" s="120">
        <v>2</v>
      </c>
      <c r="B119" s="129">
        <v>6</v>
      </c>
      <c r="C119" s="130">
        <v>5</v>
      </c>
      <c r="D119" s="132"/>
      <c r="E119" s="129"/>
      <c r="F119" s="151"/>
      <c r="G119" s="132" t="s">
        <v>115</v>
      </c>
      <c r="H119" s="96">
        <v>98</v>
      </c>
      <c r="I119" s="125">
        <f t="shared" ref="I119:L121" si="11">I120</f>
        <v>0</v>
      </c>
      <c r="J119" s="152">
        <f t="shared" si="11"/>
        <v>0</v>
      </c>
      <c r="K119" s="126">
        <f t="shared" si="11"/>
        <v>0</v>
      </c>
      <c r="L119" s="125">
        <f t="shared" si="11"/>
        <v>0</v>
      </c>
    </row>
    <row r="120" spans="1:12" ht="29.25" hidden="1" customHeight="1" collapsed="1">
      <c r="A120" s="112">
        <v>2</v>
      </c>
      <c r="B120" s="108">
        <v>6</v>
      </c>
      <c r="C120" s="109">
        <v>5</v>
      </c>
      <c r="D120" s="110">
        <v>1</v>
      </c>
      <c r="E120" s="108"/>
      <c r="F120" s="143"/>
      <c r="G120" s="132" t="s">
        <v>116</v>
      </c>
      <c r="H120" s="96">
        <v>99</v>
      </c>
      <c r="I120" s="97">
        <f t="shared" si="11"/>
        <v>0</v>
      </c>
      <c r="J120" s="138">
        <f t="shared" si="11"/>
        <v>0</v>
      </c>
      <c r="K120" s="98">
        <f t="shared" si="11"/>
        <v>0</v>
      </c>
      <c r="L120" s="97">
        <f t="shared" si="11"/>
        <v>0</v>
      </c>
    </row>
    <row r="121" spans="1:12" ht="25.5" hidden="1" customHeight="1" collapsed="1">
      <c r="A121" s="112">
        <v>2</v>
      </c>
      <c r="B121" s="108">
        <v>6</v>
      </c>
      <c r="C121" s="109">
        <v>5</v>
      </c>
      <c r="D121" s="110">
        <v>1</v>
      </c>
      <c r="E121" s="108">
        <v>1</v>
      </c>
      <c r="F121" s="143"/>
      <c r="G121" s="132" t="s">
        <v>115</v>
      </c>
      <c r="H121" s="96">
        <v>100</v>
      </c>
      <c r="I121" s="97">
        <f t="shared" si="11"/>
        <v>0</v>
      </c>
      <c r="J121" s="138">
        <f t="shared" si="11"/>
        <v>0</v>
      </c>
      <c r="K121" s="98">
        <f t="shared" si="11"/>
        <v>0</v>
      </c>
      <c r="L121" s="97">
        <f t="shared" si="11"/>
        <v>0</v>
      </c>
    </row>
    <row r="122" spans="1:12" ht="27.75" hidden="1" customHeight="1" collapsed="1">
      <c r="A122" s="108">
        <v>2</v>
      </c>
      <c r="B122" s="109">
        <v>6</v>
      </c>
      <c r="C122" s="108">
        <v>5</v>
      </c>
      <c r="D122" s="108">
        <v>1</v>
      </c>
      <c r="E122" s="110">
        <v>1</v>
      </c>
      <c r="F122" s="143">
        <v>1</v>
      </c>
      <c r="G122" s="132" t="s">
        <v>117</v>
      </c>
      <c r="H122" s="96">
        <v>101</v>
      </c>
      <c r="I122" s="115">
        <v>0</v>
      </c>
      <c r="J122" s="115">
        <v>0</v>
      </c>
      <c r="K122" s="115">
        <v>0</v>
      </c>
      <c r="L122" s="115">
        <v>0</v>
      </c>
    </row>
    <row r="123" spans="1:12" ht="14.25" customHeight="1">
      <c r="A123" s="142">
        <v>2</v>
      </c>
      <c r="B123" s="92">
        <v>7</v>
      </c>
      <c r="C123" s="92"/>
      <c r="D123" s="93"/>
      <c r="E123" s="93"/>
      <c r="F123" s="95"/>
      <c r="G123" s="94" t="s">
        <v>118</v>
      </c>
      <c r="H123" s="96">
        <v>102</v>
      </c>
      <c r="I123" s="98">
        <f>SUM(I124+I129+I137)</f>
        <v>6000</v>
      </c>
      <c r="J123" s="138">
        <f>SUM(J124+J129+J137)</f>
        <v>3000</v>
      </c>
      <c r="K123" s="98">
        <f>SUM(K124+K129+K137)</f>
        <v>2670.38</v>
      </c>
      <c r="L123" s="97">
        <f>SUM(L124+L129+L137)</f>
        <v>2670.38</v>
      </c>
    </row>
    <row r="124" spans="1:12" hidden="1" collapsed="1">
      <c r="A124" s="112">
        <v>2</v>
      </c>
      <c r="B124" s="108">
        <v>7</v>
      </c>
      <c r="C124" s="108">
        <v>1</v>
      </c>
      <c r="D124" s="109"/>
      <c r="E124" s="109"/>
      <c r="F124" s="111"/>
      <c r="G124" s="110" t="s">
        <v>119</v>
      </c>
      <c r="H124" s="96">
        <v>103</v>
      </c>
      <c r="I124" s="98">
        <f t="shared" ref="I124:L125" si="12">I125</f>
        <v>0</v>
      </c>
      <c r="J124" s="138">
        <f t="shared" si="12"/>
        <v>0</v>
      </c>
      <c r="K124" s="98">
        <f t="shared" si="12"/>
        <v>0</v>
      </c>
      <c r="L124" s="97">
        <f t="shared" si="12"/>
        <v>0</v>
      </c>
    </row>
    <row r="125" spans="1:12" ht="14.25" hidden="1" customHeight="1" collapsed="1">
      <c r="A125" s="112">
        <v>2</v>
      </c>
      <c r="B125" s="108">
        <v>7</v>
      </c>
      <c r="C125" s="108">
        <v>1</v>
      </c>
      <c r="D125" s="109">
        <v>1</v>
      </c>
      <c r="E125" s="109"/>
      <c r="F125" s="111"/>
      <c r="G125" s="110" t="s">
        <v>119</v>
      </c>
      <c r="H125" s="96">
        <v>104</v>
      </c>
      <c r="I125" s="98">
        <f t="shared" si="12"/>
        <v>0</v>
      </c>
      <c r="J125" s="138">
        <f t="shared" si="12"/>
        <v>0</v>
      </c>
      <c r="K125" s="98">
        <f t="shared" si="12"/>
        <v>0</v>
      </c>
      <c r="L125" s="97">
        <f t="shared" si="12"/>
        <v>0</v>
      </c>
    </row>
    <row r="126" spans="1:12" ht="15.75" hidden="1" customHeight="1" collapsed="1">
      <c r="A126" s="112">
        <v>2</v>
      </c>
      <c r="B126" s="108">
        <v>7</v>
      </c>
      <c r="C126" s="108">
        <v>1</v>
      </c>
      <c r="D126" s="109">
        <v>1</v>
      </c>
      <c r="E126" s="109">
        <v>1</v>
      </c>
      <c r="F126" s="111"/>
      <c r="G126" s="110" t="s">
        <v>119</v>
      </c>
      <c r="H126" s="96">
        <v>105</v>
      </c>
      <c r="I126" s="98">
        <f>SUM(I127:I128)</f>
        <v>0</v>
      </c>
      <c r="J126" s="138">
        <f>SUM(J127:J128)</f>
        <v>0</v>
      </c>
      <c r="K126" s="98">
        <f>SUM(K127:K128)</f>
        <v>0</v>
      </c>
      <c r="L126" s="97">
        <f>SUM(L127:L128)</f>
        <v>0</v>
      </c>
    </row>
    <row r="127" spans="1:12" ht="14.25" hidden="1" customHeight="1" collapsed="1">
      <c r="A127" s="128">
        <v>2</v>
      </c>
      <c r="B127" s="103">
        <v>7</v>
      </c>
      <c r="C127" s="128">
        <v>1</v>
      </c>
      <c r="D127" s="108">
        <v>1</v>
      </c>
      <c r="E127" s="101">
        <v>1</v>
      </c>
      <c r="F127" s="104">
        <v>1</v>
      </c>
      <c r="G127" s="102" t="s">
        <v>120</v>
      </c>
      <c r="H127" s="96">
        <v>106</v>
      </c>
      <c r="I127" s="153">
        <v>0</v>
      </c>
      <c r="J127" s="153">
        <v>0</v>
      </c>
      <c r="K127" s="153">
        <v>0</v>
      </c>
      <c r="L127" s="153">
        <v>0</v>
      </c>
    </row>
    <row r="128" spans="1:12" ht="14.25" hidden="1" customHeight="1" collapsed="1">
      <c r="A128" s="108">
        <v>2</v>
      </c>
      <c r="B128" s="108">
        <v>7</v>
      </c>
      <c r="C128" s="112">
        <v>1</v>
      </c>
      <c r="D128" s="108">
        <v>1</v>
      </c>
      <c r="E128" s="109">
        <v>1</v>
      </c>
      <c r="F128" s="111">
        <v>2</v>
      </c>
      <c r="G128" s="110" t="s">
        <v>121</v>
      </c>
      <c r="H128" s="96">
        <v>107</v>
      </c>
      <c r="I128" s="114">
        <v>0</v>
      </c>
      <c r="J128" s="114">
        <v>0</v>
      </c>
      <c r="K128" s="114">
        <v>0</v>
      </c>
      <c r="L128" s="114">
        <v>0</v>
      </c>
    </row>
    <row r="129" spans="1:12" ht="25.5" hidden="1" customHeight="1" collapsed="1">
      <c r="A129" s="120">
        <v>2</v>
      </c>
      <c r="B129" s="121">
        <v>7</v>
      </c>
      <c r="C129" s="120">
        <v>2</v>
      </c>
      <c r="D129" s="121"/>
      <c r="E129" s="122"/>
      <c r="F129" s="124"/>
      <c r="G129" s="123" t="s">
        <v>122</v>
      </c>
      <c r="H129" s="96">
        <v>108</v>
      </c>
      <c r="I129" s="106">
        <f t="shared" ref="I129:L130" si="13">I130</f>
        <v>0</v>
      </c>
      <c r="J129" s="141">
        <f t="shared" si="13"/>
        <v>0</v>
      </c>
      <c r="K129" s="106">
        <f t="shared" si="13"/>
        <v>0</v>
      </c>
      <c r="L129" s="107">
        <f t="shared" si="13"/>
        <v>0</v>
      </c>
    </row>
    <row r="130" spans="1:12" ht="25.5" hidden="1" customHeight="1" collapsed="1">
      <c r="A130" s="112">
        <v>2</v>
      </c>
      <c r="B130" s="108">
        <v>7</v>
      </c>
      <c r="C130" s="112">
        <v>2</v>
      </c>
      <c r="D130" s="108">
        <v>1</v>
      </c>
      <c r="E130" s="109"/>
      <c r="F130" s="111"/>
      <c r="G130" s="110" t="s">
        <v>123</v>
      </c>
      <c r="H130" s="96">
        <v>109</v>
      </c>
      <c r="I130" s="98">
        <f t="shared" si="13"/>
        <v>0</v>
      </c>
      <c r="J130" s="138">
        <f t="shared" si="13"/>
        <v>0</v>
      </c>
      <c r="K130" s="98">
        <f t="shared" si="13"/>
        <v>0</v>
      </c>
      <c r="L130" s="97">
        <f t="shared" si="13"/>
        <v>0</v>
      </c>
    </row>
    <row r="131" spans="1:12" ht="25.5" hidden="1" customHeight="1" collapsed="1">
      <c r="A131" s="112">
        <v>2</v>
      </c>
      <c r="B131" s="108">
        <v>7</v>
      </c>
      <c r="C131" s="112">
        <v>2</v>
      </c>
      <c r="D131" s="108">
        <v>1</v>
      </c>
      <c r="E131" s="109">
        <v>1</v>
      </c>
      <c r="F131" s="111"/>
      <c r="G131" s="110" t="s">
        <v>123</v>
      </c>
      <c r="H131" s="96">
        <v>110</v>
      </c>
      <c r="I131" s="98">
        <f>SUM(I132:I133)</f>
        <v>0</v>
      </c>
      <c r="J131" s="138">
        <f>SUM(J132:J133)</f>
        <v>0</v>
      </c>
      <c r="K131" s="98">
        <f>SUM(K132:K133)</f>
        <v>0</v>
      </c>
      <c r="L131" s="97">
        <f>SUM(L132:L133)</f>
        <v>0</v>
      </c>
    </row>
    <row r="132" spans="1:12" ht="12" hidden="1" customHeight="1" collapsed="1">
      <c r="A132" s="112">
        <v>2</v>
      </c>
      <c r="B132" s="108">
        <v>7</v>
      </c>
      <c r="C132" s="112">
        <v>2</v>
      </c>
      <c r="D132" s="108">
        <v>1</v>
      </c>
      <c r="E132" s="109">
        <v>1</v>
      </c>
      <c r="F132" s="111">
        <v>1</v>
      </c>
      <c r="G132" s="110" t="s">
        <v>124</v>
      </c>
      <c r="H132" s="96">
        <v>111</v>
      </c>
      <c r="I132" s="114">
        <v>0</v>
      </c>
      <c r="J132" s="114">
        <v>0</v>
      </c>
      <c r="K132" s="114">
        <v>0</v>
      </c>
      <c r="L132" s="114">
        <v>0</v>
      </c>
    </row>
    <row r="133" spans="1:12" ht="15" hidden="1" customHeight="1" collapsed="1">
      <c r="A133" s="112">
        <v>2</v>
      </c>
      <c r="B133" s="108">
        <v>7</v>
      </c>
      <c r="C133" s="112">
        <v>2</v>
      </c>
      <c r="D133" s="108">
        <v>1</v>
      </c>
      <c r="E133" s="109">
        <v>1</v>
      </c>
      <c r="F133" s="111">
        <v>2</v>
      </c>
      <c r="G133" s="110" t="s">
        <v>125</v>
      </c>
      <c r="H133" s="96">
        <v>112</v>
      </c>
      <c r="I133" s="114">
        <v>0</v>
      </c>
      <c r="J133" s="114">
        <v>0</v>
      </c>
      <c r="K133" s="114">
        <v>0</v>
      </c>
      <c r="L133" s="114">
        <v>0</v>
      </c>
    </row>
    <row r="134" spans="1:12" ht="15" hidden="1" customHeight="1" collapsed="1">
      <c r="A134" s="112">
        <v>2</v>
      </c>
      <c r="B134" s="108">
        <v>7</v>
      </c>
      <c r="C134" s="112">
        <v>2</v>
      </c>
      <c r="D134" s="108">
        <v>2</v>
      </c>
      <c r="E134" s="109"/>
      <c r="F134" s="111"/>
      <c r="G134" s="110" t="s">
        <v>126</v>
      </c>
      <c r="H134" s="96">
        <v>113</v>
      </c>
      <c r="I134" s="98">
        <f>I135</f>
        <v>0</v>
      </c>
      <c r="J134" s="98">
        <f>J135</f>
        <v>0</v>
      </c>
      <c r="K134" s="98">
        <f>K135</f>
        <v>0</v>
      </c>
      <c r="L134" s="98">
        <f>L135</f>
        <v>0</v>
      </c>
    </row>
    <row r="135" spans="1:12" ht="15" hidden="1" customHeight="1" collapsed="1">
      <c r="A135" s="112">
        <v>2</v>
      </c>
      <c r="B135" s="108">
        <v>7</v>
      </c>
      <c r="C135" s="112">
        <v>2</v>
      </c>
      <c r="D135" s="108">
        <v>2</v>
      </c>
      <c r="E135" s="109">
        <v>1</v>
      </c>
      <c r="F135" s="111"/>
      <c r="G135" s="110" t="s">
        <v>126</v>
      </c>
      <c r="H135" s="96">
        <v>114</v>
      </c>
      <c r="I135" s="98">
        <f>SUM(I136)</f>
        <v>0</v>
      </c>
      <c r="J135" s="98">
        <f>SUM(J136)</f>
        <v>0</v>
      </c>
      <c r="K135" s="98">
        <f>SUM(K136)</f>
        <v>0</v>
      </c>
      <c r="L135" s="98">
        <f>SUM(L136)</f>
        <v>0</v>
      </c>
    </row>
    <row r="136" spans="1:12" ht="15" hidden="1" customHeight="1" collapsed="1">
      <c r="A136" s="112">
        <v>2</v>
      </c>
      <c r="B136" s="108">
        <v>7</v>
      </c>
      <c r="C136" s="112">
        <v>2</v>
      </c>
      <c r="D136" s="108">
        <v>2</v>
      </c>
      <c r="E136" s="109">
        <v>1</v>
      </c>
      <c r="F136" s="111">
        <v>1</v>
      </c>
      <c r="G136" s="110" t="s">
        <v>126</v>
      </c>
      <c r="H136" s="96">
        <v>115</v>
      </c>
      <c r="I136" s="114">
        <v>0</v>
      </c>
      <c r="J136" s="114">
        <v>0</v>
      </c>
      <c r="K136" s="114">
        <v>0</v>
      </c>
      <c r="L136" s="114">
        <v>0</v>
      </c>
    </row>
    <row r="137" spans="1:12" hidden="1" collapsed="1">
      <c r="A137" s="112">
        <v>2</v>
      </c>
      <c r="B137" s="108">
        <v>7</v>
      </c>
      <c r="C137" s="112">
        <v>3</v>
      </c>
      <c r="D137" s="108"/>
      <c r="E137" s="109"/>
      <c r="F137" s="111"/>
      <c r="G137" s="110" t="s">
        <v>127</v>
      </c>
      <c r="H137" s="96">
        <v>116</v>
      </c>
      <c r="I137" s="98">
        <f t="shared" ref="I137:L138" si="14">I138</f>
        <v>6000</v>
      </c>
      <c r="J137" s="138">
        <f t="shared" si="14"/>
        <v>3000</v>
      </c>
      <c r="K137" s="98">
        <f t="shared" si="14"/>
        <v>2670.38</v>
      </c>
      <c r="L137" s="97">
        <f t="shared" si="14"/>
        <v>2670.38</v>
      </c>
    </row>
    <row r="138" spans="1:12" hidden="1" collapsed="1">
      <c r="A138" s="120">
        <v>2</v>
      </c>
      <c r="B138" s="129">
        <v>7</v>
      </c>
      <c r="C138" s="154">
        <v>3</v>
      </c>
      <c r="D138" s="129">
        <v>1</v>
      </c>
      <c r="E138" s="130"/>
      <c r="F138" s="131"/>
      <c r="G138" s="132" t="s">
        <v>127</v>
      </c>
      <c r="H138" s="96">
        <v>117</v>
      </c>
      <c r="I138" s="126">
        <f t="shared" si="14"/>
        <v>6000</v>
      </c>
      <c r="J138" s="152">
        <f t="shared" si="14"/>
        <v>3000</v>
      </c>
      <c r="K138" s="126">
        <f t="shared" si="14"/>
        <v>2670.38</v>
      </c>
      <c r="L138" s="125">
        <f t="shared" si="14"/>
        <v>2670.38</v>
      </c>
    </row>
    <row r="139" spans="1:12" hidden="1" collapsed="1">
      <c r="A139" s="112">
        <v>2</v>
      </c>
      <c r="B139" s="108">
        <v>7</v>
      </c>
      <c r="C139" s="112">
        <v>3</v>
      </c>
      <c r="D139" s="108">
        <v>1</v>
      </c>
      <c r="E139" s="109">
        <v>1</v>
      </c>
      <c r="F139" s="111"/>
      <c r="G139" s="110" t="s">
        <v>127</v>
      </c>
      <c r="H139" s="96">
        <v>118</v>
      </c>
      <c r="I139" s="98">
        <f>SUM(I140:I141)</f>
        <v>6000</v>
      </c>
      <c r="J139" s="138">
        <f>SUM(J140:J141)</f>
        <v>3000</v>
      </c>
      <c r="K139" s="98">
        <f>SUM(K140:K141)</f>
        <v>2670.38</v>
      </c>
      <c r="L139" s="97">
        <f>SUM(L140:L141)</f>
        <v>2670.38</v>
      </c>
    </row>
    <row r="140" spans="1:12">
      <c r="A140" s="128">
        <v>2</v>
      </c>
      <c r="B140" s="103">
        <v>7</v>
      </c>
      <c r="C140" s="128">
        <v>3</v>
      </c>
      <c r="D140" s="103">
        <v>1</v>
      </c>
      <c r="E140" s="101">
        <v>1</v>
      </c>
      <c r="F140" s="104">
        <v>1</v>
      </c>
      <c r="G140" s="102" t="s">
        <v>128</v>
      </c>
      <c r="H140" s="96">
        <v>119</v>
      </c>
      <c r="I140" s="153">
        <v>6000</v>
      </c>
      <c r="J140" s="153">
        <v>3000</v>
      </c>
      <c r="K140" s="153">
        <v>2670.38</v>
      </c>
      <c r="L140" s="153">
        <v>2670.38</v>
      </c>
    </row>
    <row r="141" spans="1:12" ht="16.5" hidden="1" customHeight="1" collapsed="1">
      <c r="A141" s="112">
        <v>2</v>
      </c>
      <c r="B141" s="108">
        <v>7</v>
      </c>
      <c r="C141" s="112">
        <v>3</v>
      </c>
      <c r="D141" s="108">
        <v>1</v>
      </c>
      <c r="E141" s="109">
        <v>1</v>
      </c>
      <c r="F141" s="111">
        <v>2</v>
      </c>
      <c r="G141" s="110" t="s">
        <v>129</v>
      </c>
      <c r="H141" s="96">
        <v>120</v>
      </c>
      <c r="I141" s="114">
        <v>0</v>
      </c>
      <c r="J141" s="115">
        <v>0</v>
      </c>
      <c r="K141" s="115">
        <v>0</v>
      </c>
      <c r="L141" s="115">
        <v>0</v>
      </c>
    </row>
    <row r="142" spans="1:12" ht="15" hidden="1" customHeight="1" collapsed="1">
      <c r="A142" s="142">
        <v>2</v>
      </c>
      <c r="B142" s="142">
        <v>8</v>
      </c>
      <c r="C142" s="92"/>
      <c r="D142" s="117"/>
      <c r="E142" s="100"/>
      <c r="F142" s="155"/>
      <c r="G142" s="105" t="s">
        <v>130</v>
      </c>
      <c r="H142" s="96">
        <v>121</v>
      </c>
      <c r="I142" s="119">
        <f>I143</f>
        <v>0</v>
      </c>
      <c r="J142" s="140">
        <f>J143</f>
        <v>0</v>
      </c>
      <c r="K142" s="119">
        <f>K143</f>
        <v>0</v>
      </c>
      <c r="L142" s="118">
        <f>L143</f>
        <v>0</v>
      </c>
    </row>
    <row r="143" spans="1:12" ht="14.25" hidden="1" customHeight="1" collapsed="1">
      <c r="A143" s="120">
        <v>2</v>
      </c>
      <c r="B143" s="120">
        <v>8</v>
      </c>
      <c r="C143" s="120">
        <v>1</v>
      </c>
      <c r="D143" s="121"/>
      <c r="E143" s="122"/>
      <c r="F143" s="124"/>
      <c r="G143" s="102" t="s">
        <v>130</v>
      </c>
      <c r="H143" s="96">
        <v>122</v>
      </c>
      <c r="I143" s="119">
        <f>I144+I149</f>
        <v>0</v>
      </c>
      <c r="J143" s="140">
        <f>J144+J149</f>
        <v>0</v>
      </c>
      <c r="K143" s="119">
        <f>K144+K149</f>
        <v>0</v>
      </c>
      <c r="L143" s="118">
        <f>L144+L149</f>
        <v>0</v>
      </c>
    </row>
    <row r="144" spans="1:12" ht="13.5" hidden="1" customHeight="1" collapsed="1">
      <c r="A144" s="112">
        <v>2</v>
      </c>
      <c r="B144" s="108">
        <v>8</v>
      </c>
      <c r="C144" s="110">
        <v>1</v>
      </c>
      <c r="D144" s="108">
        <v>1</v>
      </c>
      <c r="E144" s="109"/>
      <c r="F144" s="111"/>
      <c r="G144" s="110" t="s">
        <v>131</v>
      </c>
      <c r="H144" s="96">
        <v>123</v>
      </c>
      <c r="I144" s="98">
        <f>I145</f>
        <v>0</v>
      </c>
      <c r="J144" s="138">
        <f>J145</f>
        <v>0</v>
      </c>
      <c r="K144" s="98">
        <f>K145</f>
        <v>0</v>
      </c>
      <c r="L144" s="97">
        <f>L145</f>
        <v>0</v>
      </c>
    </row>
    <row r="145" spans="1:12" ht="13.5" hidden="1" customHeight="1" collapsed="1">
      <c r="A145" s="112">
        <v>2</v>
      </c>
      <c r="B145" s="108">
        <v>8</v>
      </c>
      <c r="C145" s="102">
        <v>1</v>
      </c>
      <c r="D145" s="103">
        <v>1</v>
      </c>
      <c r="E145" s="101">
        <v>1</v>
      </c>
      <c r="F145" s="104"/>
      <c r="G145" s="110" t="s">
        <v>131</v>
      </c>
      <c r="H145" s="96">
        <v>124</v>
      </c>
      <c r="I145" s="119">
        <f>SUM(I146:I148)</f>
        <v>0</v>
      </c>
      <c r="J145" s="119">
        <f>SUM(J146:J148)</f>
        <v>0</v>
      </c>
      <c r="K145" s="119">
        <f>SUM(K146:K148)</f>
        <v>0</v>
      </c>
      <c r="L145" s="119">
        <f>SUM(L146:L148)</f>
        <v>0</v>
      </c>
    </row>
    <row r="146" spans="1:12" ht="13.5" hidden="1" customHeight="1" collapsed="1">
      <c r="A146" s="108">
        <v>2</v>
      </c>
      <c r="B146" s="103">
        <v>8</v>
      </c>
      <c r="C146" s="110">
        <v>1</v>
      </c>
      <c r="D146" s="108">
        <v>1</v>
      </c>
      <c r="E146" s="109">
        <v>1</v>
      </c>
      <c r="F146" s="111">
        <v>1</v>
      </c>
      <c r="G146" s="110" t="s">
        <v>132</v>
      </c>
      <c r="H146" s="96">
        <v>125</v>
      </c>
      <c r="I146" s="114">
        <v>0</v>
      </c>
      <c r="J146" s="114">
        <v>0</v>
      </c>
      <c r="K146" s="114">
        <v>0</v>
      </c>
      <c r="L146" s="114">
        <v>0</v>
      </c>
    </row>
    <row r="147" spans="1:12" ht="15.75" hidden="1" customHeight="1" collapsed="1">
      <c r="A147" s="120">
        <v>2</v>
      </c>
      <c r="B147" s="129">
        <v>8</v>
      </c>
      <c r="C147" s="132">
        <v>1</v>
      </c>
      <c r="D147" s="129">
        <v>1</v>
      </c>
      <c r="E147" s="130">
        <v>1</v>
      </c>
      <c r="F147" s="131">
        <v>2</v>
      </c>
      <c r="G147" s="132" t="s">
        <v>133</v>
      </c>
      <c r="H147" s="96">
        <v>126</v>
      </c>
      <c r="I147" s="156">
        <v>0</v>
      </c>
      <c r="J147" s="156">
        <v>0</v>
      </c>
      <c r="K147" s="156">
        <v>0</v>
      </c>
      <c r="L147" s="156">
        <v>0</v>
      </c>
    </row>
    <row r="148" spans="1:12" hidden="1" collapsed="1">
      <c r="A148" s="120">
        <v>2</v>
      </c>
      <c r="B148" s="129">
        <v>8</v>
      </c>
      <c r="C148" s="132">
        <v>1</v>
      </c>
      <c r="D148" s="129">
        <v>1</v>
      </c>
      <c r="E148" s="130">
        <v>1</v>
      </c>
      <c r="F148" s="131">
        <v>3</v>
      </c>
      <c r="G148" s="132" t="s">
        <v>390</v>
      </c>
      <c r="H148" s="96">
        <v>127</v>
      </c>
      <c r="I148" s="156">
        <v>0</v>
      </c>
      <c r="J148" s="157">
        <v>0</v>
      </c>
      <c r="K148" s="156">
        <v>0</v>
      </c>
      <c r="L148" s="133">
        <v>0</v>
      </c>
    </row>
    <row r="149" spans="1:12" ht="15" hidden="1" customHeight="1" collapsed="1">
      <c r="A149" s="112">
        <v>2</v>
      </c>
      <c r="B149" s="108">
        <v>8</v>
      </c>
      <c r="C149" s="110">
        <v>1</v>
      </c>
      <c r="D149" s="108">
        <v>2</v>
      </c>
      <c r="E149" s="109"/>
      <c r="F149" s="111"/>
      <c r="G149" s="110" t="s">
        <v>134</v>
      </c>
      <c r="H149" s="96">
        <v>128</v>
      </c>
      <c r="I149" s="98">
        <f t="shared" ref="I149:L150" si="15">I150</f>
        <v>0</v>
      </c>
      <c r="J149" s="138">
        <f t="shared" si="15"/>
        <v>0</v>
      </c>
      <c r="K149" s="98">
        <f t="shared" si="15"/>
        <v>0</v>
      </c>
      <c r="L149" s="97">
        <f t="shared" si="15"/>
        <v>0</v>
      </c>
    </row>
    <row r="150" spans="1:12" hidden="1" collapsed="1">
      <c r="A150" s="112">
        <v>2</v>
      </c>
      <c r="B150" s="108">
        <v>8</v>
      </c>
      <c r="C150" s="110">
        <v>1</v>
      </c>
      <c r="D150" s="108">
        <v>2</v>
      </c>
      <c r="E150" s="109">
        <v>1</v>
      </c>
      <c r="F150" s="111"/>
      <c r="G150" s="110" t="s">
        <v>134</v>
      </c>
      <c r="H150" s="96">
        <v>129</v>
      </c>
      <c r="I150" s="98">
        <f t="shared" si="15"/>
        <v>0</v>
      </c>
      <c r="J150" s="138">
        <f t="shared" si="15"/>
        <v>0</v>
      </c>
      <c r="K150" s="98">
        <f t="shared" si="15"/>
        <v>0</v>
      </c>
      <c r="L150" s="97">
        <f t="shared" si="15"/>
        <v>0</v>
      </c>
    </row>
    <row r="151" spans="1:12" hidden="1" collapsed="1">
      <c r="A151" s="120">
        <v>2</v>
      </c>
      <c r="B151" s="121">
        <v>8</v>
      </c>
      <c r="C151" s="123">
        <v>1</v>
      </c>
      <c r="D151" s="121">
        <v>2</v>
      </c>
      <c r="E151" s="122">
        <v>1</v>
      </c>
      <c r="F151" s="124">
        <v>1</v>
      </c>
      <c r="G151" s="110" t="s">
        <v>134</v>
      </c>
      <c r="H151" s="96">
        <v>130</v>
      </c>
      <c r="I151" s="158">
        <v>0</v>
      </c>
      <c r="J151" s="115">
        <v>0</v>
      </c>
      <c r="K151" s="115">
        <v>0</v>
      </c>
      <c r="L151" s="115">
        <v>0</v>
      </c>
    </row>
    <row r="152" spans="1:12" ht="39.75" hidden="1" customHeight="1" collapsed="1">
      <c r="A152" s="142">
        <v>2</v>
      </c>
      <c r="B152" s="92">
        <v>9</v>
      </c>
      <c r="C152" s="94"/>
      <c r="D152" s="92"/>
      <c r="E152" s="93"/>
      <c r="F152" s="95"/>
      <c r="G152" s="94" t="s">
        <v>135</v>
      </c>
      <c r="H152" s="96">
        <v>131</v>
      </c>
      <c r="I152" s="98">
        <f>I153+I157</f>
        <v>0</v>
      </c>
      <c r="J152" s="138">
        <f>J153+J157</f>
        <v>0</v>
      </c>
      <c r="K152" s="98">
        <f>K153+K157</f>
        <v>0</v>
      </c>
      <c r="L152" s="97">
        <f>L153+L157</f>
        <v>0</v>
      </c>
    </row>
    <row r="153" spans="1:12" s="123" customFormat="1" ht="39" hidden="1" customHeight="1" collapsed="1">
      <c r="A153" s="112">
        <v>2</v>
      </c>
      <c r="B153" s="108">
        <v>9</v>
      </c>
      <c r="C153" s="110">
        <v>1</v>
      </c>
      <c r="D153" s="108"/>
      <c r="E153" s="109"/>
      <c r="F153" s="111"/>
      <c r="G153" s="110" t="s">
        <v>136</v>
      </c>
      <c r="H153" s="96">
        <v>132</v>
      </c>
      <c r="I153" s="98">
        <f t="shared" ref="I153:L155" si="16">I154</f>
        <v>0</v>
      </c>
      <c r="J153" s="138">
        <f t="shared" si="16"/>
        <v>0</v>
      </c>
      <c r="K153" s="98">
        <f t="shared" si="16"/>
        <v>0</v>
      </c>
      <c r="L153" s="97">
        <f t="shared" si="16"/>
        <v>0</v>
      </c>
    </row>
    <row r="154" spans="1:12" ht="42.75" hidden="1" customHeight="1" collapsed="1">
      <c r="A154" s="128">
        <v>2</v>
      </c>
      <c r="B154" s="103">
        <v>9</v>
      </c>
      <c r="C154" s="102">
        <v>1</v>
      </c>
      <c r="D154" s="103">
        <v>1</v>
      </c>
      <c r="E154" s="101"/>
      <c r="F154" s="104"/>
      <c r="G154" s="110" t="s">
        <v>137</v>
      </c>
      <c r="H154" s="96">
        <v>133</v>
      </c>
      <c r="I154" s="119">
        <f t="shared" si="16"/>
        <v>0</v>
      </c>
      <c r="J154" s="140">
        <f t="shared" si="16"/>
        <v>0</v>
      </c>
      <c r="K154" s="119">
        <f t="shared" si="16"/>
        <v>0</v>
      </c>
      <c r="L154" s="118">
        <f t="shared" si="16"/>
        <v>0</v>
      </c>
    </row>
    <row r="155" spans="1:12" ht="38.25" hidden="1" customHeight="1" collapsed="1">
      <c r="A155" s="112">
        <v>2</v>
      </c>
      <c r="B155" s="108">
        <v>9</v>
      </c>
      <c r="C155" s="112">
        <v>1</v>
      </c>
      <c r="D155" s="108">
        <v>1</v>
      </c>
      <c r="E155" s="109">
        <v>1</v>
      </c>
      <c r="F155" s="111"/>
      <c r="G155" s="110" t="s">
        <v>137</v>
      </c>
      <c r="H155" s="96">
        <v>134</v>
      </c>
      <c r="I155" s="98">
        <f t="shared" si="16"/>
        <v>0</v>
      </c>
      <c r="J155" s="138">
        <f t="shared" si="16"/>
        <v>0</v>
      </c>
      <c r="K155" s="98">
        <f t="shared" si="16"/>
        <v>0</v>
      </c>
      <c r="L155" s="97">
        <f t="shared" si="16"/>
        <v>0</v>
      </c>
    </row>
    <row r="156" spans="1:12" ht="38.25" hidden="1" customHeight="1" collapsed="1">
      <c r="A156" s="128">
        <v>2</v>
      </c>
      <c r="B156" s="103">
        <v>9</v>
      </c>
      <c r="C156" s="103">
        <v>1</v>
      </c>
      <c r="D156" s="103">
        <v>1</v>
      </c>
      <c r="E156" s="101">
        <v>1</v>
      </c>
      <c r="F156" s="104">
        <v>1</v>
      </c>
      <c r="G156" s="110" t="s">
        <v>137</v>
      </c>
      <c r="H156" s="96">
        <v>135</v>
      </c>
      <c r="I156" s="153">
        <v>0</v>
      </c>
      <c r="J156" s="153">
        <v>0</v>
      </c>
      <c r="K156" s="153">
        <v>0</v>
      </c>
      <c r="L156" s="153">
        <v>0</v>
      </c>
    </row>
    <row r="157" spans="1:12" ht="41.25" hidden="1" customHeight="1" collapsed="1">
      <c r="A157" s="112">
        <v>2</v>
      </c>
      <c r="B157" s="108">
        <v>9</v>
      </c>
      <c r="C157" s="108">
        <v>2</v>
      </c>
      <c r="D157" s="108"/>
      <c r="E157" s="109"/>
      <c r="F157" s="111"/>
      <c r="G157" s="110" t="s">
        <v>138</v>
      </c>
      <c r="H157" s="96">
        <v>136</v>
      </c>
      <c r="I157" s="98">
        <f>SUM(I158+I163)</f>
        <v>0</v>
      </c>
      <c r="J157" s="98">
        <f>SUM(J158+J163)</f>
        <v>0</v>
      </c>
      <c r="K157" s="98">
        <f>SUM(K158+K163)</f>
        <v>0</v>
      </c>
      <c r="L157" s="98">
        <f>SUM(L158+L163)</f>
        <v>0</v>
      </c>
    </row>
    <row r="158" spans="1:12" ht="44.25" hidden="1" customHeight="1" collapsed="1">
      <c r="A158" s="112">
        <v>2</v>
      </c>
      <c r="B158" s="108">
        <v>9</v>
      </c>
      <c r="C158" s="108">
        <v>2</v>
      </c>
      <c r="D158" s="103">
        <v>1</v>
      </c>
      <c r="E158" s="101"/>
      <c r="F158" s="104"/>
      <c r="G158" s="102" t="s">
        <v>139</v>
      </c>
      <c r="H158" s="96">
        <v>137</v>
      </c>
      <c r="I158" s="119">
        <f>I159</f>
        <v>0</v>
      </c>
      <c r="J158" s="140">
        <f>J159</f>
        <v>0</v>
      </c>
      <c r="K158" s="119">
        <f>K159</f>
        <v>0</v>
      </c>
      <c r="L158" s="118">
        <f>L159</f>
        <v>0</v>
      </c>
    </row>
    <row r="159" spans="1:12" ht="40.5" hidden="1" customHeight="1" collapsed="1">
      <c r="A159" s="128">
        <v>2</v>
      </c>
      <c r="B159" s="103">
        <v>9</v>
      </c>
      <c r="C159" s="103">
        <v>2</v>
      </c>
      <c r="D159" s="108">
        <v>1</v>
      </c>
      <c r="E159" s="109">
        <v>1</v>
      </c>
      <c r="F159" s="111"/>
      <c r="G159" s="102" t="s">
        <v>140</v>
      </c>
      <c r="H159" s="96">
        <v>138</v>
      </c>
      <c r="I159" s="98">
        <f>SUM(I160:I162)</f>
        <v>0</v>
      </c>
      <c r="J159" s="138">
        <f>SUM(J160:J162)</f>
        <v>0</v>
      </c>
      <c r="K159" s="98">
        <f>SUM(K160:K162)</f>
        <v>0</v>
      </c>
      <c r="L159" s="97">
        <f>SUM(L160:L162)</f>
        <v>0</v>
      </c>
    </row>
    <row r="160" spans="1:12" ht="53.25" hidden="1" customHeight="1" collapsed="1">
      <c r="A160" s="120">
        <v>2</v>
      </c>
      <c r="B160" s="129">
        <v>9</v>
      </c>
      <c r="C160" s="129">
        <v>2</v>
      </c>
      <c r="D160" s="129">
        <v>1</v>
      </c>
      <c r="E160" s="130">
        <v>1</v>
      </c>
      <c r="F160" s="131">
        <v>1</v>
      </c>
      <c r="G160" s="102" t="s">
        <v>141</v>
      </c>
      <c r="H160" s="96">
        <v>139</v>
      </c>
      <c r="I160" s="156">
        <v>0</v>
      </c>
      <c r="J160" s="113">
        <v>0</v>
      </c>
      <c r="K160" s="113">
        <v>0</v>
      </c>
      <c r="L160" s="113">
        <v>0</v>
      </c>
    </row>
    <row r="161" spans="1:12" ht="51.75" hidden="1" customHeight="1" collapsed="1">
      <c r="A161" s="112">
        <v>2</v>
      </c>
      <c r="B161" s="108">
        <v>9</v>
      </c>
      <c r="C161" s="108">
        <v>2</v>
      </c>
      <c r="D161" s="108">
        <v>1</v>
      </c>
      <c r="E161" s="109">
        <v>1</v>
      </c>
      <c r="F161" s="111">
        <v>2</v>
      </c>
      <c r="G161" s="102" t="s">
        <v>142</v>
      </c>
      <c r="H161" s="96">
        <v>140</v>
      </c>
      <c r="I161" s="114">
        <v>0</v>
      </c>
      <c r="J161" s="159">
        <v>0</v>
      </c>
      <c r="K161" s="159">
        <v>0</v>
      </c>
      <c r="L161" s="159">
        <v>0</v>
      </c>
    </row>
    <row r="162" spans="1:12" ht="54.75" hidden="1" customHeight="1" collapsed="1">
      <c r="A162" s="112">
        <v>2</v>
      </c>
      <c r="B162" s="108">
        <v>9</v>
      </c>
      <c r="C162" s="108">
        <v>2</v>
      </c>
      <c r="D162" s="108">
        <v>1</v>
      </c>
      <c r="E162" s="109">
        <v>1</v>
      </c>
      <c r="F162" s="111">
        <v>3</v>
      </c>
      <c r="G162" s="102" t="s">
        <v>143</v>
      </c>
      <c r="H162" s="96">
        <v>141</v>
      </c>
      <c r="I162" s="114">
        <v>0</v>
      </c>
      <c r="J162" s="114">
        <v>0</v>
      </c>
      <c r="K162" s="114">
        <v>0</v>
      </c>
      <c r="L162" s="114">
        <v>0</v>
      </c>
    </row>
    <row r="163" spans="1:12" ht="39" hidden="1" customHeight="1" collapsed="1">
      <c r="A163" s="160">
        <v>2</v>
      </c>
      <c r="B163" s="160">
        <v>9</v>
      </c>
      <c r="C163" s="160">
        <v>2</v>
      </c>
      <c r="D163" s="160">
        <v>2</v>
      </c>
      <c r="E163" s="160"/>
      <c r="F163" s="160"/>
      <c r="G163" s="110" t="s">
        <v>144</v>
      </c>
      <c r="H163" s="96">
        <v>142</v>
      </c>
      <c r="I163" s="98">
        <f>I164</f>
        <v>0</v>
      </c>
      <c r="J163" s="138">
        <f>J164</f>
        <v>0</v>
      </c>
      <c r="K163" s="98">
        <f>K164</f>
        <v>0</v>
      </c>
      <c r="L163" s="97">
        <f>L164</f>
        <v>0</v>
      </c>
    </row>
    <row r="164" spans="1:12" ht="43.5" hidden="1" customHeight="1" collapsed="1">
      <c r="A164" s="112">
        <v>2</v>
      </c>
      <c r="B164" s="108">
        <v>9</v>
      </c>
      <c r="C164" s="108">
        <v>2</v>
      </c>
      <c r="D164" s="108">
        <v>2</v>
      </c>
      <c r="E164" s="109">
        <v>1</v>
      </c>
      <c r="F164" s="111"/>
      <c r="G164" s="102" t="s">
        <v>145</v>
      </c>
      <c r="H164" s="96">
        <v>143</v>
      </c>
      <c r="I164" s="119">
        <f>SUM(I165:I167)</f>
        <v>0</v>
      </c>
      <c r="J164" s="119">
        <f>SUM(J165:J167)</f>
        <v>0</v>
      </c>
      <c r="K164" s="119">
        <f>SUM(K165:K167)</f>
        <v>0</v>
      </c>
      <c r="L164" s="119">
        <f>SUM(L165:L167)</f>
        <v>0</v>
      </c>
    </row>
    <row r="165" spans="1:12" ht="54.75" hidden="1" customHeight="1" collapsed="1">
      <c r="A165" s="112">
        <v>2</v>
      </c>
      <c r="B165" s="108">
        <v>9</v>
      </c>
      <c r="C165" s="108">
        <v>2</v>
      </c>
      <c r="D165" s="108">
        <v>2</v>
      </c>
      <c r="E165" s="108">
        <v>1</v>
      </c>
      <c r="F165" s="111">
        <v>1</v>
      </c>
      <c r="G165" s="161" t="s">
        <v>146</v>
      </c>
      <c r="H165" s="96">
        <v>144</v>
      </c>
      <c r="I165" s="114">
        <v>0</v>
      </c>
      <c r="J165" s="113">
        <v>0</v>
      </c>
      <c r="K165" s="113">
        <v>0</v>
      </c>
      <c r="L165" s="113">
        <v>0</v>
      </c>
    </row>
    <row r="166" spans="1:12" ht="54" hidden="1" customHeight="1" collapsed="1">
      <c r="A166" s="121">
        <v>2</v>
      </c>
      <c r="B166" s="123">
        <v>9</v>
      </c>
      <c r="C166" s="121">
        <v>2</v>
      </c>
      <c r="D166" s="122">
        <v>2</v>
      </c>
      <c r="E166" s="122">
        <v>1</v>
      </c>
      <c r="F166" s="124">
        <v>2</v>
      </c>
      <c r="G166" s="123" t="s">
        <v>147</v>
      </c>
      <c r="H166" s="96">
        <v>145</v>
      </c>
      <c r="I166" s="113">
        <v>0</v>
      </c>
      <c r="J166" s="115">
        <v>0</v>
      </c>
      <c r="K166" s="115">
        <v>0</v>
      </c>
      <c r="L166" s="115">
        <v>0</v>
      </c>
    </row>
    <row r="167" spans="1:12" ht="54" hidden="1" customHeight="1" collapsed="1">
      <c r="A167" s="108">
        <v>2</v>
      </c>
      <c r="B167" s="132">
        <v>9</v>
      </c>
      <c r="C167" s="129">
        <v>2</v>
      </c>
      <c r="D167" s="130">
        <v>2</v>
      </c>
      <c r="E167" s="130">
        <v>1</v>
      </c>
      <c r="F167" s="131">
        <v>3</v>
      </c>
      <c r="G167" s="132" t="s">
        <v>148</v>
      </c>
      <c r="H167" s="96">
        <v>146</v>
      </c>
      <c r="I167" s="159">
        <v>0</v>
      </c>
      <c r="J167" s="159">
        <v>0</v>
      </c>
      <c r="K167" s="159">
        <v>0</v>
      </c>
      <c r="L167" s="159">
        <v>0</v>
      </c>
    </row>
    <row r="168" spans="1:12" ht="76.5" customHeight="1">
      <c r="A168" s="92">
        <v>3</v>
      </c>
      <c r="B168" s="94"/>
      <c r="C168" s="92"/>
      <c r="D168" s="93"/>
      <c r="E168" s="93"/>
      <c r="F168" s="95"/>
      <c r="G168" s="147" t="s">
        <v>149</v>
      </c>
      <c r="H168" s="96">
        <v>147</v>
      </c>
      <c r="I168" s="97">
        <f>SUM(I169+I222+I287)</f>
        <v>10800</v>
      </c>
      <c r="J168" s="138">
        <f>SUM(J169+J222+J287)</f>
        <v>10800</v>
      </c>
      <c r="K168" s="98">
        <f>SUM(K169+K222+K287)</f>
        <v>10000</v>
      </c>
      <c r="L168" s="97">
        <f>SUM(L169+L222+L287)</f>
        <v>10000</v>
      </c>
    </row>
    <row r="169" spans="1:12" ht="17.45" customHeight="1">
      <c r="A169" s="142">
        <v>3</v>
      </c>
      <c r="B169" s="92">
        <v>1</v>
      </c>
      <c r="C169" s="117"/>
      <c r="D169" s="100"/>
      <c r="E169" s="100"/>
      <c r="F169" s="155"/>
      <c r="G169" s="137" t="s">
        <v>463</v>
      </c>
      <c r="H169" s="96">
        <v>148</v>
      </c>
      <c r="I169" s="97">
        <f>SUM(I170+I193+I200+I212+I216)</f>
        <v>10800</v>
      </c>
      <c r="J169" s="118">
        <f>SUM(J170+J193+J200+J212+J216)</f>
        <v>10800</v>
      </c>
      <c r="K169" s="118">
        <f>SUM(K170+K193+K200+K212+K216)</f>
        <v>10000</v>
      </c>
      <c r="L169" s="118">
        <f>SUM(L170+L193+L200+L212+L216)</f>
        <v>10000</v>
      </c>
    </row>
    <row r="170" spans="1:12" ht="30.75" hidden="1" customHeight="1" collapsed="1">
      <c r="A170" s="103">
        <v>3</v>
      </c>
      <c r="B170" s="102">
        <v>1</v>
      </c>
      <c r="C170" s="103">
        <v>1</v>
      </c>
      <c r="D170" s="101"/>
      <c r="E170" s="101"/>
      <c r="F170" s="162"/>
      <c r="G170" s="112" t="s">
        <v>151</v>
      </c>
      <c r="H170" s="96">
        <v>149</v>
      </c>
      <c r="I170" s="118">
        <f>SUM(I171+I174+I179+I185+I190)</f>
        <v>10800</v>
      </c>
      <c r="J170" s="138">
        <f>SUM(J171+J174+J179+J185+J190)</f>
        <v>10800</v>
      </c>
      <c r="K170" s="98">
        <f>SUM(K171+K174+K179+K185+K190)</f>
        <v>10000</v>
      </c>
      <c r="L170" s="97">
        <f>SUM(L171+L174+L179+L185+L190)</f>
        <v>10000</v>
      </c>
    </row>
    <row r="171" spans="1:12" ht="12.75" hidden="1" customHeight="1" collapsed="1">
      <c r="A171" s="108">
        <v>3</v>
      </c>
      <c r="B171" s="110">
        <v>1</v>
      </c>
      <c r="C171" s="108">
        <v>1</v>
      </c>
      <c r="D171" s="109">
        <v>1</v>
      </c>
      <c r="E171" s="109"/>
      <c r="F171" s="163"/>
      <c r="G171" s="112" t="s">
        <v>152</v>
      </c>
      <c r="H171" s="96">
        <v>150</v>
      </c>
      <c r="I171" s="97">
        <f t="shared" ref="I171:L172" si="17">I172</f>
        <v>0</v>
      </c>
      <c r="J171" s="140">
        <f t="shared" si="17"/>
        <v>0</v>
      </c>
      <c r="K171" s="119">
        <f t="shared" si="17"/>
        <v>0</v>
      </c>
      <c r="L171" s="118">
        <f t="shared" si="17"/>
        <v>0</v>
      </c>
    </row>
    <row r="172" spans="1:12" ht="13.5" hidden="1" customHeight="1" collapsed="1">
      <c r="A172" s="108">
        <v>3</v>
      </c>
      <c r="B172" s="110">
        <v>1</v>
      </c>
      <c r="C172" s="108">
        <v>1</v>
      </c>
      <c r="D172" s="109">
        <v>1</v>
      </c>
      <c r="E172" s="109">
        <v>1</v>
      </c>
      <c r="F172" s="143"/>
      <c r="G172" s="112" t="s">
        <v>153</v>
      </c>
      <c r="H172" s="96">
        <v>151</v>
      </c>
      <c r="I172" s="118">
        <f t="shared" si="17"/>
        <v>0</v>
      </c>
      <c r="J172" s="97">
        <f t="shared" si="17"/>
        <v>0</v>
      </c>
      <c r="K172" s="97">
        <f t="shared" si="17"/>
        <v>0</v>
      </c>
      <c r="L172" s="97">
        <f t="shared" si="17"/>
        <v>0</v>
      </c>
    </row>
    <row r="173" spans="1:12" ht="13.5" hidden="1" customHeight="1" collapsed="1">
      <c r="A173" s="108">
        <v>3</v>
      </c>
      <c r="B173" s="110">
        <v>1</v>
      </c>
      <c r="C173" s="108">
        <v>1</v>
      </c>
      <c r="D173" s="109">
        <v>1</v>
      </c>
      <c r="E173" s="109">
        <v>1</v>
      </c>
      <c r="F173" s="143">
        <v>1</v>
      </c>
      <c r="G173" s="112" t="s">
        <v>153</v>
      </c>
      <c r="H173" s="96">
        <v>152</v>
      </c>
      <c r="I173" s="115">
        <v>0</v>
      </c>
      <c r="J173" s="115">
        <v>0</v>
      </c>
      <c r="K173" s="115">
        <v>0</v>
      </c>
      <c r="L173" s="115">
        <v>0</v>
      </c>
    </row>
    <row r="174" spans="1:12" ht="14.25" hidden="1" customHeight="1" collapsed="1">
      <c r="A174" s="103">
        <v>3</v>
      </c>
      <c r="B174" s="101">
        <v>1</v>
      </c>
      <c r="C174" s="101">
        <v>1</v>
      </c>
      <c r="D174" s="101">
        <v>2</v>
      </c>
      <c r="E174" s="101"/>
      <c r="F174" s="104"/>
      <c r="G174" s="102" t="s">
        <v>154</v>
      </c>
      <c r="H174" s="96">
        <v>153</v>
      </c>
      <c r="I174" s="118">
        <f>I175</f>
        <v>2000</v>
      </c>
      <c r="J174" s="140">
        <f>J175</f>
        <v>2000</v>
      </c>
      <c r="K174" s="119">
        <f>K175</f>
        <v>2000</v>
      </c>
      <c r="L174" s="118">
        <f>L175</f>
        <v>2000</v>
      </c>
    </row>
    <row r="175" spans="1:12" ht="13.5" hidden="1" customHeight="1" collapsed="1">
      <c r="A175" s="108">
        <v>3</v>
      </c>
      <c r="B175" s="109">
        <v>1</v>
      </c>
      <c r="C175" s="109">
        <v>1</v>
      </c>
      <c r="D175" s="109">
        <v>2</v>
      </c>
      <c r="E175" s="109">
        <v>1</v>
      </c>
      <c r="F175" s="111"/>
      <c r="G175" s="102" t="s">
        <v>154</v>
      </c>
      <c r="H175" s="96">
        <v>154</v>
      </c>
      <c r="I175" s="97">
        <f>SUM(I176:I178)</f>
        <v>2000</v>
      </c>
      <c r="J175" s="138">
        <f>SUM(J176:J178)</f>
        <v>2000</v>
      </c>
      <c r="K175" s="98">
        <f>SUM(K176:K178)</f>
        <v>2000</v>
      </c>
      <c r="L175" s="97">
        <f>SUM(L176:L178)</f>
        <v>2000</v>
      </c>
    </row>
    <row r="176" spans="1:12" ht="14.25" hidden="1" customHeight="1" collapsed="1">
      <c r="A176" s="103">
        <v>3</v>
      </c>
      <c r="B176" s="101">
        <v>1</v>
      </c>
      <c r="C176" s="101">
        <v>1</v>
      </c>
      <c r="D176" s="101">
        <v>2</v>
      </c>
      <c r="E176" s="101">
        <v>1</v>
      </c>
      <c r="F176" s="104">
        <v>1</v>
      </c>
      <c r="G176" s="102" t="s">
        <v>155</v>
      </c>
      <c r="H176" s="96">
        <v>155</v>
      </c>
      <c r="I176" s="113">
        <v>0</v>
      </c>
      <c r="J176" s="113">
        <v>0</v>
      </c>
      <c r="K176" s="113">
        <v>0</v>
      </c>
      <c r="L176" s="159">
        <v>0</v>
      </c>
    </row>
    <row r="177" spans="1:16" ht="14.25" hidden="1" customHeight="1" collapsed="1">
      <c r="A177" s="108">
        <v>3</v>
      </c>
      <c r="B177" s="109">
        <v>1</v>
      </c>
      <c r="C177" s="109">
        <v>1</v>
      </c>
      <c r="D177" s="109">
        <v>2</v>
      </c>
      <c r="E177" s="109">
        <v>1</v>
      </c>
      <c r="F177" s="111">
        <v>2</v>
      </c>
      <c r="G177" s="110" t="s">
        <v>156</v>
      </c>
      <c r="H177" s="96">
        <v>156</v>
      </c>
      <c r="I177" s="115">
        <v>0</v>
      </c>
      <c r="J177" s="115">
        <v>0</v>
      </c>
      <c r="K177" s="115">
        <v>0</v>
      </c>
      <c r="L177" s="115">
        <v>0</v>
      </c>
    </row>
    <row r="178" spans="1:16" ht="26.25" customHeight="1">
      <c r="A178" s="103">
        <v>3</v>
      </c>
      <c r="B178" s="101">
        <v>1</v>
      </c>
      <c r="C178" s="101">
        <v>1</v>
      </c>
      <c r="D178" s="101">
        <v>2</v>
      </c>
      <c r="E178" s="101">
        <v>1</v>
      </c>
      <c r="F178" s="104">
        <v>3</v>
      </c>
      <c r="G178" s="102" t="s">
        <v>157</v>
      </c>
      <c r="H178" s="96">
        <v>157</v>
      </c>
      <c r="I178" s="113">
        <v>2000</v>
      </c>
      <c r="J178" s="113">
        <v>2000</v>
      </c>
      <c r="K178" s="113">
        <v>2000</v>
      </c>
      <c r="L178" s="159">
        <v>2000</v>
      </c>
    </row>
    <row r="179" spans="1:16" ht="14.25" hidden="1" customHeight="1" collapsed="1">
      <c r="A179" s="108">
        <v>3</v>
      </c>
      <c r="B179" s="109">
        <v>1</v>
      </c>
      <c r="C179" s="109">
        <v>1</v>
      </c>
      <c r="D179" s="109">
        <v>3</v>
      </c>
      <c r="E179" s="109"/>
      <c r="F179" s="111"/>
      <c r="G179" s="110" t="s">
        <v>158</v>
      </c>
      <c r="H179" s="96">
        <v>158</v>
      </c>
      <c r="I179" s="97">
        <f>I180</f>
        <v>8800</v>
      </c>
      <c r="J179" s="138">
        <f>J180</f>
        <v>8800</v>
      </c>
      <c r="K179" s="98">
        <f>K180</f>
        <v>8000</v>
      </c>
      <c r="L179" s="97">
        <f>L180</f>
        <v>8000</v>
      </c>
    </row>
    <row r="180" spans="1:16" ht="14.25" hidden="1" customHeight="1" collapsed="1">
      <c r="A180" s="108">
        <v>3</v>
      </c>
      <c r="B180" s="109">
        <v>1</v>
      </c>
      <c r="C180" s="109">
        <v>1</v>
      </c>
      <c r="D180" s="109">
        <v>3</v>
      </c>
      <c r="E180" s="109">
        <v>1</v>
      </c>
      <c r="F180" s="111"/>
      <c r="G180" s="110" t="s">
        <v>158</v>
      </c>
      <c r="H180" s="96">
        <v>159</v>
      </c>
      <c r="I180" s="97">
        <f t="shared" ref="I180:P180" si="18">SUM(I181:I184)</f>
        <v>8800</v>
      </c>
      <c r="J180" s="97">
        <f t="shared" si="18"/>
        <v>8800</v>
      </c>
      <c r="K180" s="97">
        <f t="shared" si="18"/>
        <v>8000</v>
      </c>
      <c r="L180" s="97">
        <f t="shared" si="18"/>
        <v>8000</v>
      </c>
      <c r="M180" s="97">
        <f t="shared" si="18"/>
        <v>0</v>
      </c>
      <c r="N180" s="97">
        <f t="shared" si="18"/>
        <v>0</v>
      </c>
      <c r="O180" s="97">
        <f t="shared" si="18"/>
        <v>0</v>
      </c>
      <c r="P180" s="97">
        <f t="shared" si="18"/>
        <v>0</v>
      </c>
    </row>
    <row r="181" spans="1:16" ht="13.5" hidden="1" customHeight="1" collapsed="1">
      <c r="A181" s="108">
        <v>3</v>
      </c>
      <c r="B181" s="109">
        <v>1</v>
      </c>
      <c r="C181" s="109">
        <v>1</v>
      </c>
      <c r="D181" s="109">
        <v>3</v>
      </c>
      <c r="E181" s="109">
        <v>1</v>
      </c>
      <c r="F181" s="111">
        <v>1</v>
      </c>
      <c r="G181" s="110" t="s">
        <v>159</v>
      </c>
      <c r="H181" s="96">
        <v>160</v>
      </c>
      <c r="I181" s="115">
        <v>0</v>
      </c>
      <c r="J181" s="115">
        <v>0</v>
      </c>
      <c r="K181" s="115">
        <v>0</v>
      </c>
      <c r="L181" s="159">
        <v>0</v>
      </c>
    </row>
    <row r="182" spans="1:16" ht="15.75" customHeight="1">
      <c r="A182" s="108">
        <v>3</v>
      </c>
      <c r="B182" s="109">
        <v>1</v>
      </c>
      <c r="C182" s="109">
        <v>1</v>
      </c>
      <c r="D182" s="109">
        <v>3</v>
      </c>
      <c r="E182" s="109">
        <v>1</v>
      </c>
      <c r="F182" s="111">
        <v>2</v>
      </c>
      <c r="G182" s="110" t="s">
        <v>160</v>
      </c>
      <c r="H182" s="96">
        <v>161</v>
      </c>
      <c r="I182" s="113">
        <v>800</v>
      </c>
      <c r="J182" s="115">
        <v>800</v>
      </c>
      <c r="K182" s="115">
        <v>0</v>
      </c>
      <c r="L182" s="115">
        <v>0</v>
      </c>
    </row>
    <row r="183" spans="1:16" ht="15.75" hidden="1" customHeight="1" collapsed="1">
      <c r="A183" s="108">
        <v>3</v>
      </c>
      <c r="B183" s="109">
        <v>1</v>
      </c>
      <c r="C183" s="109">
        <v>1</v>
      </c>
      <c r="D183" s="109">
        <v>3</v>
      </c>
      <c r="E183" s="109">
        <v>1</v>
      </c>
      <c r="F183" s="111">
        <v>3</v>
      </c>
      <c r="G183" s="112" t="s">
        <v>161</v>
      </c>
      <c r="H183" s="96">
        <v>162</v>
      </c>
      <c r="I183" s="113">
        <v>0</v>
      </c>
      <c r="J183" s="115">
        <v>0</v>
      </c>
      <c r="K183" s="115">
        <v>0</v>
      </c>
      <c r="L183" s="115">
        <v>0</v>
      </c>
    </row>
    <row r="184" spans="1:16" ht="27" customHeight="1">
      <c r="A184" s="121">
        <v>3</v>
      </c>
      <c r="B184" s="122">
        <v>1</v>
      </c>
      <c r="C184" s="122">
        <v>1</v>
      </c>
      <c r="D184" s="122">
        <v>3</v>
      </c>
      <c r="E184" s="122">
        <v>1</v>
      </c>
      <c r="F184" s="124">
        <v>4</v>
      </c>
      <c r="G184" s="203" t="s">
        <v>391</v>
      </c>
      <c r="H184" s="96">
        <v>163</v>
      </c>
      <c r="I184" s="164">
        <v>8000</v>
      </c>
      <c r="J184" s="165">
        <v>8000</v>
      </c>
      <c r="K184" s="115">
        <v>8000</v>
      </c>
      <c r="L184" s="115">
        <v>8000</v>
      </c>
    </row>
    <row r="185" spans="1:16" ht="18" hidden="1" customHeight="1" collapsed="1">
      <c r="A185" s="121">
        <v>3</v>
      </c>
      <c r="B185" s="122">
        <v>1</v>
      </c>
      <c r="C185" s="122">
        <v>1</v>
      </c>
      <c r="D185" s="122">
        <v>4</v>
      </c>
      <c r="E185" s="122"/>
      <c r="F185" s="124"/>
      <c r="G185" s="123" t="s">
        <v>162</v>
      </c>
      <c r="H185" s="96">
        <v>163</v>
      </c>
      <c r="I185" s="97">
        <f>I186</f>
        <v>0</v>
      </c>
      <c r="J185" s="141">
        <f>J186</f>
        <v>0</v>
      </c>
      <c r="K185" s="106">
        <f>K186</f>
        <v>0</v>
      </c>
      <c r="L185" s="107">
        <f>L186</f>
        <v>0</v>
      </c>
    </row>
    <row r="186" spans="1:16" ht="13.5" hidden="1" customHeight="1" collapsed="1">
      <c r="A186" s="108">
        <v>3</v>
      </c>
      <c r="B186" s="109">
        <v>1</v>
      </c>
      <c r="C186" s="109">
        <v>1</v>
      </c>
      <c r="D186" s="109">
        <v>4</v>
      </c>
      <c r="E186" s="109">
        <v>1</v>
      </c>
      <c r="F186" s="111"/>
      <c r="G186" s="123" t="s">
        <v>162</v>
      </c>
      <c r="H186" s="96">
        <v>164</v>
      </c>
      <c r="I186" s="118">
        <f>SUM(I187:I189)</f>
        <v>0</v>
      </c>
      <c r="J186" s="138">
        <f>SUM(J187:J189)</f>
        <v>0</v>
      </c>
      <c r="K186" s="98">
        <f>SUM(K187:K189)</f>
        <v>0</v>
      </c>
      <c r="L186" s="97">
        <f>SUM(L187:L189)</f>
        <v>0</v>
      </c>
    </row>
    <row r="187" spans="1:16" ht="17.25" hidden="1" customHeight="1" collapsed="1">
      <c r="A187" s="108">
        <v>3</v>
      </c>
      <c r="B187" s="109">
        <v>1</v>
      </c>
      <c r="C187" s="109">
        <v>1</v>
      </c>
      <c r="D187" s="109">
        <v>4</v>
      </c>
      <c r="E187" s="109">
        <v>1</v>
      </c>
      <c r="F187" s="111">
        <v>1</v>
      </c>
      <c r="G187" s="110" t="s">
        <v>163</v>
      </c>
      <c r="H187" s="96">
        <v>165</v>
      </c>
      <c r="I187" s="115">
        <v>0</v>
      </c>
      <c r="J187" s="115">
        <v>0</v>
      </c>
      <c r="K187" s="115">
        <v>0</v>
      </c>
      <c r="L187" s="159">
        <v>0</v>
      </c>
    </row>
    <row r="188" spans="1:16" ht="25.5" hidden="1" customHeight="1" collapsed="1">
      <c r="A188" s="103">
        <v>3</v>
      </c>
      <c r="B188" s="101">
        <v>1</v>
      </c>
      <c r="C188" s="101">
        <v>1</v>
      </c>
      <c r="D188" s="101">
        <v>4</v>
      </c>
      <c r="E188" s="101">
        <v>1</v>
      </c>
      <c r="F188" s="104">
        <v>2</v>
      </c>
      <c r="G188" s="102" t="s">
        <v>164</v>
      </c>
      <c r="H188" s="96">
        <v>166</v>
      </c>
      <c r="I188" s="113">
        <v>0</v>
      </c>
      <c r="J188" s="113">
        <v>0</v>
      </c>
      <c r="K188" s="113">
        <v>0</v>
      </c>
      <c r="L188" s="115">
        <v>0</v>
      </c>
    </row>
    <row r="189" spans="1:16" ht="14.25" hidden="1" customHeight="1" collapsed="1">
      <c r="A189" s="108">
        <v>3</v>
      </c>
      <c r="B189" s="109">
        <v>1</v>
      </c>
      <c r="C189" s="109">
        <v>1</v>
      </c>
      <c r="D189" s="109">
        <v>4</v>
      </c>
      <c r="E189" s="109">
        <v>1</v>
      </c>
      <c r="F189" s="111">
        <v>3</v>
      </c>
      <c r="G189" s="110" t="s">
        <v>165</v>
      </c>
      <c r="H189" s="96">
        <v>167</v>
      </c>
      <c r="I189" s="113">
        <v>0</v>
      </c>
      <c r="J189" s="113">
        <v>0</v>
      </c>
      <c r="K189" s="113">
        <v>0</v>
      </c>
      <c r="L189" s="115">
        <v>0</v>
      </c>
    </row>
    <row r="190" spans="1:16" ht="25.5" hidden="1" customHeight="1" collapsed="1">
      <c r="A190" s="108">
        <v>3</v>
      </c>
      <c r="B190" s="109">
        <v>1</v>
      </c>
      <c r="C190" s="109">
        <v>1</v>
      </c>
      <c r="D190" s="109">
        <v>5</v>
      </c>
      <c r="E190" s="109"/>
      <c r="F190" s="111"/>
      <c r="G190" s="110" t="s">
        <v>166</v>
      </c>
      <c r="H190" s="96">
        <v>168</v>
      </c>
      <c r="I190" s="97">
        <f t="shared" ref="I190:L191" si="19">I191</f>
        <v>0</v>
      </c>
      <c r="J190" s="138">
        <f t="shared" si="19"/>
        <v>0</v>
      </c>
      <c r="K190" s="98">
        <f t="shared" si="19"/>
        <v>0</v>
      </c>
      <c r="L190" s="97">
        <f t="shared" si="19"/>
        <v>0</v>
      </c>
    </row>
    <row r="191" spans="1:16" ht="26.25" hidden="1" customHeight="1" collapsed="1">
      <c r="A191" s="121">
        <v>3</v>
      </c>
      <c r="B191" s="122">
        <v>1</v>
      </c>
      <c r="C191" s="122">
        <v>1</v>
      </c>
      <c r="D191" s="122">
        <v>5</v>
      </c>
      <c r="E191" s="122">
        <v>1</v>
      </c>
      <c r="F191" s="124"/>
      <c r="G191" s="110" t="s">
        <v>166</v>
      </c>
      <c r="H191" s="96">
        <v>169</v>
      </c>
      <c r="I191" s="98">
        <f t="shared" si="19"/>
        <v>0</v>
      </c>
      <c r="J191" s="98">
        <f t="shared" si="19"/>
        <v>0</v>
      </c>
      <c r="K191" s="98">
        <f t="shared" si="19"/>
        <v>0</v>
      </c>
      <c r="L191" s="98">
        <f t="shared" si="19"/>
        <v>0</v>
      </c>
    </row>
    <row r="192" spans="1:16" ht="27" hidden="1" customHeight="1" collapsed="1">
      <c r="A192" s="108">
        <v>3</v>
      </c>
      <c r="B192" s="109">
        <v>1</v>
      </c>
      <c r="C192" s="109">
        <v>1</v>
      </c>
      <c r="D192" s="109">
        <v>5</v>
      </c>
      <c r="E192" s="109">
        <v>1</v>
      </c>
      <c r="F192" s="111">
        <v>1</v>
      </c>
      <c r="G192" s="110" t="s">
        <v>166</v>
      </c>
      <c r="H192" s="96">
        <v>170</v>
      </c>
      <c r="I192" s="113">
        <v>0</v>
      </c>
      <c r="J192" s="115">
        <v>0</v>
      </c>
      <c r="K192" s="115">
        <v>0</v>
      </c>
      <c r="L192" s="115">
        <v>0</v>
      </c>
    </row>
    <row r="193" spans="1:16" ht="26.25" hidden="1" customHeight="1" collapsed="1">
      <c r="A193" s="121">
        <v>3</v>
      </c>
      <c r="B193" s="122">
        <v>1</v>
      </c>
      <c r="C193" s="122">
        <v>2</v>
      </c>
      <c r="D193" s="122"/>
      <c r="E193" s="122"/>
      <c r="F193" s="124"/>
      <c r="G193" s="123" t="s">
        <v>167</v>
      </c>
      <c r="H193" s="96">
        <v>171</v>
      </c>
      <c r="I193" s="97">
        <f t="shared" ref="I193:L194" si="20">I194</f>
        <v>0</v>
      </c>
      <c r="J193" s="141">
        <f t="shared" si="20"/>
        <v>0</v>
      </c>
      <c r="K193" s="106">
        <f t="shared" si="20"/>
        <v>0</v>
      </c>
      <c r="L193" s="107">
        <f t="shared" si="20"/>
        <v>0</v>
      </c>
    </row>
    <row r="194" spans="1:16" ht="25.5" hidden="1" customHeight="1" collapsed="1">
      <c r="A194" s="108">
        <v>3</v>
      </c>
      <c r="B194" s="109">
        <v>1</v>
      </c>
      <c r="C194" s="109">
        <v>2</v>
      </c>
      <c r="D194" s="109">
        <v>1</v>
      </c>
      <c r="E194" s="109"/>
      <c r="F194" s="111"/>
      <c r="G194" s="123" t="s">
        <v>167</v>
      </c>
      <c r="H194" s="96">
        <v>172</v>
      </c>
      <c r="I194" s="118">
        <f t="shared" si="20"/>
        <v>0</v>
      </c>
      <c r="J194" s="138">
        <f t="shared" si="20"/>
        <v>0</v>
      </c>
      <c r="K194" s="98">
        <f t="shared" si="20"/>
        <v>0</v>
      </c>
      <c r="L194" s="97">
        <f t="shared" si="20"/>
        <v>0</v>
      </c>
    </row>
    <row r="195" spans="1:16" ht="26.25" hidden="1" customHeight="1" collapsed="1">
      <c r="A195" s="103">
        <v>3</v>
      </c>
      <c r="B195" s="101">
        <v>1</v>
      </c>
      <c r="C195" s="101">
        <v>2</v>
      </c>
      <c r="D195" s="101">
        <v>1</v>
      </c>
      <c r="E195" s="101">
        <v>1</v>
      </c>
      <c r="F195" s="104"/>
      <c r="G195" s="123" t="s">
        <v>167</v>
      </c>
      <c r="H195" s="96">
        <v>173</v>
      </c>
      <c r="I195" s="97">
        <f>SUM(I196:I199)</f>
        <v>0</v>
      </c>
      <c r="J195" s="140">
        <f>SUM(J196:J199)</f>
        <v>0</v>
      </c>
      <c r="K195" s="119">
        <f>SUM(K196:K199)</f>
        <v>0</v>
      </c>
      <c r="L195" s="118">
        <f>SUM(L196:L199)</f>
        <v>0</v>
      </c>
    </row>
    <row r="196" spans="1:16" ht="41.25" hidden="1" customHeight="1" collapsed="1">
      <c r="A196" s="108">
        <v>3</v>
      </c>
      <c r="B196" s="109">
        <v>1</v>
      </c>
      <c r="C196" s="109">
        <v>2</v>
      </c>
      <c r="D196" s="109">
        <v>1</v>
      </c>
      <c r="E196" s="109">
        <v>1</v>
      </c>
      <c r="F196" s="111">
        <v>2</v>
      </c>
      <c r="G196" s="110" t="s">
        <v>168</v>
      </c>
      <c r="H196" s="96">
        <v>174</v>
      </c>
      <c r="I196" s="115">
        <v>0</v>
      </c>
      <c r="J196" s="115">
        <v>0</v>
      </c>
      <c r="K196" s="115">
        <v>0</v>
      </c>
      <c r="L196" s="115">
        <v>0</v>
      </c>
    </row>
    <row r="197" spans="1:16" ht="14.25" hidden="1" customHeight="1" collapsed="1">
      <c r="A197" s="108">
        <v>3</v>
      </c>
      <c r="B197" s="109">
        <v>1</v>
      </c>
      <c r="C197" s="109">
        <v>2</v>
      </c>
      <c r="D197" s="108">
        <v>1</v>
      </c>
      <c r="E197" s="109">
        <v>1</v>
      </c>
      <c r="F197" s="111">
        <v>3</v>
      </c>
      <c r="G197" s="110" t="s">
        <v>169</v>
      </c>
      <c r="H197" s="96">
        <v>175</v>
      </c>
      <c r="I197" s="115">
        <v>0</v>
      </c>
      <c r="J197" s="115">
        <v>0</v>
      </c>
      <c r="K197" s="115">
        <v>0</v>
      </c>
      <c r="L197" s="115">
        <v>0</v>
      </c>
    </row>
    <row r="198" spans="1:16" ht="18.75" hidden="1" customHeight="1" collapsed="1">
      <c r="A198" s="108">
        <v>3</v>
      </c>
      <c r="B198" s="109">
        <v>1</v>
      </c>
      <c r="C198" s="109">
        <v>2</v>
      </c>
      <c r="D198" s="108">
        <v>1</v>
      </c>
      <c r="E198" s="109">
        <v>1</v>
      </c>
      <c r="F198" s="111">
        <v>4</v>
      </c>
      <c r="G198" s="110" t="s">
        <v>170</v>
      </c>
      <c r="H198" s="96">
        <v>176</v>
      </c>
      <c r="I198" s="115">
        <v>0</v>
      </c>
      <c r="J198" s="115">
        <v>0</v>
      </c>
      <c r="K198" s="115">
        <v>0</v>
      </c>
      <c r="L198" s="115">
        <v>0</v>
      </c>
    </row>
    <row r="199" spans="1:16" ht="17.25" hidden="1" customHeight="1" collapsed="1">
      <c r="A199" s="121">
        <v>3</v>
      </c>
      <c r="B199" s="130">
        <v>1</v>
      </c>
      <c r="C199" s="130">
        <v>2</v>
      </c>
      <c r="D199" s="129">
        <v>1</v>
      </c>
      <c r="E199" s="130">
        <v>1</v>
      </c>
      <c r="F199" s="131">
        <v>5</v>
      </c>
      <c r="G199" s="132" t="s">
        <v>171</v>
      </c>
      <c r="H199" s="96">
        <v>177</v>
      </c>
      <c r="I199" s="115">
        <v>0</v>
      </c>
      <c r="J199" s="115">
        <v>0</v>
      </c>
      <c r="K199" s="115">
        <v>0</v>
      </c>
      <c r="L199" s="159">
        <v>0</v>
      </c>
    </row>
    <row r="200" spans="1:16" ht="15" hidden="1" customHeight="1" collapsed="1">
      <c r="A200" s="108">
        <v>3</v>
      </c>
      <c r="B200" s="109">
        <v>1</v>
      </c>
      <c r="C200" s="109">
        <v>3</v>
      </c>
      <c r="D200" s="108"/>
      <c r="E200" s="109"/>
      <c r="F200" s="111"/>
      <c r="G200" s="110" t="s">
        <v>172</v>
      </c>
      <c r="H200" s="96">
        <v>178</v>
      </c>
      <c r="I200" s="97">
        <f>SUM(I201+I204)</f>
        <v>0</v>
      </c>
      <c r="J200" s="138">
        <f>SUM(J201+J204)</f>
        <v>0</v>
      </c>
      <c r="K200" s="98">
        <f>SUM(K201+K204)</f>
        <v>0</v>
      </c>
      <c r="L200" s="97">
        <f>SUM(L201+L204)</f>
        <v>0</v>
      </c>
    </row>
    <row r="201" spans="1:16" ht="27.75" hidden="1" customHeight="1" collapsed="1">
      <c r="A201" s="103">
        <v>3</v>
      </c>
      <c r="B201" s="101">
        <v>1</v>
      </c>
      <c r="C201" s="101">
        <v>3</v>
      </c>
      <c r="D201" s="103">
        <v>1</v>
      </c>
      <c r="E201" s="108"/>
      <c r="F201" s="104"/>
      <c r="G201" s="102" t="s">
        <v>173</v>
      </c>
      <c r="H201" s="96">
        <v>179</v>
      </c>
      <c r="I201" s="118">
        <f t="shared" ref="I201:L202" si="21">I202</f>
        <v>0</v>
      </c>
      <c r="J201" s="140">
        <f t="shared" si="21"/>
        <v>0</v>
      </c>
      <c r="K201" s="119">
        <f t="shared" si="21"/>
        <v>0</v>
      </c>
      <c r="L201" s="118">
        <f t="shared" si="21"/>
        <v>0</v>
      </c>
    </row>
    <row r="202" spans="1:16" ht="30.75" hidden="1" customHeight="1" collapsed="1">
      <c r="A202" s="108">
        <v>3</v>
      </c>
      <c r="B202" s="109">
        <v>1</v>
      </c>
      <c r="C202" s="109">
        <v>3</v>
      </c>
      <c r="D202" s="108">
        <v>1</v>
      </c>
      <c r="E202" s="108">
        <v>1</v>
      </c>
      <c r="F202" s="111"/>
      <c r="G202" s="102" t="s">
        <v>173</v>
      </c>
      <c r="H202" s="96">
        <v>180</v>
      </c>
      <c r="I202" s="97">
        <f t="shared" si="21"/>
        <v>0</v>
      </c>
      <c r="J202" s="138">
        <f t="shared" si="21"/>
        <v>0</v>
      </c>
      <c r="K202" s="98">
        <f t="shared" si="21"/>
        <v>0</v>
      </c>
      <c r="L202" s="97">
        <f t="shared" si="21"/>
        <v>0</v>
      </c>
    </row>
    <row r="203" spans="1:16" ht="27.75" hidden="1" customHeight="1" collapsed="1">
      <c r="A203" s="108">
        <v>3</v>
      </c>
      <c r="B203" s="110">
        <v>1</v>
      </c>
      <c r="C203" s="108">
        <v>3</v>
      </c>
      <c r="D203" s="109">
        <v>1</v>
      </c>
      <c r="E203" s="109">
        <v>1</v>
      </c>
      <c r="F203" s="111">
        <v>1</v>
      </c>
      <c r="G203" s="102" t="s">
        <v>173</v>
      </c>
      <c r="H203" s="96">
        <v>181</v>
      </c>
      <c r="I203" s="159">
        <v>0</v>
      </c>
      <c r="J203" s="159">
        <v>0</v>
      </c>
      <c r="K203" s="159">
        <v>0</v>
      </c>
      <c r="L203" s="159">
        <v>0</v>
      </c>
    </row>
    <row r="204" spans="1:16" ht="15" hidden="1" customHeight="1" collapsed="1">
      <c r="A204" s="108">
        <v>3</v>
      </c>
      <c r="B204" s="110">
        <v>1</v>
      </c>
      <c r="C204" s="108">
        <v>3</v>
      </c>
      <c r="D204" s="109">
        <v>2</v>
      </c>
      <c r="E204" s="109"/>
      <c r="F204" s="111"/>
      <c r="G204" s="110" t="s">
        <v>174</v>
      </c>
      <c r="H204" s="96">
        <v>182</v>
      </c>
      <c r="I204" s="97">
        <f>I205</f>
        <v>0</v>
      </c>
      <c r="J204" s="138">
        <f>J205</f>
        <v>0</v>
      </c>
      <c r="K204" s="98">
        <f>K205</f>
        <v>0</v>
      </c>
      <c r="L204" s="97">
        <f>L205</f>
        <v>0</v>
      </c>
    </row>
    <row r="205" spans="1:16" ht="15.75" hidden="1" customHeight="1" collapsed="1">
      <c r="A205" s="103">
        <v>3</v>
      </c>
      <c r="B205" s="102">
        <v>1</v>
      </c>
      <c r="C205" s="103">
        <v>3</v>
      </c>
      <c r="D205" s="101">
        <v>2</v>
      </c>
      <c r="E205" s="101">
        <v>1</v>
      </c>
      <c r="F205" s="104"/>
      <c r="G205" s="110" t="s">
        <v>174</v>
      </c>
      <c r="H205" s="96">
        <v>183</v>
      </c>
      <c r="I205" s="97">
        <f>SUM(I206:I211)</f>
        <v>0</v>
      </c>
      <c r="J205" s="97">
        <f>SUM(J206:J211)</f>
        <v>0</v>
      </c>
      <c r="K205" s="97">
        <f>SUM(K206:K211)</f>
        <v>0</v>
      </c>
      <c r="L205" s="97">
        <f>SUM(L206:L211)</f>
        <v>0</v>
      </c>
      <c r="M205" s="166"/>
      <c r="N205" s="166"/>
      <c r="O205" s="166"/>
      <c r="P205" s="166"/>
    </row>
    <row r="206" spans="1:16" ht="15" hidden="1" customHeight="1" collapsed="1">
      <c r="A206" s="108">
        <v>3</v>
      </c>
      <c r="B206" s="110">
        <v>1</v>
      </c>
      <c r="C206" s="108">
        <v>3</v>
      </c>
      <c r="D206" s="109">
        <v>2</v>
      </c>
      <c r="E206" s="109">
        <v>1</v>
      </c>
      <c r="F206" s="111">
        <v>1</v>
      </c>
      <c r="G206" s="110" t="s">
        <v>175</v>
      </c>
      <c r="H206" s="96">
        <v>184</v>
      </c>
      <c r="I206" s="115">
        <v>0</v>
      </c>
      <c r="J206" s="115">
        <v>0</v>
      </c>
      <c r="K206" s="115">
        <v>0</v>
      </c>
      <c r="L206" s="159">
        <v>0</v>
      </c>
    </row>
    <row r="207" spans="1:16" ht="26.25" hidden="1" customHeight="1" collapsed="1">
      <c r="A207" s="108">
        <v>3</v>
      </c>
      <c r="B207" s="110">
        <v>1</v>
      </c>
      <c r="C207" s="108">
        <v>3</v>
      </c>
      <c r="D207" s="109">
        <v>2</v>
      </c>
      <c r="E207" s="109">
        <v>1</v>
      </c>
      <c r="F207" s="111">
        <v>2</v>
      </c>
      <c r="G207" s="110" t="s">
        <v>176</v>
      </c>
      <c r="H207" s="96">
        <v>185</v>
      </c>
      <c r="I207" s="115">
        <v>0</v>
      </c>
      <c r="J207" s="115">
        <v>0</v>
      </c>
      <c r="K207" s="115">
        <v>0</v>
      </c>
      <c r="L207" s="115">
        <v>0</v>
      </c>
    </row>
    <row r="208" spans="1:16" ht="16.5" hidden="1" customHeight="1" collapsed="1">
      <c r="A208" s="108">
        <v>3</v>
      </c>
      <c r="B208" s="110">
        <v>1</v>
      </c>
      <c r="C208" s="108">
        <v>3</v>
      </c>
      <c r="D208" s="109">
        <v>2</v>
      </c>
      <c r="E208" s="109">
        <v>1</v>
      </c>
      <c r="F208" s="111">
        <v>3</v>
      </c>
      <c r="G208" s="110" t="s">
        <v>177</v>
      </c>
      <c r="H208" s="96">
        <v>186</v>
      </c>
      <c r="I208" s="115">
        <v>0</v>
      </c>
      <c r="J208" s="115">
        <v>0</v>
      </c>
      <c r="K208" s="115">
        <v>0</v>
      </c>
      <c r="L208" s="115">
        <v>0</v>
      </c>
    </row>
    <row r="209" spans="1:12" ht="27.75" hidden="1" customHeight="1" collapsed="1">
      <c r="A209" s="108">
        <v>3</v>
      </c>
      <c r="B209" s="110">
        <v>1</v>
      </c>
      <c r="C209" s="108">
        <v>3</v>
      </c>
      <c r="D209" s="109">
        <v>2</v>
      </c>
      <c r="E209" s="109">
        <v>1</v>
      </c>
      <c r="F209" s="111">
        <v>4</v>
      </c>
      <c r="G209" s="110" t="s">
        <v>178</v>
      </c>
      <c r="H209" s="96">
        <v>187</v>
      </c>
      <c r="I209" s="115">
        <v>0</v>
      </c>
      <c r="J209" s="115">
        <v>0</v>
      </c>
      <c r="K209" s="115">
        <v>0</v>
      </c>
      <c r="L209" s="159">
        <v>0</v>
      </c>
    </row>
    <row r="210" spans="1:12" ht="15.75" hidden="1" customHeight="1" collapsed="1">
      <c r="A210" s="108">
        <v>3</v>
      </c>
      <c r="B210" s="110">
        <v>1</v>
      </c>
      <c r="C210" s="108">
        <v>3</v>
      </c>
      <c r="D210" s="109">
        <v>2</v>
      </c>
      <c r="E210" s="109">
        <v>1</v>
      </c>
      <c r="F210" s="111">
        <v>5</v>
      </c>
      <c r="G210" s="102" t="s">
        <v>179</v>
      </c>
      <c r="H210" s="96">
        <v>188</v>
      </c>
      <c r="I210" s="115">
        <v>0</v>
      </c>
      <c r="J210" s="115">
        <v>0</v>
      </c>
      <c r="K210" s="115">
        <v>0</v>
      </c>
      <c r="L210" s="115">
        <v>0</v>
      </c>
    </row>
    <row r="211" spans="1:12" ht="13.5" hidden="1" customHeight="1" collapsed="1">
      <c r="A211" s="108">
        <v>3</v>
      </c>
      <c r="B211" s="110">
        <v>1</v>
      </c>
      <c r="C211" s="108">
        <v>3</v>
      </c>
      <c r="D211" s="109">
        <v>2</v>
      </c>
      <c r="E211" s="109">
        <v>1</v>
      </c>
      <c r="F211" s="111">
        <v>6</v>
      </c>
      <c r="G211" s="102" t="s">
        <v>174</v>
      </c>
      <c r="H211" s="96">
        <v>189</v>
      </c>
      <c r="I211" s="115">
        <v>0</v>
      </c>
      <c r="J211" s="115">
        <v>0</v>
      </c>
      <c r="K211" s="115">
        <v>0</v>
      </c>
      <c r="L211" s="159">
        <v>0</v>
      </c>
    </row>
    <row r="212" spans="1:12" ht="27" hidden="1" customHeight="1" collapsed="1">
      <c r="A212" s="103">
        <v>3</v>
      </c>
      <c r="B212" s="101">
        <v>1</v>
      </c>
      <c r="C212" s="101">
        <v>4</v>
      </c>
      <c r="D212" s="101"/>
      <c r="E212" s="101"/>
      <c r="F212" s="104"/>
      <c r="G212" s="102" t="s">
        <v>180</v>
      </c>
      <c r="H212" s="96">
        <v>190</v>
      </c>
      <c r="I212" s="118">
        <f t="shared" ref="I212:L214" si="22">I213</f>
        <v>0</v>
      </c>
      <c r="J212" s="140">
        <f t="shared" si="22"/>
        <v>0</v>
      </c>
      <c r="K212" s="119">
        <f t="shared" si="22"/>
        <v>0</v>
      </c>
      <c r="L212" s="119">
        <f t="shared" si="22"/>
        <v>0</v>
      </c>
    </row>
    <row r="213" spans="1:12" ht="27" hidden="1" customHeight="1" collapsed="1">
      <c r="A213" s="121">
        <v>3</v>
      </c>
      <c r="B213" s="130">
        <v>1</v>
      </c>
      <c r="C213" s="130">
        <v>4</v>
      </c>
      <c r="D213" s="130">
        <v>1</v>
      </c>
      <c r="E213" s="130"/>
      <c r="F213" s="131"/>
      <c r="G213" s="102" t="s">
        <v>180</v>
      </c>
      <c r="H213" s="96">
        <v>191</v>
      </c>
      <c r="I213" s="125">
        <f t="shared" si="22"/>
        <v>0</v>
      </c>
      <c r="J213" s="152">
        <f t="shared" si="22"/>
        <v>0</v>
      </c>
      <c r="K213" s="126">
        <f t="shared" si="22"/>
        <v>0</v>
      </c>
      <c r="L213" s="126">
        <f t="shared" si="22"/>
        <v>0</v>
      </c>
    </row>
    <row r="214" spans="1:12" ht="27.75" hidden="1" customHeight="1" collapsed="1">
      <c r="A214" s="108">
        <v>3</v>
      </c>
      <c r="B214" s="109">
        <v>1</v>
      </c>
      <c r="C214" s="109">
        <v>4</v>
      </c>
      <c r="D214" s="109">
        <v>1</v>
      </c>
      <c r="E214" s="109">
        <v>1</v>
      </c>
      <c r="F214" s="111"/>
      <c r="G214" s="102" t="s">
        <v>181</v>
      </c>
      <c r="H214" s="96">
        <v>192</v>
      </c>
      <c r="I214" s="97">
        <f t="shared" si="22"/>
        <v>0</v>
      </c>
      <c r="J214" s="138">
        <f t="shared" si="22"/>
        <v>0</v>
      </c>
      <c r="K214" s="98">
        <f t="shared" si="22"/>
        <v>0</v>
      </c>
      <c r="L214" s="98">
        <f t="shared" si="22"/>
        <v>0</v>
      </c>
    </row>
    <row r="215" spans="1:12" ht="27" hidden="1" customHeight="1" collapsed="1">
      <c r="A215" s="112">
        <v>3</v>
      </c>
      <c r="B215" s="108">
        <v>1</v>
      </c>
      <c r="C215" s="109">
        <v>4</v>
      </c>
      <c r="D215" s="109">
        <v>1</v>
      </c>
      <c r="E215" s="109">
        <v>1</v>
      </c>
      <c r="F215" s="111">
        <v>1</v>
      </c>
      <c r="G215" s="102" t="s">
        <v>181</v>
      </c>
      <c r="H215" s="96">
        <v>193</v>
      </c>
      <c r="I215" s="115">
        <v>0</v>
      </c>
      <c r="J215" s="115">
        <v>0</v>
      </c>
      <c r="K215" s="115">
        <v>0</v>
      </c>
      <c r="L215" s="115">
        <v>0</v>
      </c>
    </row>
    <row r="216" spans="1:12" ht="26.25" hidden="1" customHeight="1" collapsed="1">
      <c r="A216" s="112">
        <v>3</v>
      </c>
      <c r="B216" s="109">
        <v>1</v>
      </c>
      <c r="C216" s="109">
        <v>5</v>
      </c>
      <c r="D216" s="109"/>
      <c r="E216" s="109"/>
      <c r="F216" s="111"/>
      <c r="G216" s="110" t="s">
        <v>182</v>
      </c>
      <c r="H216" s="96">
        <v>194</v>
      </c>
      <c r="I216" s="97">
        <f t="shared" ref="I216:L217" si="23">I217</f>
        <v>0</v>
      </c>
      <c r="J216" s="97">
        <f t="shared" si="23"/>
        <v>0</v>
      </c>
      <c r="K216" s="97">
        <f t="shared" si="23"/>
        <v>0</v>
      </c>
      <c r="L216" s="97">
        <f t="shared" si="23"/>
        <v>0</v>
      </c>
    </row>
    <row r="217" spans="1:12" ht="30" hidden="1" customHeight="1" collapsed="1">
      <c r="A217" s="112">
        <v>3</v>
      </c>
      <c r="B217" s="109">
        <v>1</v>
      </c>
      <c r="C217" s="109">
        <v>5</v>
      </c>
      <c r="D217" s="109">
        <v>1</v>
      </c>
      <c r="E217" s="109"/>
      <c r="F217" s="111"/>
      <c r="G217" s="110" t="s">
        <v>182</v>
      </c>
      <c r="H217" s="96">
        <v>195</v>
      </c>
      <c r="I217" s="97">
        <f t="shared" si="23"/>
        <v>0</v>
      </c>
      <c r="J217" s="97">
        <f t="shared" si="23"/>
        <v>0</v>
      </c>
      <c r="K217" s="97">
        <f t="shared" si="23"/>
        <v>0</v>
      </c>
      <c r="L217" s="97">
        <f t="shared" si="23"/>
        <v>0</v>
      </c>
    </row>
    <row r="218" spans="1:12" ht="27" hidden="1" customHeight="1" collapsed="1">
      <c r="A218" s="112">
        <v>3</v>
      </c>
      <c r="B218" s="109">
        <v>1</v>
      </c>
      <c r="C218" s="109">
        <v>5</v>
      </c>
      <c r="D218" s="109">
        <v>1</v>
      </c>
      <c r="E218" s="109">
        <v>1</v>
      </c>
      <c r="F218" s="111"/>
      <c r="G218" s="110" t="s">
        <v>182</v>
      </c>
      <c r="H218" s="96">
        <v>196</v>
      </c>
      <c r="I218" s="97">
        <f>SUM(I219:I221)</f>
        <v>0</v>
      </c>
      <c r="J218" s="97">
        <f>SUM(J219:J221)</f>
        <v>0</v>
      </c>
      <c r="K218" s="97">
        <f>SUM(K219:K221)</f>
        <v>0</v>
      </c>
      <c r="L218" s="97">
        <f>SUM(L219:L221)</f>
        <v>0</v>
      </c>
    </row>
    <row r="219" spans="1:12" ht="21" hidden="1" customHeight="1" collapsed="1">
      <c r="A219" s="112">
        <v>3</v>
      </c>
      <c r="B219" s="109">
        <v>1</v>
      </c>
      <c r="C219" s="109">
        <v>5</v>
      </c>
      <c r="D219" s="109">
        <v>1</v>
      </c>
      <c r="E219" s="109">
        <v>1</v>
      </c>
      <c r="F219" s="111">
        <v>1</v>
      </c>
      <c r="G219" s="161" t="s">
        <v>183</v>
      </c>
      <c r="H219" s="96">
        <v>197</v>
      </c>
      <c r="I219" s="115">
        <v>0</v>
      </c>
      <c r="J219" s="115">
        <v>0</v>
      </c>
      <c r="K219" s="115">
        <v>0</v>
      </c>
      <c r="L219" s="115">
        <v>0</v>
      </c>
    </row>
    <row r="220" spans="1:12" ht="25.5" hidden="1" customHeight="1" collapsed="1">
      <c r="A220" s="112">
        <v>3</v>
      </c>
      <c r="B220" s="109">
        <v>1</v>
      </c>
      <c r="C220" s="109">
        <v>5</v>
      </c>
      <c r="D220" s="109">
        <v>1</v>
      </c>
      <c r="E220" s="109">
        <v>1</v>
      </c>
      <c r="F220" s="111">
        <v>2</v>
      </c>
      <c r="G220" s="161" t="s">
        <v>184</v>
      </c>
      <c r="H220" s="96">
        <v>198</v>
      </c>
      <c r="I220" s="115">
        <v>0</v>
      </c>
      <c r="J220" s="115">
        <v>0</v>
      </c>
      <c r="K220" s="115">
        <v>0</v>
      </c>
      <c r="L220" s="115">
        <v>0</v>
      </c>
    </row>
    <row r="221" spans="1:12" ht="28.5" hidden="1" customHeight="1" collapsed="1">
      <c r="A221" s="112">
        <v>3</v>
      </c>
      <c r="B221" s="109">
        <v>1</v>
      </c>
      <c r="C221" s="109">
        <v>5</v>
      </c>
      <c r="D221" s="109">
        <v>1</v>
      </c>
      <c r="E221" s="109">
        <v>1</v>
      </c>
      <c r="F221" s="111">
        <v>3</v>
      </c>
      <c r="G221" s="161" t="s">
        <v>185</v>
      </c>
      <c r="H221" s="96">
        <v>199</v>
      </c>
      <c r="I221" s="115">
        <v>0</v>
      </c>
      <c r="J221" s="115">
        <v>0</v>
      </c>
      <c r="K221" s="115">
        <v>0</v>
      </c>
      <c r="L221" s="115">
        <v>0</v>
      </c>
    </row>
    <row r="222" spans="1:12" s="61" customFormat="1" ht="41.25" hidden="1" customHeight="1" collapsed="1">
      <c r="A222" s="92">
        <v>3</v>
      </c>
      <c r="B222" s="93">
        <v>2</v>
      </c>
      <c r="C222" s="93"/>
      <c r="D222" s="93"/>
      <c r="E222" s="93"/>
      <c r="F222" s="95"/>
      <c r="G222" s="94" t="s">
        <v>186</v>
      </c>
      <c r="H222" s="96">
        <v>200</v>
      </c>
      <c r="I222" s="97">
        <f>SUM(I223+I255)</f>
        <v>0</v>
      </c>
      <c r="J222" s="138">
        <f>SUM(J223+J255)</f>
        <v>0</v>
      </c>
      <c r="K222" s="98">
        <f>SUM(K223+K255)</f>
        <v>0</v>
      </c>
      <c r="L222" s="98">
        <f>SUM(L223+L255)</f>
        <v>0</v>
      </c>
    </row>
    <row r="223" spans="1:12" ht="26.25" hidden="1" customHeight="1" collapsed="1">
      <c r="A223" s="121">
        <v>3</v>
      </c>
      <c r="B223" s="129">
        <v>2</v>
      </c>
      <c r="C223" s="130">
        <v>1</v>
      </c>
      <c r="D223" s="130"/>
      <c r="E223" s="130"/>
      <c r="F223" s="131"/>
      <c r="G223" s="132" t="s">
        <v>187</v>
      </c>
      <c r="H223" s="96">
        <v>201</v>
      </c>
      <c r="I223" s="125">
        <f>SUM(I224+I233+I237+I241+I245+I248+I251)</f>
        <v>0</v>
      </c>
      <c r="J223" s="152">
        <f>SUM(J224+J233+J237+J241+J245+J248+J251)</f>
        <v>0</v>
      </c>
      <c r="K223" s="126">
        <f>SUM(K224+K233+K237+K241+K245+K248+K251)</f>
        <v>0</v>
      </c>
      <c r="L223" s="126">
        <f>SUM(L224+L233+L237+L241+L245+L248+L251)</f>
        <v>0</v>
      </c>
    </row>
    <row r="224" spans="1:12" ht="15.75" hidden="1" customHeight="1" collapsed="1">
      <c r="A224" s="108">
        <v>3</v>
      </c>
      <c r="B224" s="109">
        <v>2</v>
      </c>
      <c r="C224" s="109">
        <v>1</v>
      </c>
      <c r="D224" s="109">
        <v>1</v>
      </c>
      <c r="E224" s="109"/>
      <c r="F224" s="111"/>
      <c r="G224" s="110" t="s">
        <v>188</v>
      </c>
      <c r="H224" s="96">
        <v>202</v>
      </c>
      <c r="I224" s="125">
        <f>I225</f>
        <v>0</v>
      </c>
      <c r="J224" s="125">
        <f>J225</f>
        <v>0</v>
      </c>
      <c r="K224" s="125">
        <f>K225</f>
        <v>0</v>
      </c>
      <c r="L224" s="125">
        <f>L225</f>
        <v>0</v>
      </c>
    </row>
    <row r="225" spans="1:12" ht="12" hidden="1" customHeight="1" collapsed="1">
      <c r="A225" s="108">
        <v>3</v>
      </c>
      <c r="B225" s="108">
        <v>2</v>
      </c>
      <c r="C225" s="109">
        <v>1</v>
      </c>
      <c r="D225" s="109">
        <v>1</v>
      </c>
      <c r="E225" s="109">
        <v>1</v>
      </c>
      <c r="F225" s="111"/>
      <c r="G225" s="110" t="s">
        <v>189</v>
      </c>
      <c r="H225" s="96">
        <v>203</v>
      </c>
      <c r="I225" s="97">
        <f>SUM(I226:I226)</f>
        <v>0</v>
      </c>
      <c r="J225" s="138">
        <f>SUM(J226:J226)</f>
        <v>0</v>
      </c>
      <c r="K225" s="98">
        <f>SUM(K226:K226)</f>
        <v>0</v>
      </c>
      <c r="L225" s="98">
        <f>SUM(L226:L226)</f>
        <v>0</v>
      </c>
    </row>
    <row r="226" spans="1:12" ht="14.25" hidden="1" customHeight="1" collapsed="1">
      <c r="A226" s="121">
        <v>3</v>
      </c>
      <c r="B226" s="121">
        <v>2</v>
      </c>
      <c r="C226" s="130">
        <v>1</v>
      </c>
      <c r="D226" s="130">
        <v>1</v>
      </c>
      <c r="E226" s="130">
        <v>1</v>
      </c>
      <c r="F226" s="131">
        <v>1</v>
      </c>
      <c r="G226" s="132" t="s">
        <v>189</v>
      </c>
      <c r="H226" s="96">
        <v>204</v>
      </c>
      <c r="I226" s="115">
        <v>0</v>
      </c>
      <c r="J226" s="115">
        <v>0</v>
      </c>
      <c r="K226" s="115">
        <v>0</v>
      </c>
      <c r="L226" s="115">
        <v>0</v>
      </c>
    </row>
    <row r="227" spans="1:12" ht="14.25" hidden="1" customHeight="1" collapsed="1">
      <c r="A227" s="121">
        <v>3</v>
      </c>
      <c r="B227" s="130">
        <v>2</v>
      </c>
      <c r="C227" s="130">
        <v>1</v>
      </c>
      <c r="D227" s="130">
        <v>1</v>
      </c>
      <c r="E227" s="130">
        <v>2</v>
      </c>
      <c r="F227" s="131"/>
      <c r="G227" s="132" t="s">
        <v>190</v>
      </c>
      <c r="H227" s="96">
        <v>205</v>
      </c>
      <c r="I227" s="97">
        <f>SUM(I228:I229)</f>
        <v>0</v>
      </c>
      <c r="J227" s="97">
        <f>SUM(J228:J229)</f>
        <v>0</v>
      </c>
      <c r="K227" s="97">
        <f>SUM(K228:K229)</f>
        <v>0</v>
      </c>
      <c r="L227" s="97">
        <f>SUM(L228:L229)</f>
        <v>0</v>
      </c>
    </row>
    <row r="228" spans="1:12" ht="14.25" hidden="1" customHeight="1" collapsed="1">
      <c r="A228" s="121">
        <v>3</v>
      </c>
      <c r="B228" s="130">
        <v>2</v>
      </c>
      <c r="C228" s="130">
        <v>1</v>
      </c>
      <c r="D228" s="130">
        <v>1</v>
      </c>
      <c r="E228" s="130">
        <v>2</v>
      </c>
      <c r="F228" s="131">
        <v>1</v>
      </c>
      <c r="G228" s="132" t="s">
        <v>191</v>
      </c>
      <c r="H228" s="96">
        <v>206</v>
      </c>
      <c r="I228" s="115">
        <v>0</v>
      </c>
      <c r="J228" s="115">
        <v>0</v>
      </c>
      <c r="K228" s="115">
        <v>0</v>
      </c>
      <c r="L228" s="115">
        <v>0</v>
      </c>
    </row>
    <row r="229" spans="1:12" ht="14.25" hidden="1" customHeight="1" collapsed="1">
      <c r="A229" s="121">
        <v>3</v>
      </c>
      <c r="B229" s="130">
        <v>2</v>
      </c>
      <c r="C229" s="130">
        <v>1</v>
      </c>
      <c r="D229" s="130">
        <v>1</v>
      </c>
      <c r="E229" s="130">
        <v>2</v>
      </c>
      <c r="F229" s="131">
        <v>2</v>
      </c>
      <c r="G229" s="132" t="s">
        <v>192</v>
      </c>
      <c r="H229" s="96">
        <v>207</v>
      </c>
      <c r="I229" s="115">
        <v>0</v>
      </c>
      <c r="J229" s="115">
        <v>0</v>
      </c>
      <c r="K229" s="115">
        <v>0</v>
      </c>
      <c r="L229" s="115">
        <v>0</v>
      </c>
    </row>
    <row r="230" spans="1:12" ht="14.25" hidden="1" customHeight="1" collapsed="1">
      <c r="A230" s="121">
        <v>3</v>
      </c>
      <c r="B230" s="130">
        <v>2</v>
      </c>
      <c r="C230" s="130">
        <v>1</v>
      </c>
      <c r="D230" s="130">
        <v>1</v>
      </c>
      <c r="E230" s="130">
        <v>3</v>
      </c>
      <c r="F230" s="167"/>
      <c r="G230" s="132" t="s">
        <v>193</v>
      </c>
      <c r="H230" s="96">
        <v>208</v>
      </c>
      <c r="I230" s="97">
        <f>SUM(I231:I232)</f>
        <v>0</v>
      </c>
      <c r="J230" s="97">
        <f>SUM(J231:J232)</f>
        <v>0</v>
      </c>
      <c r="K230" s="97">
        <f>SUM(K231:K232)</f>
        <v>0</v>
      </c>
      <c r="L230" s="97">
        <f>SUM(L231:L232)</f>
        <v>0</v>
      </c>
    </row>
    <row r="231" spans="1:12" ht="14.25" hidden="1" customHeight="1" collapsed="1">
      <c r="A231" s="121">
        <v>3</v>
      </c>
      <c r="B231" s="130">
        <v>2</v>
      </c>
      <c r="C231" s="130">
        <v>1</v>
      </c>
      <c r="D231" s="130">
        <v>1</v>
      </c>
      <c r="E231" s="130">
        <v>3</v>
      </c>
      <c r="F231" s="131">
        <v>1</v>
      </c>
      <c r="G231" s="132" t="s">
        <v>194</v>
      </c>
      <c r="H231" s="96">
        <v>209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14.25" hidden="1" customHeight="1" collapsed="1">
      <c r="A232" s="121">
        <v>3</v>
      </c>
      <c r="B232" s="130">
        <v>2</v>
      </c>
      <c r="C232" s="130">
        <v>1</v>
      </c>
      <c r="D232" s="130">
        <v>1</v>
      </c>
      <c r="E232" s="130">
        <v>3</v>
      </c>
      <c r="F232" s="131">
        <v>2</v>
      </c>
      <c r="G232" s="132" t="s">
        <v>195</v>
      </c>
      <c r="H232" s="96">
        <v>210</v>
      </c>
      <c r="I232" s="115">
        <v>0</v>
      </c>
      <c r="J232" s="115">
        <v>0</v>
      </c>
      <c r="K232" s="115">
        <v>0</v>
      </c>
      <c r="L232" s="115">
        <v>0</v>
      </c>
    </row>
    <row r="233" spans="1:12" ht="27" hidden="1" customHeight="1" collapsed="1">
      <c r="A233" s="108">
        <v>3</v>
      </c>
      <c r="B233" s="109">
        <v>2</v>
      </c>
      <c r="C233" s="109">
        <v>1</v>
      </c>
      <c r="D233" s="109">
        <v>2</v>
      </c>
      <c r="E233" s="109"/>
      <c r="F233" s="111"/>
      <c r="G233" s="110" t="s">
        <v>196</v>
      </c>
      <c r="H233" s="96">
        <v>211</v>
      </c>
      <c r="I233" s="97">
        <f>I234</f>
        <v>0</v>
      </c>
      <c r="J233" s="97">
        <f>J234</f>
        <v>0</v>
      </c>
      <c r="K233" s="97">
        <f>K234</f>
        <v>0</v>
      </c>
      <c r="L233" s="97">
        <f>L234</f>
        <v>0</v>
      </c>
    </row>
    <row r="234" spans="1:12" ht="14.25" hidden="1" customHeight="1" collapsed="1">
      <c r="A234" s="108">
        <v>3</v>
      </c>
      <c r="B234" s="109">
        <v>2</v>
      </c>
      <c r="C234" s="109">
        <v>1</v>
      </c>
      <c r="D234" s="109">
        <v>2</v>
      </c>
      <c r="E234" s="109">
        <v>1</v>
      </c>
      <c r="F234" s="111"/>
      <c r="G234" s="110" t="s">
        <v>196</v>
      </c>
      <c r="H234" s="96">
        <v>212</v>
      </c>
      <c r="I234" s="97">
        <f>SUM(I235:I236)</f>
        <v>0</v>
      </c>
      <c r="J234" s="138">
        <f>SUM(J235:J236)</f>
        <v>0</v>
      </c>
      <c r="K234" s="98">
        <f>SUM(K235:K236)</f>
        <v>0</v>
      </c>
      <c r="L234" s="98">
        <f>SUM(L235:L236)</f>
        <v>0</v>
      </c>
    </row>
    <row r="235" spans="1:12" ht="27" hidden="1" customHeight="1" collapsed="1">
      <c r="A235" s="121">
        <v>3</v>
      </c>
      <c r="B235" s="129">
        <v>2</v>
      </c>
      <c r="C235" s="130">
        <v>1</v>
      </c>
      <c r="D235" s="130">
        <v>2</v>
      </c>
      <c r="E235" s="130">
        <v>1</v>
      </c>
      <c r="F235" s="131">
        <v>1</v>
      </c>
      <c r="G235" s="132" t="s">
        <v>197</v>
      </c>
      <c r="H235" s="96">
        <v>213</v>
      </c>
      <c r="I235" s="115">
        <v>0</v>
      </c>
      <c r="J235" s="115">
        <v>0</v>
      </c>
      <c r="K235" s="115">
        <v>0</v>
      </c>
      <c r="L235" s="115">
        <v>0</v>
      </c>
    </row>
    <row r="236" spans="1:12" ht="25.5" hidden="1" customHeight="1" collapsed="1">
      <c r="A236" s="108">
        <v>3</v>
      </c>
      <c r="B236" s="109">
        <v>2</v>
      </c>
      <c r="C236" s="109">
        <v>1</v>
      </c>
      <c r="D236" s="109">
        <v>2</v>
      </c>
      <c r="E236" s="109">
        <v>1</v>
      </c>
      <c r="F236" s="111">
        <v>2</v>
      </c>
      <c r="G236" s="110" t="s">
        <v>198</v>
      </c>
      <c r="H236" s="96">
        <v>214</v>
      </c>
      <c r="I236" s="115">
        <v>0</v>
      </c>
      <c r="J236" s="115">
        <v>0</v>
      </c>
      <c r="K236" s="115">
        <v>0</v>
      </c>
      <c r="L236" s="115">
        <v>0</v>
      </c>
    </row>
    <row r="237" spans="1:12" ht="26.25" hidden="1" customHeight="1" collapsed="1">
      <c r="A237" s="103">
        <v>3</v>
      </c>
      <c r="B237" s="101">
        <v>2</v>
      </c>
      <c r="C237" s="101">
        <v>1</v>
      </c>
      <c r="D237" s="101">
        <v>3</v>
      </c>
      <c r="E237" s="101"/>
      <c r="F237" s="104"/>
      <c r="G237" s="102" t="s">
        <v>199</v>
      </c>
      <c r="H237" s="96">
        <v>215</v>
      </c>
      <c r="I237" s="118">
        <f>I238</f>
        <v>0</v>
      </c>
      <c r="J237" s="140">
        <f>J238</f>
        <v>0</v>
      </c>
      <c r="K237" s="119">
        <f>K238</f>
        <v>0</v>
      </c>
      <c r="L237" s="119">
        <f>L238</f>
        <v>0</v>
      </c>
    </row>
    <row r="238" spans="1:12" ht="29.25" hidden="1" customHeight="1" collapsed="1">
      <c r="A238" s="108">
        <v>3</v>
      </c>
      <c r="B238" s="109">
        <v>2</v>
      </c>
      <c r="C238" s="109">
        <v>1</v>
      </c>
      <c r="D238" s="109">
        <v>3</v>
      </c>
      <c r="E238" s="109">
        <v>1</v>
      </c>
      <c r="F238" s="111"/>
      <c r="G238" s="102" t="s">
        <v>199</v>
      </c>
      <c r="H238" s="96">
        <v>216</v>
      </c>
      <c r="I238" s="97">
        <f>I239+I240</f>
        <v>0</v>
      </c>
      <c r="J238" s="97">
        <f>J239+J240</f>
        <v>0</v>
      </c>
      <c r="K238" s="97">
        <f>K239+K240</f>
        <v>0</v>
      </c>
      <c r="L238" s="97">
        <f>L239+L240</f>
        <v>0</v>
      </c>
    </row>
    <row r="239" spans="1:12" ht="30" hidden="1" customHeight="1" collapsed="1">
      <c r="A239" s="108">
        <v>3</v>
      </c>
      <c r="B239" s="109">
        <v>2</v>
      </c>
      <c r="C239" s="109">
        <v>1</v>
      </c>
      <c r="D239" s="109">
        <v>3</v>
      </c>
      <c r="E239" s="109">
        <v>1</v>
      </c>
      <c r="F239" s="111">
        <v>1</v>
      </c>
      <c r="G239" s="110" t="s">
        <v>200</v>
      </c>
      <c r="H239" s="96">
        <v>217</v>
      </c>
      <c r="I239" s="115">
        <v>0</v>
      </c>
      <c r="J239" s="115">
        <v>0</v>
      </c>
      <c r="K239" s="115">
        <v>0</v>
      </c>
      <c r="L239" s="115">
        <v>0</v>
      </c>
    </row>
    <row r="240" spans="1:12" ht="27.75" hidden="1" customHeight="1" collapsed="1">
      <c r="A240" s="108">
        <v>3</v>
      </c>
      <c r="B240" s="109">
        <v>2</v>
      </c>
      <c r="C240" s="109">
        <v>1</v>
      </c>
      <c r="D240" s="109">
        <v>3</v>
      </c>
      <c r="E240" s="109">
        <v>1</v>
      </c>
      <c r="F240" s="111">
        <v>2</v>
      </c>
      <c r="G240" s="110" t="s">
        <v>201</v>
      </c>
      <c r="H240" s="96">
        <v>218</v>
      </c>
      <c r="I240" s="159">
        <v>0</v>
      </c>
      <c r="J240" s="156">
        <v>0</v>
      </c>
      <c r="K240" s="159">
        <v>0</v>
      </c>
      <c r="L240" s="159">
        <v>0</v>
      </c>
    </row>
    <row r="241" spans="1:12" ht="12" hidden="1" customHeight="1" collapsed="1">
      <c r="A241" s="108">
        <v>3</v>
      </c>
      <c r="B241" s="109">
        <v>2</v>
      </c>
      <c r="C241" s="109">
        <v>1</v>
      </c>
      <c r="D241" s="109">
        <v>4</v>
      </c>
      <c r="E241" s="109"/>
      <c r="F241" s="111"/>
      <c r="G241" s="110" t="s">
        <v>202</v>
      </c>
      <c r="H241" s="96">
        <v>219</v>
      </c>
      <c r="I241" s="97">
        <f>I242</f>
        <v>0</v>
      </c>
      <c r="J241" s="98">
        <f>J242</f>
        <v>0</v>
      </c>
      <c r="K241" s="97">
        <f>K242</f>
        <v>0</v>
      </c>
      <c r="L241" s="98">
        <f>L242</f>
        <v>0</v>
      </c>
    </row>
    <row r="242" spans="1:12" ht="14.25" hidden="1" customHeight="1" collapsed="1">
      <c r="A242" s="103">
        <v>3</v>
      </c>
      <c r="B242" s="101">
        <v>2</v>
      </c>
      <c r="C242" s="101">
        <v>1</v>
      </c>
      <c r="D242" s="101">
        <v>4</v>
      </c>
      <c r="E242" s="101">
        <v>1</v>
      </c>
      <c r="F242" s="104"/>
      <c r="G242" s="102" t="s">
        <v>202</v>
      </c>
      <c r="H242" s="96">
        <v>220</v>
      </c>
      <c r="I242" s="118">
        <f>SUM(I243:I244)</f>
        <v>0</v>
      </c>
      <c r="J242" s="140">
        <f>SUM(J243:J244)</f>
        <v>0</v>
      </c>
      <c r="K242" s="119">
        <f>SUM(K243:K244)</f>
        <v>0</v>
      </c>
      <c r="L242" s="119">
        <f>SUM(L243:L244)</f>
        <v>0</v>
      </c>
    </row>
    <row r="243" spans="1:12" ht="25.5" hidden="1" customHeight="1" collapsed="1">
      <c r="A243" s="108">
        <v>3</v>
      </c>
      <c r="B243" s="109">
        <v>2</v>
      </c>
      <c r="C243" s="109">
        <v>1</v>
      </c>
      <c r="D243" s="109">
        <v>4</v>
      </c>
      <c r="E243" s="109">
        <v>1</v>
      </c>
      <c r="F243" s="111">
        <v>1</v>
      </c>
      <c r="G243" s="110" t="s">
        <v>203</v>
      </c>
      <c r="H243" s="96">
        <v>221</v>
      </c>
      <c r="I243" s="115">
        <v>0</v>
      </c>
      <c r="J243" s="115">
        <v>0</v>
      </c>
      <c r="K243" s="115">
        <v>0</v>
      </c>
      <c r="L243" s="115">
        <v>0</v>
      </c>
    </row>
    <row r="244" spans="1:12" ht="18.75" hidden="1" customHeight="1" collapsed="1">
      <c r="A244" s="108">
        <v>3</v>
      </c>
      <c r="B244" s="109">
        <v>2</v>
      </c>
      <c r="C244" s="109">
        <v>1</v>
      </c>
      <c r="D244" s="109">
        <v>4</v>
      </c>
      <c r="E244" s="109">
        <v>1</v>
      </c>
      <c r="F244" s="111">
        <v>2</v>
      </c>
      <c r="G244" s="110" t="s">
        <v>204</v>
      </c>
      <c r="H244" s="96">
        <v>222</v>
      </c>
      <c r="I244" s="115">
        <v>0</v>
      </c>
      <c r="J244" s="115">
        <v>0</v>
      </c>
      <c r="K244" s="115">
        <v>0</v>
      </c>
      <c r="L244" s="115">
        <v>0</v>
      </c>
    </row>
    <row r="245" spans="1:12" hidden="1" collapsed="1">
      <c r="A245" s="108">
        <v>3</v>
      </c>
      <c r="B245" s="109">
        <v>2</v>
      </c>
      <c r="C245" s="109">
        <v>1</v>
      </c>
      <c r="D245" s="109">
        <v>5</v>
      </c>
      <c r="E245" s="109"/>
      <c r="F245" s="111"/>
      <c r="G245" s="110" t="s">
        <v>205</v>
      </c>
      <c r="H245" s="96">
        <v>223</v>
      </c>
      <c r="I245" s="97">
        <f t="shared" ref="I245:L246" si="24">I246</f>
        <v>0</v>
      </c>
      <c r="J245" s="138">
        <f t="shared" si="24"/>
        <v>0</v>
      </c>
      <c r="K245" s="98">
        <f t="shared" si="24"/>
        <v>0</v>
      </c>
      <c r="L245" s="98">
        <f t="shared" si="24"/>
        <v>0</v>
      </c>
    </row>
    <row r="246" spans="1:12" ht="16.5" hidden="1" customHeight="1" collapsed="1">
      <c r="A246" s="108">
        <v>3</v>
      </c>
      <c r="B246" s="109">
        <v>2</v>
      </c>
      <c r="C246" s="109">
        <v>1</v>
      </c>
      <c r="D246" s="109">
        <v>5</v>
      </c>
      <c r="E246" s="109">
        <v>1</v>
      </c>
      <c r="F246" s="111"/>
      <c r="G246" s="110" t="s">
        <v>205</v>
      </c>
      <c r="H246" s="96">
        <v>224</v>
      </c>
      <c r="I246" s="98">
        <f t="shared" si="24"/>
        <v>0</v>
      </c>
      <c r="J246" s="138">
        <f t="shared" si="24"/>
        <v>0</v>
      </c>
      <c r="K246" s="98">
        <f t="shared" si="24"/>
        <v>0</v>
      </c>
      <c r="L246" s="98">
        <f t="shared" si="24"/>
        <v>0</v>
      </c>
    </row>
    <row r="247" spans="1:12" hidden="1" collapsed="1">
      <c r="A247" s="129">
        <v>3</v>
      </c>
      <c r="B247" s="130">
        <v>2</v>
      </c>
      <c r="C247" s="130">
        <v>1</v>
      </c>
      <c r="D247" s="130">
        <v>5</v>
      </c>
      <c r="E247" s="130">
        <v>1</v>
      </c>
      <c r="F247" s="131">
        <v>1</v>
      </c>
      <c r="G247" s="110" t="s">
        <v>205</v>
      </c>
      <c r="H247" s="96">
        <v>225</v>
      </c>
      <c r="I247" s="159">
        <v>0</v>
      </c>
      <c r="J247" s="159">
        <v>0</v>
      </c>
      <c r="K247" s="159">
        <v>0</v>
      </c>
      <c r="L247" s="159">
        <v>0</v>
      </c>
    </row>
    <row r="248" spans="1:12" hidden="1" collapsed="1">
      <c r="A248" s="108">
        <v>3</v>
      </c>
      <c r="B248" s="109">
        <v>2</v>
      </c>
      <c r="C248" s="109">
        <v>1</v>
      </c>
      <c r="D248" s="109">
        <v>6</v>
      </c>
      <c r="E248" s="109"/>
      <c r="F248" s="111"/>
      <c r="G248" s="110" t="s">
        <v>206</v>
      </c>
      <c r="H248" s="96">
        <v>226</v>
      </c>
      <c r="I248" s="97">
        <f t="shared" ref="I248:L249" si="25">I249</f>
        <v>0</v>
      </c>
      <c r="J248" s="138">
        <f t="shared" si="25"/>
        <v>0</v>
      </c>
      <c r="K248" s="98">
        <f t="shared" si="25"/>
        <v>0</v>
      </c>
      <c r="L248" s="98">
        <f t="shared" si="25"/>
        <v>0</v>
      </c>
    </row>
    <row r="249" spans="1:12" hidden="1" collapsed="1">
      <c r="A249" s="108">
        <v>3</v>
      </c>
      <c r="B249" s="108">
        <v>2</v>
      </c>
      <c r="C249" s="109">
        <v>1</v>
      </c>
      <c r="D249" s="109">
        <v>6</v>
      </c>
      <c r="E249" s="109">
        <v>1</v>
      </c>
      <c r="F249" s="111"/>
      <c r="G249" s="110" t="s">
        <v>206</v>
      </c>
      <c r="H249" s="96">
        <v>227</v>
      </c>
      <c r="I249" s="97">
        <f t="shared" si="25"/>
        <v>0</v>
      </c>
      <c r="J249" s="138">
        <f t="shared" si="25"/>
        <v>0</v>
      </c>
      <c r="K249" s="98">
        <f t="shared" si="25"/>
        <v>0</v>
      </c>
      <c r="L249" s="98">
        <f t="shared" si="25"/>
        <v>0</v>
      </c>
    </row>
    <row r="250" spans="1:12" ht="15.75" hidden="1" customHeight="1" collapsed="1">
      <c r="A250" s="103">
        <v>3</v>
      </c>
      <c r="B250" s="103">
        <v>2</v>
      </c>
      <c r="C250" s="109">
        <v>1</v>
      </c>
      <c r="D250" s="109">
        <v>6</v>
      </c>
      <c r="E250" s="109">
        <v>1</v>
      </c>
      <c r="F250" s="111">
        <v>1</v>
      </c>
      <c r="G250" s="110" t="s">
        <v>206</v>
      </c>
      <c r="H250" s="96">
        <v>228</v>
      </c>
      <c r="I250" s="159">
        <v>0</v>
      </c>
      <c r="J250" s="159">
        <v>0</v>
      </c>
      <c r="K250" s="159">
        <v>0</v>
      </c>
      <c r="L250" s="159">
        <v>0</v>
      </c>
    </row>
    <row r="251" spans="1:12" ht="13.5" hidden="1" customHeight="1" collapsed="1">
      <c r="A251" s="108">
        <v>3</v>
      </c>
      <c r="B251" s="108">
        <v>2</v>
      </c>
      <c r="C251" s="109">
        <v>1</v>
      </c>
      <c r="D251" s="109">
        <v>7</v>
      </c>
      <c r="E251" s="109"/>
      <c r="F251" s="111"/>
      <c r="G251" s="110" t="s">
        <v>207</v>
      </c>
      <c r="H251" s="96">
        <v>229</v>
      </c>
      <c r="I251" s="97">
        <f>I252</f>
        <v>0</v>
      </c>
      <c r="J251" s="138">
        <f>J252</f>
        <v>0</v>
      </c>
      <c r="K251" s="98">
        <f>K252</f>
        <v>0</v>
      </c>
      <c r="L251" s="98">
        <f>L252</f>
        <v>0</v>
      </c>
    </row>
    <row r="252" spans="1:12" hidden="1" collapsed="1">
      <c r="A252" s="108">
        <v>3</v>
      </c>
      <c r="B252" s="109">
        <v>2</v>
      </c>
      <c r="C252" s="109">
        <v>1</v>
      </c>
      <c r="D252" s="109">
        <v>7</v>
      </c>
      <c r="E252" s="109">
        <v>1</v>
      </c>
      <c r="F252" s="111"/>
      <c r="G252" s="110" t="s">
        <v>207</v>
      </c>
      <c r="H252" s="96">
        <v>230</v>
      </c>
      <c r="I252" s="97">
        <f>I253+I254</f>
        <v>0</v>
      </c>
      <c r="J252" s="97">
        <f>J253+J254</f>
        <v>0</v>
      </c>
      <c r="K252" s="97">
        <f>K253+K254</f>
        <v>0</v>
      </c>
      <c r="L252" s="97">
        <f>L253+L254</f>
        <v>0</v>
      </c>
    </row>
    <row r="253" spans="1:12" ht="27" hidden="1" customHeight="1" collapsed="1">
      <c r="A253" s="108">
        <v>3</v>
      </c>
      <c r="B253" s="109">
        <v>2</v>
      </c>
      <c r="C253" s="109">
        <v>1</v>
      </c>
      <c r="D253" s="109">
        <v>7</v>
      </c>
      <c r="E253" s="109">
        <v>1</v>
      </c>
      <c r="F253" s="111">
        <v>1</v>
      </c>
      <c r="G253" s="110" t="s">
        <v>208</v>
      </c>
      <c r="H253" s="96">
        <v>231</v>
      </c>
      <c r="I253" s="114">
        <v>0</v>
      </c>
      <c r="J253" s="115">
        <v>0</v>
      </c>
      <c r="K253" s="115">
        <v>0</v>
      </c>
      <c r="L253" s="115">
        <v>0</v>
      </c>
    </row>
    <row r="254" spans="1:12" ht="24.75" hidden="1" customHeight="1" collapsed="1">
      <c r="A254" s="108">
        <v>3</v>
      </c>
      <c r="B254" s="109">
        <v>2</v>
      </c>
      <c r="C254" s="109">
        <v>1</v>
      </c>
      <c r="D254" s="109">
        <v>7</v>
      </c>
      <c r="E254" s="109">
        <v>1</v>
      </c>
      <c r="F254" s="111">
        <v>2</v>
      </c>
      <c r="G254" s="110" t="s">
        <v>209</v>
      </c>
      <c r="H254" s="96">
        <v>232</v>
      </c>
      <c r="I254" s="115">
        <v>0</v>
      </c>
      <c r="J254" s="115">
        <v>0</v>
      </c>
      <c r="K254" s="115">
        <v>0</v>
      </c>
      <c r="L254" s="115">
        <v>0</v>
      </c>
    </row>
    <row r="255" spans="1:12" ht="38.25" hidden="1" customHeight="1" collapsed="1">
      <c r="A255" s="108">
        <v>3</v>
      </c>
      <c r="B255" s="109">
        <v>2</v>
      </c>
      <c r="C255" s="109">
        <v>2</v>
      </c>
      <c r="D255" s="168"/>
      <c r="E255" s="168"/>
      <c r="F255" s="169"/>
      <c r="G255" s="110" t="s">
        <v>210</v>
      </c>
      <c r="H255" s="96">
        <v>233</v>
      </c>
      <c r="I255" s="97">
        <f>SUM(I256+I265+I269+I273+I277+I280+I283)</f>
        <v>0</v>
      </c>
      <c r="J255" s="138">
        <f>SUM(J256+J265+J269+J273+J277+J280+J283)</f>
        <v>0</v>
      </c>
      <c r="K255" s="98">
        <f>SUM(K256+K265+K269+K273+K277+K280+K283)</f>
        <v>0</v>
      </c>
      <c r="L255" s="98">
        <f>SUM(L256+L265+L269+L273+L277+L280+L283)</f>
        <v>0</v>
      </c>
    </row>
    <row r="256" spans="1:12" hidden="1" collapsed="1">
      <c r="A256" s="108">
        <v>3</v>
      </c>
      <c r="B256" s="109">
        <v>2</v>
      </c>
      <c r="C256" s="109">
        <v>2</v>
      </c>
      <c r="D256" s="109">
        <v>1</v>
      </c>
      <c r="E256" s="109"/>
      <c r="F256" s="111"/>
      <c r="G256" s="110" t="s">
        <v>211</v>
      </c>
      <c r="H256" s="96">
        <v>234</v>
      </c>
      <c r="I256" s="97">
        <f>I257</f>
        <v>0</v>
      </c>
      <c r="J256" s="97">
        <f>J257</f>
        <v>0</v>
      </c>
      <c r="K256" s="97">
        <f>K257</f>
        <v>0</v>
      </c>
      <c r="L256" s="97">
        <f>L257</f>
        <v>0</v>
      </c>
    </row>
    <row r="257" spans="1:12" hidden="1" collapsed="1">
      <c r="A257" s="112">
        <v>3</v>
      </c>
      <c r="B257" s="108">
        <v>2</v>
      </c>
      <c r="C257" s="109">
        <v>2</v>
      </c>
      <c r="D257" s="109">
        <v>1</v>
      </c>
      <c r="E257" s="109">
        <v>1</v>
      </c>
      <c r="F257" s="111"/>
      <c r="G257" s="110" t="s">
        <v>189</v>
      </c>
      <c r="H257" s="96">
        <v>235</v>
      </c>
      <c r="I257" s="97">
        <f>SUM(I258)</f>
        <v>0</v>
      </c>
      <c r="J257" s="97">
        <f>SUM(J258)</f>
        <v>0</v>
      </c>
      <c r="K257" s="97">
        <f>SUM(K258)</f>
        <v>0</v>
      </c>
      <c r="L257" s="97">
        <f>SUM(L258)</f>
        <v>0</v>
      </c>
    </row>
    <row r="258" spans="1:12" hidden="1" collapsed="1">
      <c r="A258" s="112">
        <v>3</v>
      </c>
      <c r="B258" s="108">
        <v>2</v>
      </c>
      <c r="C258" s="109">
        <v>2</v>
      </c>
      <c r="D258" s="109">
        <v>1</v>
      </c>
      <c r="E258" s="109">
        <v>1</v>
      </c>
      <c r="F258" s="111">
        <v>1</v>
      </c>
      <c r="G258" s="110" t="s">
        <v>189</v>
      </c>
      <c r="H258" s="96">
        <v>236</v>
      </c>
      <c r="I258" s="115">
        <v>0</v>
      </c>
      <c r="J258" s="115">
        <v>0</v>
      </c>
      <c r="K258" s="115">
        <v>0</v>
      </c>
      <c r="L258" s="115">
        <v>0</v>
      </c>
    </row>
    <row r="259" spans="1:12" ht="15" hidden="1" customHeight="1" collapsed="1">
      <c r="A259" s="112">
        <v>3</v>
      </c>
      <c r="B259" s="108">
        <v>2</v>
      </c>
      <c r="C259" s="109">
        <v>2</v>
      </c>
      <c r="D259" s="109">
        <v>1</v>
      </c>
      <c r="E259" s="109">
        <v>2</v>
      </c>
      <c r="F259" s="111"/>
      <c r="G259" s="110" t="s">
        <v>212</v>
      </c>
      <c r="H259" s="96">
        <v>237</v>
      </c>
      <c r="I259" s="97">
        <f>SUM(I260:I261)</f>
        <v>0</v>
      </c>
      <c r="J259" s="97">
        <f>SUM(J260:J261)</f>
        <v>0</v>
      </c>
      <c r="K259" s="97">
        <f>SUM(K260:K261)</f>
        <v>0</v>
      </c>
      <c r="L259" s="97">
        <f>SUM(L260:L261)</f>
        <v>0</v>
      </c>
    </row>
    <row r="260" spans="1:12" ht="15" hidden="1" customHeight="1" collapsed="1">
      <c r="A260" s="112">
        <v>3</v>
      </c>
      <c r="B260" s="108">
        <v>2</v>
      </c>
      <c r="C260" s="109">
        <v>2</v>
      </c>
      <c r="D260" s="109">
        <v>1</v>
      </c>
      <c r="E260" s="109">
        <v>2</v>
      </c>
      <c r="F260" s="111">
        <v>1</v>
      </c>
      <c r="G260" s="110" t="s">
        <v>191</v>
      </c>
      <c r="H260" s="96">
        <v>238</v>
      </c>
      <c r="I260" s="115">
        <v>0</v>
      </c>
      <c r="J260" s="114">
        <v>0</v>
      </c>
      <c r="K260" s="115">
        <v>0</v>
      </c>
      <c r="L260" s="115">
        <v>0</v>
      </c>
    </row>
    <row r="261" spans="1:12" ht="15" hidden="1" customHeight="1" collapsed="1">
      <c r="A261" s="112">
        <v>3</v>
      </c>
      <c r="B261" s="108">
        <v>2</v>
      </c>
      <c r="C261" s="109">
        <v>2</v>
      </c>
      <c r="D261" s="109">
        <v>1</v>
      </c>
      <c r="E261" s="109">
        <v>2</v>
      </c>
      <c r="F261" s="111">
        <v>2</v>
      </c>
      <c r="G261" s="110" t="s">
        <v>192</v>
      </c>
      <c r="H261" s="96">
        <v>239</v>
      </c>
      <c r="I261" s="115">
        <v>0</v>
      </c>
      <c r="J261" s="114">
        <v>0</v>
      </c>
      <c r="K261" s="115">
        <v>0</v>
      </c>
      <c r="L261" s="115">
        <v>0</v>
      </c>
    </row>
    <row r="262" spans="1:12" ht="15" hidden="1" customHeight="1" collapsed="1">
      <c r="A262" s="112">
        <v>3</v>
      </c>
      <c r="B262" s="108">
        <v>2</v>
      </c>
      <c r="C262" s="109">
        <v>2</v>
      </c>
      <c r="D262" s="109">
        <v>1</v>
      </c>
      <c r="E262" s="109">
        <v>3</v>
      </c>
      <c r="F262" s="111"/>
      <c r="G262" s="110" t="s">
        <v>193</v>
      </c>
      <c r="H262" s="96">
        <v>240</v>
      </c>
      <c r="I262" s="97">
        <f>SUM(I263:I264)</f>
        <v>0</v>
      </c>
      <c r="J262" s="97">
        <f>SUM(J263:J264)</f>
        <v>0</v>
      </c>
      <c r="K262" s="97">
        <f>SUM(K263:K264)</f>
        <v>0</v>
      </c>
      <c r="L262" s="97">
        <f>SUM(L263:L264)</f>
        <v>0</v>
      </c>
    </row>
    <row r="263" spans="1:12" ht="15" hidden="1" customHeight="1" collapsed="1">
      <c r="A263" s="112">
        <v>3</v>
      </c>
      <c r="B263" s="108">
        <v>2</v>
      </c>
      <c r="C263" s="109">
        <v>2</v>
      </c>
      <c r="D263" s="109">
        <v>1</v>
      </c>
      <c r="E263" s="109">
        <v>3</v>
      </c>
      <c r="F263" s="111">
        <v>1</v>
      </c>
      <c r="G263" s="110" t="s">
        <v>194</v>
      </c>
      <c r="H263" s="96">
        <v>241</v>
      </c>
      <c r="I263" s="115">
        <v>0</v>
      </c>
      <c r="J263" s="114">
        <v>0</v>
      </c>
      <c r="K263" s="115">
        <v>0</v>
      </c>
      <c r="L263" s="115">
        <v>0</v>
      </c>
    </row>
    <row r="264" spans="1:12" ht="15" hidden="1" customHeight="1" collapsed="1">
      <c r="A264" s="112">
        <v>3</v>
      </c>
      <c r="B264" s="108">
        <v>2</v>
      </c>
      <c r="C264" s="109">
        <v>2</v>
      </c>
      <c r="D264" s="109">
        <v>1</v>
      </c>
      <c r="E264" s="109">
        <v>3</v>
      </c>
      <c r="F264" s="111">
        <v>2</v>
      </c>
      <c r="G264" s="110" t="s">
        <v>213</v>
      </c>
      <c r="H264" s="96">
        <v>242</v>
      </c>
      <c r="I264" s="115">
        <v>0</v>
      </c>
      <c r="J264" s="114">
        <v>0</v>
      </c>
      <c r="K264" s="115">
        <v>0</v>
      </c>
      <c r="L264" s="115">
        <v>0</v>
      </c>
    </row>
    <row r="265" spans="1:12" ht="25.5" hidden="1" customHeight="1" collapsed="1">
      <c r="A265" s="112">
        <v>3</v>
      </c>
      <c r="B265" s="108">
        <v>2</v>
      </c>
      <c r="C265" s="109">
        <v>2</v>
      </c>
      <c r="D265" s="109">
        <v>2</v>
      </c>
      <c r="E265" s="109"/>
      <c r="F265" s="111"/>
      <c r="G265" s="110" t="s">
        <v>214</v>
      </c>
      <c r="H265" s="96">
        <v>243</v>
      </c>
      <c r="I265" s="97">
        <f>I266</f>
        <v>0</v>
      </c>
      <c r="J265" s="98">
        <f>J266</f>
        <v>0</v>
      </c>
      <c r="K265" s="97">
        <f>K266</f>
        <v>0</v>
      </c>
      <c r="L265" s="98">
        <f>L266</f>
        <v>0</v>
      </c>
    </row>
    <row r="266" spans="1:12" ht="20.25" hidden="1" customHeight="1" collapsed="1">
      <c r="A266" s="108">
        <v>3</v>
      </c>
      <c r="B266" s="109">
        <v>2</v>
      </c>
      <c r="C266" s="101">
        <v>2</v>
      </c>
      <c r="D266" s="101">
        <v>2</v>
      </c>
      <c r="E266" s="101">
        <v>1</v>
      </c>
      <c r="F266" s="104"/>
      <c r="G266" s="110" t="s">
        <v>214</v>
      </c>
      <c r="H266" s="96">
        <v>244</v>
      </c>
      <c r="I266" s="118">
        <f>SUM(I267:I268)</f>
        <v>0</v>
      </c>
      <c r="J266" s="140">
        <f>SUM(J267:J268)</f>
        <v>0</v>
      </c>
      <c r="K266" s="119">
        <f>SUM(K267:K268)</f>
        <v>0</v>
      </c>
      <c r="L266" s="119">
        <f>SUM(L267:L268)</f>
        <v>0</v>
      </c>
    </row>
    <row r="267" spans="1:12" ht="25.5" hidden="1" customHeight="1" collapsed="1">
      <c r="A267" s="108">
        <v>3</v>
      </c>
      <c r="B267" s="109">
        <v>2</v>
      </c>
      <c r="C267" s="109">
        <v>2</v>
      </c>
      <c r="D267" s="109">
        <v>2</v>
      </c>
      <c r="E267" s="109">
        <v>1</v>
      </c>
      <c r="F267" s="111">
        <v>1</v>
      </c>
      <c r="G267" s="110" t="s">
        <v>215</v>
      </c>
      <c r="H267" s="96">
        <v>245</v>
      </c>
      <c r="I267" s="115">
        <v>0</v>
      </c>
      <c r="J267" s="115">
        <v>0</v>
      </c>
      <c r="K267" s="115">
        <v>0</v>
      </c>
      <c r="L267" s="115">
        <v>0</v>
      </c>
    </row>
    <row r="268" spans="1:12" ht="25.5" hidden="1" customHeight="1" collapsed="1">
      <c r="A268" s="108">
        <v>3</v>
      </c>
      <c r="B268" s="109">
        <v>2</v>
      </c>
      <c r="C268" s="109">
        <v>2</v>
      </c>
      <c r="D268" s="109">
        <v>2</v>
      </c>
      <c r="E268" s="109">
        <v>1</v>
      </c>
      <c r="F268" s="111">
        <v>2</v>
      </c>
      <c r="G268" s="112" t="s">
        <v>216</v>
      </c>
      <c r="H268" s="96">
        <v>246</v>
      </c>
      <c r="I268" s="115">
        <v>0</v>
      </c>
      <c r="J268" s="115">
        <v>0</v>
      </c>
      <c r="K268" s="115">
        <v>0</v>
      </c>
      <c r="L268" s="115">
        <v>0</v>
      </c>
    </row>
    <row r="269" spans="1:12" ht="25.5" hidden="1" customHeight="1" collapsed="1">
      <c r="A269" s="108">
        <v>3</v>
      </c>
      <c r="B269" s="109">
        <v>2</v>
      </c>
      <c r="C269" s="109">
        <v>2</v>
      </c>
      <c r="D269" s="109">
        <v>3</v>
      </c>
      <c r="E269" s="109"/>
      <c r="F269" s="111"/>
      <c r="G269" s="110" t="s">
        <v>217</v>
      </c>
      <c r="H269" s="96">
        <v>247</v>
      </c>
      <c r="I269" s="97">
        <f>I270</f>
        <v>0</v>
      </c>
      <c r="J269" s="138">
        <f>J270</f>
        <v>0</v>
      </c>
      <c r="K269" s="98">
        <f>K270</f>
        <v>0</v>
      </c>
      <c r="L269" s="98">
        <f>L270</f>
        <v>0</v>
      </c>
    </row>
    <row r="270" spans="1:12" ht="30" hidden="1" customHeight="1" collapsed="1">
      <c r="A270" s="103">
        <v>3</v>
      </c>
      <c r="B270" s="109">
        <v>2</v>
      </c>
      <c r="C270" s="109">
        <v>2</v>
      </c>
      <c r="D270" s="109">
        <v>3</v>
      </c>
      <c r="E270" s="109">
        <v>1</v>
      </c>
      <c r="F270" s="111"/>
      <c r="G270" s="110" t="s">
        <v>217</v>
      </c>
      <c r="H270" s="96">
        <v>248</v>
      </c>
      <c r="I270" s="97">
        <f>I271+I272</f>
        <v>0</v>
      </c>
      <c r="J270" s="97">
        <f>J271+J272</f>
        <v>0</v>
      </c>
      <c r="K270" s="97">
        <f>K271+K272</f>
        <v>0</v>
      </c>
      <c r="L270" s="97">
        <f>L271+L272</f>
        <v>0</v>
      </c>
    </row>
    <row r="271" spans="1:12" ht="31.5" hidden="1" customHeight="1" collapsed="1">
      <c r="A271" s="103">
        <v>3</v>
      </c>
      <c r="B271" s="109">
        <v>2</v>
      </c>
      <c r="C271" s="109">
        <v>2</v>
      </c>
      <c r="D271" s="109">
        <v>3</v>
      </c>
      <c r="E271" s="109">
        <v>1</v>
      </c>
      <c r="F271" s="111">
        <v>1</v>
      </c>
      <c r="G271" s="110" t="s">
        <v>218</v>
      </c>
      <c r="H271" s="96">
        <v>249</v>
      </c>
      <c r="I271" s="115">
        <v>0</v>
      </c>
      <c r="J271" s="115">
        <v>0</v>
      </c>
      <c r="K271" s="115">
        <v>0</v>
      </c>
      <c r="L271" s="115">
        <v>0</v>
      </c>
    </row>
    <row r="272" spans="1:12" ht="25.5" hidden="1" customHeight="1" collapsed="1">
      <c r="A272" s="103">
        <v>3</v>
      </c>
      <c r="B272" s="109">
        <v>2</v>
      </c>
      <c r="C272" s="109">
        <v>2</v>
      </c>
      <c r="D272" s="109">
        <v>3</v>
      </c>
      <c r="E272" s="109">
        <v>1</v>
      </c>
      <c r="F272" s="111">
        <v>2</v>
      </c>
      <c r="G272" s="110" t="s">
        <v>219</v>
      </c>
      <c r="H272" s="96">
        <v>250</v>
      </c>
      <c r="I272" s="115">
        <v>0</v>
      </c>
      <c r="J272" s="115">
        <v>0</v>
      </c>
      <c r="K272" s="115">
        <v>0</v>
      </c>
      <c r="L272" s="115">
        <v>0</v>
      </c>
    </row>
    <row r="273" spans="1:12" ht="22.5" hidden="1" customHeight="1" collapsed="1">
      <c r="A273" s="108">
        <v>3</v>
      </c>
      <c r="B273" s="109">
        <v>2</v>
      </c>
      <c r="C273" s="109">
        <v>2</v>
      </c>
      <c r="D273" s="109">
        <v>4</v>
      </c>
      <c r="E273" s="109"/>
      <c r="F273" s="111"/>
      <c r="G273" s="110" t="s">
        <v>220</v>
      </c>
      <c r="H273" s="96">
        <v>251</v>
      </c>
      <c r="I273" s="97">
        <f>I274</f>
        <v>0</v>
      </c>
      <c r="J273" s="138">
        <f>J274</f>
        <v>0</v>
      </c>
      <c r="K273" s="98">
        <f>K274</f>
        <v>0</v>
      </c>
      <c r="L273" s="98">
        <f>L274</f>
        <v>0</v>
      </c>
    </row>
    <row r="274" spans="1:12" hidden="1" collapsed="1">
      <c r="A274" s="108">
        <v>3</v>
      </c>
      <c r="B274" s="109">
        <v>2</v>
      </c>
      <c r="C274" s="109">
        <v>2</v>
      </c>
      <c r="D274" s="109">
        <v>4</v>
      </c>
      <c r="E274" s="109">
        <v>1</v>
      </c>
      <c r="F274" s="111"/>
      <c r="G274" s="110" t="s">
        <v>220</v>
      </c>
      <c r="H274" s="96">
        <v>252</v>
      </c>
      <c r="I274" s="97">
        <f>SUM(I275:I276)</f>
        <v>0</v>
      </c>
      <c r="J274" s="138">
        <f>SUM(J275:J276)</f>
        <v>0</v>
      </c>
      <c r="K274" s="98">
        <f>SUM(K275:K276)</f>
        <v>0</v>
      </c>
      <c r="L274" s="98">
        <f>SUM(L275:L276)</f>
        <v>0</v>
      </c>
    </row>
    <row r="275" spans="1:12" ht="30.75" hidden="1" customHeight="1" collapsed="1">
      <c r="A275" s="108">
        <v>3</v>
      </c>
      <c r="B275" s="109">
        <v>2</v>
      </c>
      <c r="C275" s="109">
        <v>2</v>
      </c>
      <c r="D275" s="109">
        <v>4</v>
      </c>
      <c r="E275" s="109">
        <v>1</v>
      </c>
      <c r="F275" s="111">
        <v>1</v>
      </c>
      <c r="G275" s="110" t="s">
        <v>221</v>
      </c>
      <c r="H275" s="96">
        <v>253</v>
      </c>
      <c r="I275" s="115">
        <v>0</v>
      </c>
      <c r="J275" s="115">
        <v>0</v>
      </c>
      <c r="K275" s="115">
        <v>0</v>
      </c>
      <c r="L275" s="115">
        <v>0</v>
      </c>
    </row>
    <row r="276" spans="1:12" ht="27.75" hidden="1" customHeight="1" collapsed="1">
      <c r="A276" s="103">
        <v>3</v>
      </c>
      <c r="B276" s="101">
        <v>2</v>
      </c>
      <c r="C276" s="101">
        <v>2</v>
      </c>
      <c r="D276" s="101">
        <v>4</v>
      </c>
      <c r="E276" s="101">
        <v>1</v>
      </c>
      <c r="F276" s="104">
        <v>2</v>
      </c>
      <c r="G276" s="112" t="s">
        <v>222</v>
      </c>
      <c r="H276" s="96">
        <v>254</v>
      </c>
      <c r="I276" s="115">
        <v>0</v>
      </c>
      <c r="J276" s="115">
        <v>0</v>
      </c>
      <c r="K276" s="115">
        <v>0</v>
      </c>
      <c r="L276" s="115">
        <v>0</v>
      </c>
    </row>
    <row r="277" spans="1:12" ht="14.25" hidden="1" customHeight="1" collapsed="1">
      <c r="A277" s="108">
        <v>3</v>
      </c>
      <c r="B277" s="109">
        <v>2</v>
      </c>
      <c r="C277" s="109">
        <v>2</v>
      </c>
      <c r="D277" s="109">
        <v>5</v>
      </c>
      <c r="E277" s="109"/>
      <c r="F277" s="111"/>
      <c r="G277" s="110" t="s">
        <v>223</v>
      </c>
      <c r="H277" s="96">
        <v>255</v>
      </c>
      <c r="I277" s="97">
        <f t="shared" ref="I277:L278" si="26">I278</f>
        <v>0</v>
      </c>
      <c r="J277" s="138">
        <f t="shared" si="26"/>
        <v>0</v>
      </c>
      <c r="K277" s="98">
        <f t="shared" si="26"/>
        <v>0</v>
      </c>
      <c r="L277" s="98">
        <f t="shared" si="26"/>
        <v>0</v>
      </c>
    </row>
    <row r="278" spans="1:12" ht="15.75" hidden="1" customHeight="1" collapsed="1">
      <c r="A278" s="108">
        <v>3</v>
      </c>
      <c r="B278" s="109">
        <v>2</v>
      </c>
      <c r="C278" s="109">
        <v>2</v>
      </c>
      <c r="D278" s="109">
        <v>5</v>
      </c>
      <c r="E278" s="109">
        <v>1</v>
      </c>
      <c r="F278" s="111"/>
      <c r="G278" s="110" t="s">
        <v>223</v>
      </c>
      <c r="H278" s="96">
        <v>256</v>
      </c>
      <c r="I278" s="97">
        <f t="shared" si="26"/>
        <v>0</v>
      </c>
      <c r="J278" s="138">
        <f t="shared" si="26"/>
        <v>0</v>
      </c>
      <c r="K278" s="98">
        <f t="shared" si="26"/>
        <v>0</v>
      </c>
      <c r="L278" s="98">
        <f t="shared" si="26"/>
        <v>0</v>
      </c>
    </row>
    <row r="279" spans="1:12" ht="15.75" hidden="1" customHeight="1" collapsed="1">
      <c r="A279" s="108">
        <v>3</v>
      </c>
      <c r="B279" s="109">
        <v>2</v>
      </c>
      <c r="C279" s="109">
        <v>2</v>
      </c>
      <c r="D279" s="109">
        <v>5</v>
      </c>
      <c r="E279" s="109">
        <v>1</v>
      </c>
      <c r="F279" s="111">
        <v>1</v>
      </c>
      <c r="G279" s="110" t="s">
        <v>223</v>
      </c>
      <c r="H279" s="96">
        <v>257</v>
      </c>
      <c r="I279" s="115">
        <v>0</v>
      </c>
      <c r="J279" s="115">
        <v>0</v>
      </c>
      <c r="K279" s="115">
        <v>0</v>
      </c>
      <c r="L279" s="115">
        <v>0</v>
      </c>
    </row>
    <row r="280" spans="1:12" ht="14.25" hidden="1" customHeight="1" collapsed="1">
      <c r="A280" s="108">
        <v>3</v>
      </c>
      <c r="B280" s="109">
        <v>2</v>
      </c>
      <c r="C280" s="109">
        <v>2</v>
      </c>
      <c r="D280" s="109">
        <v>6</v>
      </c>
      <c r="E280" s="109"/>
      <c r="F280" s="111"/>
      <c r="G280" s="110" t="s">
        <v>206</v>
      </c>
      <c r="H280" s="96">
        <v>258</v>
      </c>
      <c r="I280" s="97">
        <f t="shared" ref="I280:L281" si="27">I281</f>
        <v>0</v>
      </c>
      <c r="J280" s="170">
        <f t="shared" si="27"/>
        <v>0</v>
      </c>
      <c r="K280" s="98">
        <f t="shared" si="27"/>
        <v>0</v>
      </c>
      <c r="L280" s="98">
        <f t="shared" si="27"/>
        <v>0</v>
      </c>
    </row>
    <row r="281" spans="1:12" ht="15" hidden="1" customHeight="1" collapsed="1">
      <c r="A281" s="108">
        <v>3</v>
      </c>
      <c r="B281" s="109">
        <v>2</v>
      </c>
      <c r="C281" s="109">
        <v>2</v>
      </c>
      <c r="D281" s="109">
        <v>6</v>
      </c>
      <c r="E281" s="109">
        <v>1</v>
      </c>
      <c r="F281" s="111"/>
      <c r="G281" s="110" t="s">
        <v>206</v>
      </c>
      <c r="H281" s="96">
        <v>259</v>
      </c>
      <c r="I281" s="97">
        <f t="shared" si="27"/>
        <v>0</v>
      </c>
      <c r="J281" s="170">
        <f t="shared" si="27"/>
        <v>0</v>
      </c>
      <c r="K281" s="98">
        <f t="shared" si="27"/>
        <v>0</v>
      </c>
      <c r="L281" s="98">
        <f t="shared" si="27"/>
        <v>0</v>
      </c>
    </row>
    <row r="282" spans="1:12" ht="15" hidden="1" customHeight="1" collapsed="1">
      <c r="A282" s="108">
        <v>3</v>
      </c>
      <c r="B282" s="130">
        <v>2</v>
      </c>
      <c r="C282" s="130">
        <v>2</v>
      </c>
      <c r="D282" s="109">
        <v>6</v>
      </c>
      <c r="E282" s="130">
        <v>1</v>
      </c>
      <c r="F282" s="131">
        <v>1</v>
      </c>
      <c r="G282" s="132" t="s">
        <v>206</v>
      </c>
      <c r="H282" s="96">
        <v>260</v>
      </c>
      <c r="I282" s="115">
        <v>0</v>
      </c>
      <c r="J282" s="115">
        <v>0</v>
      </c>
      <c r="K282" s="115">
        <v>0</v>
      </c>
      <c r="L282" s="115">
        <v>0</v>
      </c>
    </row>
    <row r="283" spans="1:12" ht="14.25" hidden="1" customHeight="1" collapsed="1">
      <c r="A283" s="112">
        <v>3</v>
      </c>
      <c r="B283" s="108">
        <v>2</v>
      </c>
      <c r="C283" s="109">
        <v>2</v>
      </c>
      <c r="D283" s="109">
        <v>7</v>
      </c>
      <c r="E283" s="109"/>
      <c r="F283" s="111"/>
      <c r="G283" s="110" t="s">
        <v>207</v>
      </c>
      <c r="H283" s="96">
        <v>261</v>
      </c>
      <c r="I283" s="97">
        <f>I284</f>
        <v>0</v>
      </c>
      <c r="J283" s="170">
        <f>J284</f>
        <v>0</v>
      </c>
      <c r="K283" s="98">
        <f>K284</f>
        <v>0</v>
      </c>
      <c r="L283" s="98">
        <f>L284</f>
        <v>0</v>
      </c>
    </row>
    <row r="284" spans="1:12" ht="15" hidden="1" customHeight="1" collapsed="1">
      <c r="A284" s="112">
        <v>3</v>
      </c>
      <c r="B284" s="108">
        <v>2</v>
      </c>
      <c r="C284" s="109">
        <v>2</v>
      </c>
      <c r="D284" s="109">
        <v>7</v>
      </c>
      <c r="E284" s="109">
        <v>1</v>
      </c>
      <c r="F284" s="111"/>
      <c r="G284" s="110" t="s">
        <v>207</v>
      </c>
      <c r="H284" s="96">
        <v>262</v>
      </c>
      <c r="I284" s="97">
        <f>I285+I286</f>
        <v>0</v>
      </c>
      <c r="J284" s="97">
        <f>J285+J286</f>
        <v>0</v>
      </c>
      <c r="K284" s="97">
        <f>K285+K286</f>
        <v>0</v>
      </c>
      <c r="L284" s="97">
        <f>L285+L286</f>
        <v>0</v>
      </c>
    </row>
    <row r="285" spans="1:12" ht="27.75" hidden="1" customHeight="1" collapsed="1">
      <c r="A285" s="112">
        <v>3</v>
      </c>
      <c r="B285" s="108">
        <v>2</v>
      </c>
      <c r="C285" s="108">
        <v>2</v>
      </c>
      <c r="D285" s="109">
        <v>7</v>
      </c>
      <c r="E285" s="109">
        <v>1</v>
      </c>
      <c r="F285" s="111">
        <v>1</v>
      </c>
      <c r="G285" s="110" t="s">
        <v>208</v>
      </c>
      <c r="H285" s="96">
        <v>263</v>
      </c>
      <c r="I285" s="115">
        <v>0</v>
      </c>
      <c r="J285" s="115">
        <v>0</v>
      </c>
      <c r="K285" s="115">
        <v>0</v>
      </c>
      <c r="L285" s="115">
        <v>0</v>
      </c>
    </row>
    <row r="286" spans="1:12" ht="25.5" hidden="1" customHeight="1" collapsed="1">
      <c r="A286" s="112">
        <v>3</v>
      </c>
      <c r="B286" s="108">
        <v>2</v>
      </c>
      <c r="C286" s="108">
        <v>2</v>
      </c>
      <c r="D286" s="109">
        <v>7</v>
      </c>
      <c r="E286" s="109">
        <v>1</v>
      </c>
      <c r="F286" s="111">
        <v>2</v>
      </c>
      <c r="G286" s="110" t="s">
        <v>209</v>
      </c>
      <c r="H286" s="96">
        <v>264</v>
      </c>
      <c r="I286" s="115">
        <v>0</v>
      </c>
      <c r="J286" s="115">
        <v>0</v>
      </c>
      <c r="K286" s="115">
        <v>0</v>
      </c>
      <c r="L286" s="115">
        <v>0</v>
      </c>
    </row>
    <row r="287" spans="1:12" ht="30" hidden="1" customHeight="1" collapsed="1">
      <c r="A287" s="116">
        <v>3</v>
      </c>
      <c r="B287" s="116">
        <v>3</v>
      </c>
      <c r="C287" s="92"/>
      <c r="D287" s="93"/>
      <c r="E287" s="93"/>
      <c r="F287" s="95"/>
      <c r="G287" s="94" t="s">
        <v>224</v>
      </c>
      <c r="H287" s="96">
        <v>265</v>
      </c>
      <c r="I287" s="97">
        <f>SUM(I288+I320)</f>
        <v>0</v>
      </c>
      <c r="J287" s="170">
        <f>SUM(J288+J320)</f>
        <v>0</v>
      </c>
      <c r="K287" s="98">
        <f>SUM(K288+K320)</f>
        <v>0</v>
      </c>
      <c r="L287" s="98">
        <f>SUM(L288+L320)</f>
        <v>0</v>
      </c>
    </row>
    <row r="288" spans="1:12" ht="40.5" hidden="1" customHeight="1" collapsed="1">
      <c r="A288" s="112">
        <v>3</v>
      </c>
      <c r="B288" s="112">
        <v>3</v>
      </c>
      <c r="C288" s="108">
        <v>1</v>
      </c>
      <c r="D288" s="109"/>
      <c r="E288" s="109"/>
      <c r="F288" s="111"/>
      <c r="G288" s="110" t="s">
        <v>225</v>
      </c>
      <c r="H288" s="96">
        <v>266</v>
      </c>
      <c r="I288" s="97">
        <f>SUM(I289+I298+I302+I306+I310+I313+I316)</f>
        <v>0</v>
      </c>
      <c r="J288" s="170">
        <f>SUM(J289+J298+J302+J306+J310+J313+J316)</f>
        <v>0</v>
      </c>
      <c r="K288" s="98">
        <f>SUM(K289+K298+K302+K306+K310+K313+K316)</f>
        <v>0</v>
      </c>
      <c r="L288" s="98">
        <f>SUM(L289+L298+L302+L306+L310+L313+L316)</f>
        <v>0</v>
      </c>
    </row>
    <row r="289" spans="1:12" ht="15" hidden="1" customHeight="1" collapsed="1">
      <c r="A289" s="112">
        <v>3</v>
      </c>
      <c r="B289" s="112">
        <v>3</v>
      </c>
      <c r="C289" s="108">
        <v>1</v>
      </c>
      <c r="D289" s="109">
        <v>1</v>
      </c>
      <c r="E289" s="109"/>
      <c r="F289" s="111"/>
      <c r="G289" s="110" t="s">
        <v>211</v>
      </c>
      <c r="H289" s="96">
        <v>267</v>
      </c>
      <c r="I289" s="97">
        <f>SUM(I290+I292+I295)</f>
        <v>0</v>
      </c>
      <c r="J289" s="97">
        <f>SUM(J290+J292+J295)</f>
        <v>0</v>
      </c>
      <c r="K289" s="97">
        <f>SUM(K290+K292+K295)</f>
        <v>0</v>
      </c>
      <c r="L289" s="97">
        <f>SUM(L290+L292+L295)</f>
        <v>0</v>
      </c>
    </row>
    <row r="290" spans="1:12" ht="12.75" hidden="1" customHeight="1" collapsed="1">
      <c r="A290" s="112">
        <v>3</v>
      </c>
      <c r="B290" s="112">
        <v>3</v>
      </c>
      <c r="C290" s="108">
        <v>1</v>
      </c>
      <c r="D290" s="109">
        <v>1</v>
      </c>
      <c r="E290" s="109">
        <v>1</v>
      </c>
      <c r="F290" s="111"/>
      <c r="G290" s="110" t="s">
        <v>189</v>
      </c>
      <c r="H290" s="96">
        <v>268</v>
      </c>
      <c r="I290" s="97">
        <f>SUM(I291:I291)</f>
        <v>0</v>
      </c>
      <c r="J290" s="170">
        <f>SUM(J291:J291)</f>
        <v>0</v>
      </c>
      <c r="K290" s="98">
        <f>SUM(K291:K291)</f>
        <v>0</v>
      </c>
      <c r="L290" s="98">
        <f>SUM(L291:L291)</f>
        <v>0</v>
      </c>
    </row>
    <row r="291" spans="1:12" ht="15" hidden="1" customHeight="1" collapsed="1">
      <c r="A291" s="112">
        <v>3</v>
      </c>
      <c r="B291" s="112">
        <v>3</v>
      </c>
      <c r="C291" s="108">
        <v>1</v>
      </c>
      <c r="D291" s="109">
        <v>1</v>
      </c>
      <c r="E291" s="109">
        <v>1</v>
      </c>
      <c r="F291" s="111">
        <v>1</v>
      </c>
      <c r="G291" s="110" t="s">
        <v>189</v>
      </c>
      <c r="H291" s="96">
        <v>269</v>
      </c>
      <c r="I291" s="115">
        <v>0</v>
      </c>
      <c r="J291" s="115">
        <v>0</v>
      </c>
      <c r="K291" s="115">
        <v>0</v>
      </c>
      <c r="L291" s="115">
        <v>0</v>
      </c>
    </row>
    <row r="292" spans="1:12" ht="14.25" hidden="1" customHeight="1" collapsed="1">
      <c r="A292" s="112">
        <v>3</v>
      </c>
      <c r="B292" s="112">
        <v>3</v>
      </c>
      <c r="C292" s="108">
        <v>1</v>
      </c>
      <c r="D292" s="109">
        <v>1</v>
      </c>
      <c r="E292" s="109">
        <v>2</v>
      </c>
      <c r="F292" s="111"/>
      <c r="G292" s="110" t="s">
        <v>212</v>
      </c>
      <c r="H292" s="96">
        <v>270</v>
      </c>
      <c r="I292" s="97">
        <f>SUM(I293:I294)</f>
        <v>0</v>
      </c>
      <c r="J292" s="97">
        <f>SUM(J293:J294)</f>
        <v>0</v>
      </c>
      <c r="K292" s="97">
        <f>SUM(K293:K294)</f>
        <v>0</v>
      </c>
      <c r="L292" s="97">
        <f>SUM(L293:L294)</f>
        <v>0</v>
      </c>
    </row>
    <row r="293" spans="1:12" ht="14.25" hidden="1" customHeight="1" collapsed="1">
      <c r="A293" s="112">
        <v>3</v>
      </c>
      <c r="B293" s="112">
        <v>3</v>
      </c>
      <c r="C293" s="108">
        <v>1</v>
      </c>
      <c r="D293" s="109">
        <v>1</v>
      </c>
      <c r="E293" s="109">
        <v>2</v>
      </c>
      <c r="F293" s="111">
        <v>1</v>
      </c>
      <c r="G293" s="110" t="s">
        <v>191</v>
      </c>
      <c r="H293" s="96">
        <v>271</v>
      </c>
      <c r="I293" s="115">
        <v>0</v>
      </c>
      <c r="J293" s="115">
        <v>0</v>
      </c>
      <c r="K293" s="115">
        <v>0</v>
      </c>
      <c r="L293" s="115">
        <v>0</v>
      </c>
    </row>
    <row r="294" spans="1:12" ht="14.25" hidden="1" customHeight="1" collapsed="1">
      <c r="A294" s="112">
        <v>3</v>
      </c>
      <c r="B294" s="112">
        <v>3</v>
      </c>
      <c r="C294" s="108">
        <v>1</v>
      </c>
      <c r="D294" s="109">
        <v>1</v>
      </c>
      <c r="E294" s="109">
        <v>2</v>
      </c>
      <c r="F294" s="111">
        <v>2</v>
      </c>
      <c r="G294" s="110" t="s">
        <v>192</v>
      </c>
      <c r="H294" s="96">
        <v>272</v>
      </c>
      <c r="I294" s="115">
        <v>0</v>
      </c>
      <c r="J294" s="115">
        <v>0</v>
      </c>
      <c r="K294" s="115">
        <v>0</v>
      </c>
      <c r="L294" s="115">
        <v>0</v>
      </c>
    </row>
    <row r="295" spans="1:12" ht="14.25" hidden="1" customHeight="1" collapsed="1">
      <c r="A295" s="112">
        <v>3</v>
      </c>
      <c r="B295" s="112">
        <v>3</v>
      </c>
      <c r="C295" s="108">
        <v>1</v>
      </c>
      <c r="D295" s="109">
        <v>1</v>
      </c>
      <c r="E295" s="109">
        <v>3</v>
      </c>
      <c r="F295" s="111"/>
      <c r="G295" s="110" t="s">
        <v>193</v>
      </c>
      <c r="H295" s="96">
        <v>273</v>
      </c>
      <c r="I295" s="97">
        <f>SUM(I296:I297)</f>
        <v>0</v>
      </c>
      <c r="J295" s="97">
        <f>SUM(J296:J297)</f>
        <v>0</v>
      </c>
      <c r="K295" s="97">
        <f>SUM(K296:K297)</f>
        <v>0</v>
      </c>
      <c r="L295" s="97">
        <f>SUM(L296:L297)</f>
        <v>0</v>
      </c>
    </row>
    <row r="296" spans="1:12" ht="14.25" hidden="1" customHeight="1" collapsed="1">
      <c r="A296" s="112">
        <v>3</v>
      </c>
      <c r="B296" s="112">
        <v>3</v>
      </c>
      <c r="C296" s="108">
        <v>1</v>
      </c>
      <c r="D296" s="109">
        <v>1</v>
      </c>
      <c r="E296" s="109">
        <v>3</v>
      </c>
      <c r="F296" s="111">
        <v>1</v>
      </c>
      <c r="G296" s="110" t="s">
        <v>226</v>
      </c>
      <c r="H296" s="96">
        <v>274</v>
      </c>
      <c r="I296" s="115">
        <v>0</v>
      </c>
      <c r="J296" s="115">
        <v>0</v>
      </c>
      <c r="K296" s="115">
        <v>0</v>
      </c>
      <c r="L296" s="115">
        <v>0</v>
      </c>
    </row>
    <row r="297" spans="1:12" ht="14.25" hidden="1" customHeight="1" collapsed="1">
      <c r="A297" s="112">
        <v>3</v>
      </c>
      <c r="B297" s="112">
        <v>3</v>
      </c>
      <c r="C297" s="108">
        <v>1</v>
      </c>
      <c r="D297" s="109">
        <v>1</v>
      </c>
      <c r="E297" s="109">
        <v>3</v>
      </c>
      <c r="F297" s="111">
        <v>2</v>
      </c>
      <c r="G297" s="110" t="s">
        <v>213</v>
      </c>
      <c r="H297" s="96">
        <v>275</v>
      </c>
      <c r="I297" s="115">
        <v>0</v>
      </c>
      <c r="J297" s="115">
        <v>0</v>
      </c>
      <c r="K297" s="115">
        <v>0</v>
      </c>
      <c r="L297" s="115">
        <v>0</v>
      </c>
    </row>
    <row r="298" spans="1:12" hidden="1" collapsed="1">
      <c r="A298" s="128">
        <v>3</v>
      </c>
      <c r="B298" s="103">
        <v>3</v>
      </c>
      <c r="C298" s="108">
        <v>1</v>
      </c>
      <c r="D298" s="109">
        <v>2</v>
      </c>
      <c r="E298" s="109"/>
      <c r="F298" s="111"/>
      <c r="G298" s="110" t="s">
        <v>227</v>
      </c>
      <c r="H298" s="96">
        <v>276</v>
      </c>
      <c r="I298" s="97">
        <f>I299</f>
        <v>0</v>
      </c>
      <c r="J298" s="170">
        <f>J299</f>
        <v>0</v>
      </c>
      <c r="K298" s="98">
        <f>K299</f>
        <v>0</v>
      </c>
      <c r="L298" s="98">
        <f>L299</f>
        <v>0</v>
      </c>
    </row>
    <row r="299" spans="1:12" ht="15" hidden="1" customHeight="1" collapsed="1">
      <c r="A299" s="128">
        <v>3</v>
      </c>
      <c r="B299" s="128">
        <v>3</v>
      </c>
      <c r="C299" s="103">
        <v>1</v>
      </c>
      <c r="D299" s="101">
        <v>2</v>
      </c>
      <c r="E299" s="101">
        <v>1</v>
      </c>
      <c r="F299" s="104"/>
      <c r="G299" s="110" t="s">
        <v>227</v>
      </c>
      <c r="H299" s="96">
        <v>277</v>
      </c>
      <c r="I299" s="118">
        <f>SUM(I300:I301)</f>
        <v>0</v>
      </c>
      <c r="J299" s="171">
        <f>SUM(J300:J301)</f>
        <v>0</v>
      </c>
      <c r="K299" s="119">
        <f>SUM(K300:K301)</f>
        <v>0</v>
      </c>
      <c r="L299" s="119">
        <f>SUM(L300:L301)</f>
        <v>0</v>
      </c>
    </row>
    <row r="300" spans="1:12" ht="15" hidden="1" customHeight="1" collapsed="1">
      <c r="A300" s="112">
        <v>3</v>
      </c>
      <c r="B300" s="112">
        <v>3</v>
      </c>
      <c r="C300" s="108">
        <v>1</v>
      </c>
      <c r="D300" s="109">
        <v>2</v>
      </c>
      <c r="E300" s="109">
        <v>1</v>
      </c>
      <c r="F300" s="111">
        <v>1</v>
      </c>
      <c r="G300" s="110" t="s">
        <v>228</v>
      </c>
      <c r="H300" s="96">
        <v>278</v>
      </c>
      <c r="I300" s="115">
        <v>0</v>
      </c>
      <c r="J300" s="115">
        <v>0</v>
      </c>
      <c r="K300" s="115">
        <v>0</v>
      </c>
      <c r="L300" s="115">
        <v>0</v>
      </c>
    </row>
    <row r="301" spans="1:12" ht="12.75" hidden="1" customHeight="1" collapsed="1">
      <c r="A301" s="120">
        <v>3</v>
      </c>
      <c r="B301" s="154">
        <v>3</v>
      </c>
      <c r="C301" s="129">
        <v>1</v>
      </c>
      <c r="D301" s="130">
        <v>2</v>
      </c>
      <c r="E301" s="130">
        <v>1</v>
      </c>
      <c r="F301" s="131">
        <v>2</v>
      </c>
      <c r="G301" s="132" t="s">
        <v>229</v>
      </c>
      <c r="H301" s="96">
        <v>279</v>
      </c>
      <c r="I301" s="115">
        <v>0</v>
      </c>
      <c r="J301" s="115">
        <v>0</v>
      </c>
      <c r="K301" s="115">
        <v>0</v>
      </c>
      <c r="L301" s="115">
        <v>0</v>
      </c>
    </row>
    <row r="302" spans="1:12" ht="15.75" hidden="1" customHeight="1" collapsed="1">
      <c r="A302" s="108">
        <v>3</v>
      </c>
      <c r="B302" s="110">
        <v>3</v>
      </c>
      <c r="C302" s="108">
        <v>1</v>
      </c>
      <c r="D302" s="109">
        <v>3</v>
      </c>
      <c r="E302" s="109"/>
      <c r="F302" s="111"/>
      <c r="G302" s="110" t="s">
        <v>230</v>
      </c>
      <c r="H302" s="96">
        <v>280</v>
      </c>
      <c r="I302" s="97">
        <f>I303</f>
        <v>0</v>
      </c>
      <c r="J302" s="170">
        <f>J303</f>
        <v>0</v>
      </c>
      <c r="K302" s="98">
        <f>K303</f>
        <v>0</v>
      </c>
      <c r="L302" s="98">
        <f>L303</f>
        <v>0</v>
      </c>
    </row>
    <row r="303" spans="1:12" ht="15.75" hidden="1" customHeight="1" collapsed="1">
      <c r="A303" s="108">
        <v>3</v>
      </c>
      <c r="B303" s="132">
        <v>3</v>
      </c>
      <c r="C303" s="129">
        <v>1</v>
      </c>
      <c r="D303" s="130">
        <v>3</v>
      </c>
      <c r="E303" s="130">
        <v>1</v>
      </c>
      <c r="F303" s="131"/>
      <c r="G303" s="110" t="s">
        <v>230</v>
      </c>
      <c r="H303" s="96">
        <v>281</v>
      </c>
      <c r="I303" s="98">
        <f>I304+I305</f>
        <v>0</v>
      </c>
      <c r="J303" s="98">
        <f>J304+J305</f>
        <v>0</v>
      </c>
      <c r="K303" s="98">
        <f>K304+K305</f>
        <v>0</v>
      </c>
      <c r="L303" s="98">
        <f>L304+L305</f>
        <v>0</v>
      </c>
    </row>
    <row r="304" spans="1:12" ht="27" hidden="1" customHeight="1" collapsed="1">
      <c r="A304" s="108">
        <v>3</v>
      </c>
      <c r="B304" s="110">
        <v>3</v>
      </c>
      <c r="C304" s="108">
        <v>1</v>
      </c>
      <c r="D304" s="109">
        <v>3</v>
      </c>
      <c r="E304" s="109">
        <v>1</v>
      </c>
      <c r="F304" s="111">
        <v>1</v>
      </c>
      <c r="G304" s="110" t="s">
        <v>231</v>
      </c>
      <c r="H304" s="96">
        <v>282</v>
      </c>
      <c r="I304" s="159">
        <v>0</v>
      </c>
      <c r="J304" s="159">
        <v>0</v>
      </c>
      <c r="K304" s="159">
        <v>0</v>
      </c>
      <c r="L304" s="158">
        <v>0</v>
      </c>
    </row>
    <row r="305" spans="1:12" ht="26.25" hidden="1" customHeight="1" collapsed="1">
      <c r="A305" s="108">
        <v>3</v>
      </c>
      <c r="B305" s="110">
        <v>3</v>
      </c>
      <c r="C305" s="108">
        <v>1</v>
      </c>
      <c r="D305" s="109">
        <v>3</v>
      </c>
      <c r="E305" s="109">
        <v>1</v>
      </c>
      <c r="F305" s="111">
        <v>2</v>
      </c>
      <c r="G305" s="110" t="s">
        <v>232</v>
      </c>
      <c r="H305" s="96">
        <v>283</v>
      </c>
      <c r="I305" s="115">
        <v>0</v>
      </c>
      <c r="J305" s="115">
        <v>0</v>
      </c>
      <c r="K305" s="115">
        <v>0</v>
      </c>
      <c r="L305" s="115">
        <v>0</v>
      </c>
    </row>
    <row r="306" spans="1:12" hidden="1" collapsed="1">
      <c r="A306" s="108">
        <v>3</v>
      </c>
      <c r="B306" s="110">
        <v>3</v>
      </c>
      <c r="C306" s="108">
        <v>1</v>
      </c>
      <c r="D306" s="109">
        <v>4</v>
      </c>
      <c r="E306" s="109"/>
      <c r="F306" s="111"/>
      <c r="G306" s="110" t="s">
        <v>233</v>
      </c>
      <c r="H306" s="96">
        <v>284</v>
      </c>
      <c r="I306" s="97">
        <f>I307</f>
        <v>0</v>
      </c>
      <c r="J306" s="170">
        <f>J307</f>
        <v>0</v>
      </c>
      <c r="K306" s="98">
        <f>K307</f>
        <v>0</v>
      </c>
      <c r="L306" s="98">
        <f>L307</f>
        <v>0</v>
      </c>
    </row>
    <row r="307" spans="1:12" ht="15" hidden="1" customHeight="1" collapsed="1">
      <c r="A307" s="112">
        <v>3</v>
      </c>
      <c r="B307" s="108">
        <v>3</v>
      </c>
      <c r="C307" s="109">
        <v>1</v>
      </c>
      <c r="D307" s="109">
        <v>4</v>
      </c>
      <c r="E307" s="109">
        <v>1</v>
      </c>
      <c r="F307" s="111"/>
      <c r="G307" s="110" t="s">
        <v>233</v>
      </c>
      <c r="H307" s="96">
        <v>285</v>
      </c>
      <c r="I307" s="97">
        <f>SUM(I308:I309)</f>
        <v>0</v>
      </c>
      <c r="J307" s="97">
        <f>SUM(J308:J309)</f>
        <v>0</v>
      </c>
      <c r="K307" s="97">
        <f>SUM(K308:K309)</f>
        <v>0</v>
      </c>
      <c r="L307" s="97">
        <f>SUM(L308:L309)</f>
        <v>0</v>
      </c>
    </row>
    <row r="308" spans="1:12" hidden="1" collapsed="1">
      <c r="A308" s="112">
        <v>3</v>
      </c>
      <c r="B308" s="108">
        <v>3</v>
      </c>
      <c r="C308" s="109">
        <v>1</v>
      </c>
      <c r="D308" s="109">
        <v>4</v>
      </c>
      <c r="E308" s="109">
        <v>1</v>
      </c>
      <c r="F308" s="111">
        <v>1</v>
      </c>
      <c r="G308" s="110" t="s">
        <v>234</v>
      </c>
      <c r="H308" s="96">
        <v>286</v>
      </c>
      <c r="I308" s="114">
        <v>0</v>
      </c>
      <c r="J308" s="115">
        <v>0</v>
      </c>
      <c r="K308" s="115">
        <v>0</v>
      </c>
      <c r="L308" s="114">
        <v>0</v>
      </c>
    </row>
    <row r="309" spans="1:12" ht="14.25" hidden="1" customHeight="1" collapsed="1">
      <c r="A309" s="108">
        <v>3</v>
      </c>
      <c r="B309" s="109">
        <v>3</v>
      </c>
      <c r="C309" s="109">
        <v>1</v>
      </c>
      <c r="D309" s="109">
        <v>4</v>
      </c>
      <c r="E309" s="109">
        <v>1</v>
      </c>
      <c r="F309" s="111">
        <v>2</v>
      </c>
      <c r="G309" s="110" t="s">
        <v>235</v>
      </c>
      <c r="H309" s="96">
        <v>287</v>
      </c>
      <c r="I309" s="115">
        <v>0</v>
      </c>
      <c r="J309" s="159">
        <v>0</v>
      </c>
      <c r="K309" s="159">
        <v>0</v>
      </c>
      <c r="L309" s="158">
        <v>0</v>
      </c>
    </row>
    <row r="310" spans="1:12" ht="15.75" hidden="1" customHeight="1" collapsed="1">
      <c r="A310" s="108">
        <v>3</v>
      </c>
      <c r="B310" s="109">
        <v>3</v>
      </c>
      <c r="C310" s="109">
        <v>1</v>
      </c>
      <c r="D310" s="109">
        <v>5</v>
      </c>
      <c r="E310" s="109"/>
      <c r="F310" s="111"/>
      <c r="G310" s="110" t="s">
        <v>236</v>
      </c>
      <c r="H310" s="96">
        <v>288</v>
      </c>
      <c r="I310" s="119">
        <f t="shared" ref="I310:L311" si="28">I311</f>
        <v>0</v>
      </c>
      <c r="J310" s="170">
        <f t="shared" si="28"/>
        <v>0</v>
      </c>
      <c r="K310" s="98">
        <f t="shared" si="28"/>
        <v>0</v>
      </c>
      <c r="L310" s="98">
        <f t="shared" si="28"/>
        <v>0</v>
      </c>
    </row>
    <row r="311" spans="1:12" ht="14.25" hidden="1" customHeight="1" collapsed="1">
      <c r="A311" s="103">
        <v>3</v>
      </c>
      <c r="B311" s="130">
        <v>3</v>
      </c>
      <c r="C311" s="130">
        <v>1</v>
      </c>
      <c r="D311" s="130">
        <v>5</v>
      </c>
      <c r="E311" s="130">
        <v>1</v>
      </c>
      <c r="F311" s="131"/>
      <c r="G311" s="110" t="s">
        <v>236</v>
      </c>
      <c r="H311" s="96">
        <v>289</v>
      </c>
      <c r="I311" s="98">
        <f t="shared" si="28"/>
        <v>0</v>
      </c>
      <c r="J311" s="171">
        <f t="shared" si="28"/>
        <v>0</v>
      </c>
      <c r="K311" s="119">
        <f t="shared" si="28"/>
        <v>0</v>
      </c>
      <c r="L311" s="119">
        <f t="shared" si="28"/>
        <v>0</v>
      </c>
    </row>
    <row r="312" spans="1:12" ht="14.25" hidden="1" customHeight="1" collapsed="1">
      <c r="A312" s="108">
        <v>3</v>
      </c>
      <c r="B312" s="109">
        <v>3</v>
      </c>
      <c r="C312" s="109">
        <v>1</v>
      </c>
      <c r="D312" s="109">
        <v>5</v>
      </c>
      <c r="E312" s="109">
        <v>1</v>
      </c>
      <c r="F312" s="111">
        <v>1</v>
      </c>
      <c r="G312" s="110" t="s">
        <v>237</v>
      </c>
      <c r="H312" s="96">
        <v>290</v>
      </c>
      <c r="I312" s="115">
        <v>0</v>
      </c>
      <c r="J312" s="159">
        <v>0</v>
      </c>
      <c r="K312" s="159">
        <v>0</v>
      </c>
      <c r="L312" s="158">
        <v>0</v>
      </c>
    </row>
    <row r="313" spans="1:12" ht="14.25" hidden="1" customHeight="1" collapsed="1">
      <c r="A313" s="108">
        <v>3</v>
      </c>
      <c r="B313" s="109">
        <v>3</v>
      </c>
      <c r="C313" s="109">
        <v>1</v>
      </c>
      <c r="D313" s="109">
        <v>6</v>
      </c>
      <c r="E313" s="109"/>
      <c r="F313" s="111"/>
      <c r="G313" s="110" t="s">
        <v>206</v>
      </c>
      <c r="H313" s="96">
        <v>291</v>
      </c>
      <c r="I313" s="98">
        <f t="shared" ref="I313:L314" si="29">I314</f>
        <v>0</v>
      </c>
      <c r="J313" s="170">
        <f t="shared" si="29"/>
        <v>0</v>
      </c>
      <c r="K313" s="98">
        <f t="shared" si="29"/>
        <v>0</v>
      </c>
      <c r="L313" s="98">
        <f t="shared" si="29"/>
        <v>0</v>
      </c>
    </row>
    <row r="314" spans="1:12" ht="13.5" hidden="1" customHeight="1" collapsed="1">
      <c r="A314" s="108">
        <v>3</v>
      </c>
      <c r="B314" s="109">
        <v>3</v>
      </c>
      <c r="C314" s="109">
        <v>1</v>
      </c>
      <c r="D314" s="109">
        <v>6</v>
      </c>
      <c r="E314" s="109">
        <v>1</v>
      </c>
      <c r="F314" s="111"/>
      <c r="G314" s="110" t="s">
        <v>206</v>
      </c>
      <c r="H314" s="96">
        <v>292</v>
      </c>
      <c r="I314" s="97">
        <f t="shared" si="29"/>
        <v>0</v>
      </c>
      <c r="J314" s="170">
        <f t="shared" si="29"/>
        <v>0</v>
      </c>
      <c r="K314" s="98">
        <f t="shared" si="29"/>
        <v>0</v>
      </c>
      <c r="L314" s="98">
        <f t="shared" si="29"/>
        <v>0</v>
      </c>
    </row>
    <row r="315" spans="1:12" ht="14.25" hidden="1" customHeight="1" collapsed="1">
      <c r="A315" s="108">
        <v>3</v>
      </c>
      <c r="B315" s="109">
        <v>3</v>
      </c>
      <c r="C315" s="109">
        <v>1</v>
      </c>
      <c r="D315" s="109">
        <v>6</v>
      </c>
      <c r="E315" s="109">
        <v>1</v>
      </c>
      <c r="F315" s="111">
        <v>1</v>
      </c>
      <c r="G315" s="110" t="s">
        <v>206</v>
      </c>
      <c r="H315" s="96">
        <v>293</v>
      </c>
      <c r="I315" s="159">
        <v>0</v>
      </c>
      <c r="J315" s="159">
        <v>0</v>
      </c>
      <c r="K315" s="159">
        <v>0</v>
      </c>
      <c r="L315" s="158">
        <v>0</v>
      </c>
    </row>
    <row r="316" spans="1:12" ht="15" hidden="1" customHeight="1" collapsed="1">
      <c r="A316" s="108">
        <v>3</v>
      </c>
      <c r="B316" s="109">
        <v>3</v>
      </c>
      <c r="C316" s="109">
        <v>1</v>
      </c>
      <c r="D316" s="109">
        <v>7</v>
      </c>
      <c r="E316" s="109"/>
      <c r="F316" s="111"/>
      <c r="G316" s="110" t="s">
        <v>238</v>
      </c>
      <c r="H316" s="96">
        <v>294</v>
      </c>
      <c r="I316" s="97">
        <f>I317</f>
        <v>0</v>
      </c>
      <c r="J316" s="170">
        <f>J317</f>
        <v>0</v>
      </c>
      <c r="K316" s="98">
        <f>K317</f>
        <v>0</v>
      </c>
      <c r="L316" s="98">
        <f>L317</f>
        <v>0</v>
      </c>
    </row>
    <row r="317" spans="1:12" ht="16.5" hidden="1" customHeight="1" collapsed="1">
      <c r="A317" s="108">
        <v>3</v>
      </c>
      <c r="B317" s="109">
        <v>3</v>
      </c>
      <c r="C317" s="109">
        <v>1</v>
      </c>
      <c r="D317" s="109">
        <v>7</v>
      </c>
      <c r="E317" s="109">
        <v>1</v>
      </c>
      <c r="F317" s="111"/>
      <c r="G317" s="110" t="s">
        <v>238</v>
      </c>
      <c r="H317" s="96">
        <v>295</v>
      </c>
      <c r="I317" s="97">
        <f>I318+I319</f>
        <v>0</v>
      </c>
      <c r="J317" s="97">
        <f>J318+J319</f>
        <v>0</v>
      </c>
      <c r="K317" s="97">
        <f>K318+K319</f>
        <v>0</v>
      </c>
      <c r="L317" s="97">
        <f>L318+L319</f>
        <v>0</v>
      </c>
    </row>
    <row r="318" spans="1:12" ht="27" hidden="1" customHeight="1" collapsed="1">
      <c r="A318" s="108">
        <v>3</v>
      </c>
      <c r="B318" s="109">
        <v>3</v>
      </c>
      <c r="C318" s="109">
        <v>1</v>
      </c>
      <c r="D318" s="109">
        <v>7</v>
      </c>
      <c r="E318" s="109">
        <v>1</v>
      </c>
      <c r="F318" s="111">
        <v>1</v>
      </c>
      <c r="G318" s="110" t="s">
        <v>239</v>
      </c>
      <c r="H318" s="96">
        <v>296</v>
      </c>
      <c r="I318" s="159">
        <v>0</v>
      </c>
      <c r="J318" s="159">
        <v>0</v>
      </c>
      <c r="K318" s="159">
        <v>0</v>
      </c>
      <c r="L318" s="158">
        <v>0</v>
      </c>
    </row>
    <row r="319" spans="1:12" ht="27.75" hidden="1" customHeight="1" collapsed="1">
      <c r="A319" s="108">
        <v>3</v>
      </c>
      <c r="B319" s="109">
        <v>3</v>
      </c>
      <c r="C319" s="109">
        <v>1</v>
      </c>
      <c r="D319" s="109">
        <v>7</v>
      </c>
      <c r="E319" s="109">
        <v>1</v>
      </c>
      <c r="F319" s="111">
        <v>2</v>
      </c>
      <c r="G319" s="110" t="s">
        <v>240</v>
      </c>
      <c r="H319" s="96">
        <v>297</v>
      </c>
      <c r="I319" s="115">
        <v>0</v>
      </c>
      <c r="J319" s="115">
        <v>0</v>
      </c>
      <c r="K319" s="115">
        <v>0</v>
      </c>
      <c r="L319" s="115">
        <v>0</v>
      </c>
    </row>
    <row r="320" spans="1:12" ht="38.25" hidden="1" customHeight="1" collapsed="1">
      <c r="A320" s="108">
        <v>3</v>
      </c>
      <c r="B320" s="109">
        <v>3</v>
      </c>
      <c r="C320" s="109">
        <v>2</v>
      </c>
      <c r="D320" s="109"/>
      <c r="E320" s="109"/>
      <c r="F320" s="111"/>
      <c r="G320" s="110" t="s">
        <v>241</v>
      </c>
      <c r="H320" s="96">
        <v>298</v>
      </c>
      <c r="I320" s="97">
        <f>SUM(I321+I330+I334+I338+I342+I345+I348)</f>
        <v>0</v>
      </c>
      <c r="J320" s="170">
        <f>SUM(J321+J330+J334+J338+J342+J345+J348)</f>
        <v>0</v>
      </c>
      <c r="K320" s="98">
        <f>SUM(K321+K330+K334+K338+K342+K345+K348)</f>
        <v>0</v>
      </c>
      <c r="L320" s="98">
        <f>SUM(L321+L330+L334+L338+L342+L345+L348)</f>
        <v>0</v>
      </c>
    </row>
    <row r="321" spans="1:16" ht="15" hidden="1" customHeight="1" collapsed="1">
      <c r="A321" s="108">
        <v>3</v>
      </c>
      <c r="B321" s="109">
        <v>3</v>
      </c>
      <c r="C321" s="109">
        <v>2</v>
      </c>
      <c r="D321" s="109">
        <v>1</v>
      </c>
      <c r="E321" s="109"/>
      <c r="F321" s="111"/>
      <c r="G321" s="110" t="s">
        <v>188</v>
      </c>
      <c r="H321" s="96">
        <v>299</v>
      </c>
      <c r="I321" s="97">
        <f>I322</f>
        <v>0</v>
      </c>
      <c r="J321" s="170">
        <f>J322</f>
        <v>0</v>
      </c>
      <c r="K321" s="98">
        <f>K322</f>
        <v>0</v>
      </c>
      <c r="L321" s="98">
        <f>L322</f>
        <v>0</v>
      </c>
    </row>
    <row r="322" spans="1:16" hidden="1" collapsed="1">
      <c r="A322" s="112">
        <v>3</v>
      </c>
      <c r="B322" s="108">
        <v>3</v>
      </c>
      <c r="C322" s="109">
        <v>2</v>
      </c>
      <c r="D322" s="110">
        <v>1</v>
      </c>
      <c r="E322" s="108">
        <v>1</v>
      </c>
      <c r="F322" s="111"/>
      <c r="G322" s="110" t="s">
        <v>188</v>
      </c>
      <c r="H322" s="96">
        <v>300</v>
      </c>
      <c r="I322" s="97">
        <f>SUM(I323:I323)</f>
        <v>0</v>
      </c>
      <c r="J322" s="97">
        <f>SUM(J323:J323)</f>
        <v>0</v>
      </c>
      <c r="K322" s="97">
        <f>SUM(K323:K323)</f>
        <v>0</v>
      </c>
      <c r="L322" s="97">
        <f>SUM(L323:L323)</f>
        <v>0</v>
      </c>
      <c r="M322" s="172"/>
      <c r="N322" s="172"/>
      <c r="O322" s="172"/>
      <c r="P322" s="172"/>
    </row>
    <row r="323" spans="1:16" ht="13.5" hidden="1" customHeight="1" collapsed="1">
      <c r="A323" s="112">
        <v>3</v>
      </c>
      <c r="B323" s="108">
        <v>3</v>
      </c>
      <c r="C323" s="109">
        <v>2</v>
      </c>
      <c r="D323" s="110">
        <v>1</v>
      </c>
      <c r="E323" s="108">
        <v>1</v>
      </c>
      <c r="F323" s="111">
        <v>1</v>
      </c>
      <c r="G323" s="110" t="s">
        <v>189</v>
      </c>
      <c r="H323" s="96">
        <v>301</v>
      </c>
      <c r="I323" s="159">
        <v>0</v>
      </c>
      <c r="J323" s="159">
        <v>0</v>
      </c>
      <c r="K323" s="159">
        <v>0</v>
      </c>
      <c r="L323" s="158">
        <v>0</v>
      </c>
    </row>
    <row r="324" spans="1:16" hidden="1" collapsed="1">
      <c r="A324" s="112">
        <v>3</v>
      </c>
      <c r="B324" s="108">
        <v>3</v>
      </c>
      <c r="C324" s="109">
        <v>2</v>
      </c>
      <c r="D324" s="110">
        <v>1</v>
      </c>
      <c r="E324" s="108">
        <v>2</v>
      </c>
      <c r="F324" s="111"/>
      <c r="G324" s="132" t="s">
        <v>212</v>
      </c>
      <c r="H324" s="96">
        <v>302</v>
      </c>
      <c r="I324" s="97">
        <f>SUM(I325:I326)</f>
        <v>0</v>
      </c>
      <c r="J324" s="97">
        <f>SUM(J325:J326)</f>
        <v>0</v>
      </c>
      <c r="K324" s="97">
        <f>SUM(K325:K326)</f>
        <v>0</v>
      </c>
      <c r="L324" s="97">
        <f>SUM(L325:L326)</f>
        <v>0</v>
      </c>
    </row>
    <row r="325" spans="1:16" hidden="1" collapsed="1">
      <c r="A325" s="112">
        <v>3</v>
      </c>
      <c r="B325" s="108">
        <v>3</v>
      </c>
      <c r="C325" s="109">
        <v>2</v>
      </c>
      <c r="D325" s="110">
        <v>1</v>
      </c>
      <c r="E325" s="108">
        <v>2</v>
      </c>
      <c r="F325" s="111">
        <v>1</v>
      </c>
      <c r="G325" s="132" t="s">
        <v>191</v>
      </c>
      <c r="H325" s="96">
        <v>303</v>
      </c>
      <c r="I325" s="159">
        <v>0</v>
      </c>
      <c r="J325" s="159">
        <v>0</v>
      </c>
      <c r="K325" s="159">
        <v>0</v>
      </c>
      <c r="L325" s="158">
        <v>0</v>
      </c>
    </row>
    <row r="326" spans="1:16" hidden="1" collapsed="1">
      <c r="A326" s="112">
        <v>3</v>
      </c>
      <c r="B326" s="108">
        <v>3</v>
      </c>
      <c r="C326" s="109">
        <v>2</v>
      </c>
      <c r="D326" s="110">
        <v>1</v>
      </c>
      <c r="E326" s="108">
        <v>2</v>
      </c>
      <c r="F326" s="111">
        <v>2</v>
      </c>
      <c r="G326" s="132" t="s">
        <v>192</v>
      </c>
      <c r="H326" s="96">
        <v>304</v>
      </c>
      <c r="I326" s="115">
        <v>0</v>
      </c>
      <c r="J326" s="115">
        <v>0</v>
      </c>
      <c r="K326" s="115">
        <v>0</v>
      </c>
      <c r="L326" s="115">
        <v>0</v>
      </c>
    </row>
    <row r="327" spans="1:16" hidden="1" collapsed="1">
      <c r="A327" s="112">
        <v>3</v>
      </c>
      <c r="B327" s="108">
        <v>3</v>
      </c>
      <c r="C327" s="109">
        <v>2</v>
      </c>
      <c r="D327" s="110">
        <v>1</v>
      </c>
      <c r="E327" s="108">
        <v>3</v>
      </c>
      <c r="F327" s="111"/>
      <c r="G327" s="132" t="s">
        <v>193</v>
      </c>
      <c r="H327" s="96">
        <v>305</v>
      </c>
      <c r="I327" s="97">
        <f>SUM(I328:I329)</f>
        <v>0</v>
      </c>
      <c r="J327" s="97">
        <f>SUM(J328:J329)</f>
        <v>0</v>
      </c>
      <c r="K327" s="97">
        <f>SUM(K328:K329)</f>
        <v>0</v>
      </c>
      <c r="L327" s="97">
        <f>SUM(L328:L329)</f>
        <v>0</v>
      </c>
    </row>
    <row r="328" spans="1:16" hidden="1" collapsed="1">
      <c r="A328" s="112">
        <v>3</v>
      </c>
      <c r="B328" s="108">
        <v>3</v>
      </c>
      <c r="C328" s="109">
        <v>2</v>
      </c>
      <c r="D328" s="110">
        <v>1</v>
      </c>
      <c r="E328" s="108">
        <v>3</v>
      </c>
      <c r="F328" s="111">
        <v>1</v>
      </c>
      <c r="G328" s="132" t="s">
        <v>194</v>
      </c>
      <c r="H328" s="96">
        <v>306</v>
      </c>
      <c r="I328" s="115">
        <v>0</v>
      </c>
      <c r="J328" s="115">
        <v>0</v>
      </c>
      <c r="K328" s="115">
        <v>0</v>
      </c>
      <c r="L328" s="115">
        <v>0</v>
      </c>
    </row>
    <row r="329" spans="1:16" hidden="1" collapsed="1">
      <c r="A329" s="112">
        <v>3</v>
      </c>
      <c r="B329" s="108">
        <v>3</v>
      </c>
      <c r="C329" s="109">
        <v>2</v>
      </c>
      <c r="D329" s="110">
        <v>1</v>
      </c>
      <c r="E329" s="108">
        <v>3</v>
      </c>
      <c r="F329" s="111">
        <v>2</v>
      </c>
      <c r="G329" s="132" t="s">
        <v>213</v>
      </c>
      <c r="H329" s="96">
        <v>307</v>
      </c>
      <c r="I329" s="133">
        <v>0</v>
      </c>
      <c r="J329" s="173">
        <v>0</v>
      </c>
      <c r="K329" s="133">
        <v>0</v>
      </c>
      <c r="L329" s="133">
        <v>0</v>
      </c>
    </row>
    <row r="330" spans="1:16" hidden="1" collapsed="1">
      <c r="A330" s="120">
        <v>3</v>
      </c>
      <c r="B330" s="120">
        <v>3</v>
      </c>
      <c r="C330" s="129">
        <v>2</v>
      </c>
      <c r="D330" s="132">
        <v>2</v>
      </c>
      <c r="E330" s="129"/>
      <c r="F330" s="131"/>
      <c r="G330" s="132" t="s">
        <v>227</v>
      </c>
      <c r="H330" s="96">
        <v>308</v>
      </c>
      <c r="I330" s="125">
        <f>I331</f>
        <v>0</v>
      </c>
      <c r="J330" s="174">
        <f>J331</f>
        <v>0</v>
      </c>
      <c r="K330" s="126">
        <f>K331</f>
        <v>0</v>
      </c>
      <c r="L330" s="126">
        <f>L331</f>
        <v>0</v>
      </c>
    </row>
    <row r="331" spans="1:16" hidden="1" collapsed="1">
      <c r="A331" s="112">
        <v>3</v>
      </c>
      <c r="B331" s="112">
        <v>3</v>
      </c>
      <c r="C331" s="108">
        <v>2</v>
      </c>
      <c r="D331" s="110">
        <v>2</v>
      </c>
      <c r="E331" s="108">
        <v>1</v>
      </c>
      <c r="F331" s="111"/>
      <c r="G331" s="132" t="s">
        <v>227</v>
      </c>
      <c r="H331" s="96">
        <v>309</v>
      </c>
      <c r="I331" s="97">
        <f>SUM(I332:I333)</f>
        <v>0</v>
      </c>
      <c r="J331" s="138">
        <f>SUM(J332:J333)</f>
        <v>0</v>
      </c>
      <c r="K331" s="98">
        <f>SUM(K332:K333)</f>
        <v>0</v>
      </c>
      <c r="L331" s="98">
        <f>SUM(L332:L333)</f>
        <v>0</v>
      </c>
    </row>
    <row r="332" spans="1:16" hidden="1" collapsed="1">
      <c r="A332" s="112">
        <v>3</v>
      </c>
      <c r="B332" s="112">
        <v>3</v>
      </c>
      <c r="C332" s="108">
        <v>2</v>
      </c>
      <c r="D332" s="110">
        <v>2</v>
      </c>
      <c r="E332" s="112">
        <v>1</v>
      </c>
      <c r="F332" s="143">
        <v>1</v>
      </c>
      <c r="G332" s="110" t="s">
        <v>228</v>
      </c>
      <c r="H332" s="96">
        <v>310</v>
      </c>
      <c r="I332" s="115">
        <v>0</v>
      </c>
      <c r="J332" s="115">
        <v>0</v>
      </c>
      <c r="K332" s="115">
        <v>0</v>
      </c>
      <c r="L332" s="115">
        <v>0</v>
      </c>
    </row>
    <row r="333" spans="1:16" hidden="1" collapsed="1">
      <c r="A333" s="120">
        <v>3</v>
      </c>
      <c r="B333" s="120">
        <v>3</v>
      </c>
      <c r="C333" s="121">
        <v>2</v>
      </c>
      <c r="D333" s="122">
        <v>2</v>
      </c>
      <c r="E333" s="123">
        <v>1</v>
      </c>
      <c r="F333" s="151">
        <v>2</v>
      </c>
      <c r="G333" s="123" t="s">
        <v>229</v>
      </c>
      <c r="H333" s="96">
        <v>311</v>
      </c>
      <c r="I333" s="115">
        <v>0</v>
      </c>
      <c r="J333" s="115">
        <v>0</v>
      </c>
      <c r="K333" s="115">
        <v>0</v>
      </c>
      <c r="L333" s="115">
        <v>0</v>
      </c>
    </row>
    <row r="334" spans="1:16" ht="23.25" hidden="1" customHeight="1" collapsed="1">
      <c r="A334" s="112">
        <v>3</v>
      </c>
      <c r="B334" s="112">
        <v>3</v>
      </c>
      <c r="C334" s="108">
        <v>2</v>
      </c>
      <c r="D334" s="109">
        <v>3</v>
      </c>
      <c r="E334" s="110"/>
      <c r="F334" s="143"/>
      <c r="G334" s="110" t="s">
        <v>230</v>
      </c>
      <c r="H334" s="96">
        <v>312</v>
      </c>
      <c r="I334" s="97">
        <f>I335</f>
        <v>0</v>
      </c>
      <c r="J334" s="138">
        <f>J335</f>
        <v>0</v>
      </c>
      <c r="K334" s="98">
        <f>K335</f>
        <v>0</v>
      </c>
      <c r="L334" s="98">
        <f>L335</f>
        <v>0</v>
      </c>
    </row>
    <row r="335" spans="1:16" ht="13.5" hidden="1" customHeight="1" collapsed="1">
      <c r="A335" s="112">
        <v>3</v>
      </c>
      <c r="B335" s="112">
        <v>3</v>
      </c>
      <c r="C335" s="108">
        <v>2</v>
      </c>
      <c r="D335" s="109">
        <v>3</v>
      </c>
      <c r="E335" s="110">
        <v>1</v>
      </c>
      <c r="F335" s="143"/>
      <c r="G335" s="110" t="s">
        <v>230</v>
      </c>
      <c r="H335" s="96">
        <v>313</v>
      </c>
      <c r="I335" s="97">
        <f>I336+I337</f>
        <v>0</v>
      </c>
      <c r="J335" s="97">
        <f>J336+J337</f>
        <v>0</v>
      </c>
      <c r="K335" s="97">
        <f>K336+K337</f>
        <v>0</v>
      </c>
      <c r="L335" s="97">
        <f>L336+L337</f>
        <v>0</v>
      </c>
    </row>
    <row r="336" spans="1:16" ht="28.5" hidden="1" customHeight="1" collapsed="1">
      <c r="A336" s="112">
        <v>3</v>
      </c>
      <c r="B336" s="112">
        <v>3</v>
      </c>
      <c r="C336" s="108">
        <v>2</v>
      </c>
      <c r="D336" s="109">
        <v>3</v>
      </c>
      <c r="E336" s="110">
        <v>1</v>
      </c>
      <c r="F336" s="143">
        <v>1</v>
      </c>
      <c r="G336" s="110" t="s">
        <v>231</v>
      </c>
      <c r="H336" s="96">
        <v>314</v>
      </c>
      <c r="I336" s="159">
        <v>0</v>
      </c>
      <c r="J336" s="159">
        <v>0</v>
      </c>
      <c r="K336" s="159">
        <v>0</v>
      </c>
      <c r="L336" s="158">
        <v>0</v>
      </c>
    </row>
    <row r="337" spans="1:12" ht="27.75" hidden="1" customHeight="1" collapsed="1">
      <c r="A337" s="112">
        <v>3</v>
      </c>
      <c r="B337" s="112">
        <v>3</v>
      </c>
      <c r="C337" s="108">
        <v>2</v>
      </c>
      <c r="D337" s="109">
        <v>3</v>
      </c>
      <c r="E337" s="110">
        <v>1</v>
      </c>
      <c r="F337" s="143">
        <v>2</v>
      </c>
      <c r="G337" s="110" t="s">
        <v>232</v>
      </c>
      <c r="H337" s="96">
        <v>315</v>
      </c>
      <c r="I337" s="115">
        <v>0</v>
      </c>
      <c r="J337" s="115">
        <v>0</v>
      </c>
      <c r="K337" s="115">
        <v>0</v>
      </c>
      <c r="L337" s="115">
        <v>0</v>
      </c>
    </row>
    <row r="338" spans="1:12" hidden="1" collapsed="1">
      <c r="A338" s="112">
        <v>3</v>
      </c>
      <c r="B338" s="112">
        <v>3</v>
      </c>
      <c r="C338" s="108">
        <v>2</v>
      </c>
      <c r="D338" s="109">
        <v>4</v>
      </c>
      <c r="E338" s="109"/>
      <c r="F338" s="111"/>
      <c r="G338" s="110" t="s">
        <v>233</v>
      </c>
      <c r="H338" s="96">
        <v>316</v>
      </c>
      <c r="I338" s="97">
        <f>I339</f>
        <v>0</v>
      </c>
      <c r="J338" s="138">
        <f>J339</f>
        <v>0</v>
      </c>
      <c r="K338" s="98">
        <f>K339</f>
        <v>0</v>
      </c>
      <c r="L338" s="98">
        <f>L339</f>
        <v>0</v>
      </c>
    </row>
    <row r="339" spans="1:12" hidden="1" collapsed="1">
      <c r="A339" s="128">
        <v>3</v>
      </c>
      <c r="B339" s="128">
        <v>3</v>
      </c>
      <c r="C339" s="103">
        <v>2</v>
      </c>
      <c r="D339" s="101">
        <v>4</v>
      </c>
      <c r="E339" s="101">
        <v>1</v>
      </c>
      <c r="F339" s="104"/>
      <c r="G339" s="110" t="s">
        <v>233</v>
      </c>
      <c r="H339" s="96">
        <v>317</v>
      </c>
      <c r="I339" s="118">
        <f>SUM(I340:I341)</f>
        <v>0</v>
      </c>
      <c r="J339" s="140">
        <f>SUM(J340:J341)</f>
        <v>0</v>
      </c>
      <c r="K339" s="119">
        <f>SUM(K340:K341)</f>
        <v>0</v>
      </c>
      <c r="L339" s="119">
        <f>SUM(L340:L341)</f>
        <v>0</v>
      </c>
    </row>
    <row r="340" spans="1:12" ht="15.75" hidden="1" customHeight="1" collapsed="1">
      <c r="A340" s="112">
        <v>3</v>
      </c>
      <c r="B340" s="112">
        <v>3</v>
      </c>
      <c r="C340" s="108">
        <v>2</v>
      </c>
      <c r="D340" s="109">
        <v>4</v>
      </c>
      <c r="E340" s="109">
        <v>1</v>
      </c>
      <c r="F340" s="111">
        <v>1</v>
      </c>
      <c r="G340" s="110" t="s">
        <v>234</v>
      </c>
      <c r="H340" s="96">
        <v>318</v>
      </c>
      <c r="I340" s="115">
        <v>0</v>
      </c>
      <c r="J340" s="115">
        <v>0</v>
      </c>
      <c r="K340" s="115">
        <v>0</v>
      </c>
      <c r="L340" s="115">
        <v>0</v>
      </c>
    </row>
    <row r="341" spans="1:12" hidden="1" collapsed="1">
      <c r="A341" s="112">
        <v>3</v>
      </c>
      <c r="B341" s="112">
        <v>3</v>
      </c>
      <c r="C341" s="108">
        <v>2</v>
      </c>
      <c r="D341" s="109">
        <v>4</v>
      </c>
      <c r="E341" s="109">
        <v>1</v>
      </c>
      <c r="F341" s="111">
        <v>2</v>
      </c>
      <c r="G341" s="110" t="s">
        <v>242</v>
      </c>
      <c r="H341" s="96">
        <v>319</v>
      </c>
      <c r="I341" s="115">
        <v>0</v>
      </c>
      <c r="J341" s="115">
        <v>0</v>
      </c>
      <c r="K341" s="115">
        <v>0</v>
      </c>
      <c r="L341" s="115">
        <v>0</v>
      </c>
    </row>
    <row r="342" spans="1:12" hidden="1" collapsed="1">
      <c r="A342" s="112">
        <v>3</v>
      </c>
      <c r="B342" s="112">
        <v>3</v>
      </c>
      <c r="C342" s="108">
        <v>2</v>
      </c>
      <c r="D342" s="109">
        <v>5</v>
      </c>
      <c r="E342" s="109"/>
      <c r="F342" s="111"/>
      <c r="G342" s="110" t="s">
        <v>236</v>
      </c>
      <c r="H342" s="96">
        <v>320</v>
      </c>
      <c r="I342" s="97">
        <f t="shared" ref="I342:L343" si="30">I343</f>
        <v>0</v>
      </c>
      <c r="J342" s="138">
        <f t="shared" si="30"/>
        <v>0</v>
      </c>
      <c r="K342" s="98">
        <f t="shared" si="30"/>
        <v>0</v>
      </c>
      <c r="L342" s="98">
        <f t="shared" si="30"/>
        <v>0</v>
      </c>
    </row>
    <row r="343" spans="1:12" hidden="1" collapsed="1">
      <c r="A343" s="128">
        <v>3</v>
      </c>
      <c r="B343" s="128">
        <v>3</v>
      </c>
      <c r="C343" s="103">
        <v>2</v>
      </c>
      <c r="D343" s="101">
        <v>5</v>
      </c>
      <c r="E343" s="101">
        <v>1</v>
      </c>
      <c r="F343" s="104"/>
      <c r="G343" s="110" t="s">
        <v>236</v>
      </c>
      <c r="H343" s="96">
        <v>321</v>
      </c>
      <c r="I343" s="118">
        <f t="shared" si="30"/>
        <v>0</v>
      </c>
      <c r="J343" s="140">
        <f t="shared" si="30"/>
        <v>0</v>
      </c>
      <c r="K343" s="119">
        <f t="shared" si="30"/>
        <v>0</v>
      </c>
      <c r="L343" s="119">
        <f t="shared" si="30"/>
        <v>0</v>
      </c>
    </row>
    <row r="344" spans="1:12" hidden="1" collapsed="1">
      <c r="A344" s="112">
        <v>3</v>
      </c>
      <c r="B344" s="112">
        <v>3</v>
      </c>
      <c r="C344" s="108">
        <v>2</v>
      </c>
      <c r="D344" s="109">
        <v>5</v>
      </c>
      <c r="E344" s="109">
        <v>1</v>
      </c>
      <c r="F344" s="111">
        <v>1</v>
      </c>
      <c r="G344" s="110" t="s">
        <v>236</v>
      </c>
      <c r="H344" s="96">
        <v>322</v>
      </c>
      <c r="I344" s="159">
        <v>0</v>
      </c>
      <c r="J344" s="159">
        <v>0</v>
      </c>
      <c r="K344" s="159">
        <v>0</v>
      </c>
      <c r="L344" s="158">
        <v>0</v>
      </c>
    </row>
    <row r="345" spans="1:12" ht="16.5" hidden="1" customHeight="1" collapsed="1">
      <c r="A345" s="112">
        <v>3</v>
      </c>
      <c r="B345" s="112">
        <v>3</v>
      </c>
      <c r="C345" s="108">
        <v>2</v>
      </c>
      <c r="D345" s="109">
        <v>6</v>
      </c>
      <c r="E345" s="109"/>
      <c r="F345" s="111"/>
      <c r="G345" s="110" t="s">
        <v>206</v>
      </c>
      <c r="H345" s="96">
        <v>323</v>
      </c>
      <c r="I345" s="97">
        <f t="shared" ref="I345:L346" si="31">I346</f>
        <v>0</v>
      </c>
      <c r="J345" s="138">
        <f t="shared" si="31"/>
        <v>0</v>
      </c>
      <c r="K345" s="98">
        <f t="shared" si="31"/>
        <v>0</v>
      </c>
      <c r="L345" s="98">
        <f t="shared" si="31"/>
        <v>0</v>
      </c>
    </row>
    <row r="346" spans="1:12" ht="15" hidden="1" customHeight="1" collapsed="1">
      <c r="A346" s="112">
        <v>3</v>
      </c>
      <c r="B346" s="112">
        <v>3</v>
      </c>
      <c r="C346" s="108">
        <v>2</v>
      </c>
      <c r="D346" s="109">
        <v>6</v>
      </c>
      <c r="E346" s="109">
        <v>1</v>
      </c>
      <c r="F346" s="111"/>
      <c r="G346" s="110" t="s">
        <v>206</v>
      </c>
      <c r="H346" s="96">
        <v>324</v>
      </c>
      <c r="I346" s="97">
        <f t="shared" si="31"/>
        <v>0</v>
      </c>
      <c r="J346" s="138">
        <f t="shared" si="31"/>
        <v>0</v>
      </c>
      <c r="K346" s="98">
        <f t="shared" si="31"/>
        <v>0</v>
      </c>
      <c r="L346" s="98">
        <f t="shared" si="31"/>
        <v>0</v>
      </c>
    </row>
    <row r="347" spans="1:12" ht="13.5" hidden="1" customHeight="1" collapsed="1">
      <c r="A347" s="120">
        <v>3</v>
      </c>
      <c r="B347" s="120">
        <v>3</v>
      </c>
      <c r="C347" s="121">
        <v>2</v>
      </c>
      <c r="D347" s="122">
        <v>6</v>
      </c>
      <c r="E347" s="122">
        <v>1</v>
      </c>
      <c r="F347" s="124">
        <v>1</v>
      </c>
      <c r="G347" s="123" t="s">
        <v>206</v>
      </c>
      <c r="H347" s="96">
        <v>325</v>
      </c>
      <c r="I347" s="159">
        <v>0</v>
      </c>
      <c r="J347" s="159">
        <v>0</v>
      </c>
      <c r="K347" s="159">
        <v>0</v>
      </c>
      <c r="L347" s="158">
        <v>0</v>
      </c>
    </row>
    <row r="348" spans="1:12" ht="15" hidden="1" customHeight="1" collapsed="1">
      <c r="A348" s="112">
        <v>3</v>
      </c>
      <c r="B348" s="112">
        <v>3</v>
      </c>
      <c r="C348" s="108">
        <v>2</v>
      </c>
      <c r="D348" s="109">
        <v>7</v>
      </c>
      <c r="E348" s="109"/>
      <c r="F348" s="111"/>
      <c r="G348" s="110" t="s">
        <v>238</v>
      </c>
      <c r="H348" s="96">
        <v>326</v>
      </c>
      <c r="I348" s="97">
        <f>I349</f>
        <v>0</v>
      </c>
      <c r="J348" s="138">
        <f>J349</f>
        <v>0</v>
      </c>
      <c r="K348" s="98">
        <f>K349</f>
        <v>0</v>
      </c>
      <c r="L348" s="98">
        <f>L349</f>
        <v>0</v>
      </c>
    </row>
    <row r="349" spans="1:12" ht="12.75" hidden="1" customHeight="1" collapsed="1">
      <c r="A349" s="120">
        <v>3</v>
      </c>
      <c r="B349" s="120">
        <v>3</v>
      </c>
      <c r="C349" s="121">
        <v>2</v>
      </c>
      <c r="D349" s="122">
        <v>7</v>
      </c>
      <c r="E349" s="122">
        <v>1</v>
      </c>
      <c r="F349" s="124"/>
      <c r="G349" s="110" t="s">
        <v>238</v>
      </c>
      <c r="H349" s="96">
        <v>327</v>
      </c>
      <c r="I349" s="97">
        <f>SUM(I350:I351)</f>
        <v>0</v>
      </c>
      <c r="J349" s="97">
        <f>SUM(J350:J351)</f>
        <v>0</v>
      </c>
      <c r="K349" s="97">
        <f>SUM(K350:K351)</f>
        <v>0</v>
      </c>
      <c r="L349" s="97">
        <f>SUM(L350:L351)</f>
        <v>0</v>
      </c>
    </row>
    <row r="350" spans="1:12" ht="27" hidden="1" customHeight="1" collapsed="1">
      <c r="A350" s="112">
        <v>3</v>
      </c>
      <c r="B350" s="112">
        <v>3</v>
      </c>
      <c r="C350" s="108">
        <v>2</v>
      </c>
      <c r="D350" s="109">
        <v>7</v>
      </c>
      <c r="E350" s="109">
        <v>1</v>
      </c>
      <c r="F350" s="111">
        <v>1</v>
      </c>
      <c r="G350" s="110" t="s">
        <v>239</v>
      </c>
      <c r="H350" s="96">
        <v>328</v>
      </c>
      <c r="I350" s="159">
        <v>0</v>
      </c>
      <c r="J350" s="159">
        <v>0</v>
      </c>
      <c r="K350" s="159">
        <v>0</v>
      </c>
      <c r="L350" s="158">
        <v>0</v>
      </c>
    </row>
    <row r="351" spans="1:12" ht="30" hidden="1" customHeight="1" collapsed="1">
      <c r="A351" s="112">
        <v>3</v>
      </c>
      <c r="B351" s="112">
        <v>3</v>
      </c>
      <c r="C351" s="108">
        <v>2</v>
      </c>
      <c r="D351" s="109">
        <v>7</v>
      </c>
      <c r="E351" s="109">
        <v>1</v>
      </c>
      <c r="F351" s="111">
        <v>2</v>
      </c>
      <c r="G351" s="110" t="s">
        <v>240</v>
      </c>
      <c r="H351" s="96">
        <v>329</v>
      </c>
      <c r="I351" s="115">
        <v>0</v>
      </c>
      <c r="J351" s="115">
        <v>0</v>
      </c>
      <c r="K351" s="115">
        <v>0</v>
      </c>
      <c r="L351" s="115">
        <v>0</v>
      </c>
    </row>
    <row r="352" spans="1:12" ht="18.75" customHeight="1">
      <c r="A352" s="81"/>
      <c r="B352" s="81"/>
      <c r="C352" s="82"/>
      <c r="D352" s="175"/>
      <c r="E352" s="176"/>
      <c r="F352" s="177"/>
      <c r="G352" s="178" t="s">
        <v>243</v>
      </c>
      <c r="H352" s="96">
        <v>330</v>
      </c>
      <c r="I352" s="148">
        <f>SUM(I22+I168)</f>
        <v>787500</v>
      </c>
      <c r="J352" s="148">
        <f>SUM(J22+J168)</f>
        <v>425600</v>
      </c>
      <c r="K352" s="148">
        <f>SUM(K22+K168)</f>
        <v>346802.91000000003</v>
      </c>
      <c r="L352" s="148">
        <f>SUM(L22+L168)</f>
        <v>346802.91000000003</v>
      </c>
    </row>
    <row r="353" spans="1:12" ht="7.15" customHeight="1">
      <c r="G353" s="99"/>
      <c r="H353" s="96"/>
      <c r="I353" s="179"/>
      <c r="J353" s="180"/>
      <c r="K353" s="180"/>
      <c r="L353" s="180"/>
    </row>
    <row r="354" spans="1:12" ht="15" customHeight="1">
      <c r="D354" s="181"/>
      <c r="E354" s="181"/>
      <c r="F354" s="87"/>
      <c r="G354" s="181" t="s">
        <v>18</v>
      </c>
      <c r="H354" s="182"/>
      <c r="I354" s="183"/>
      <c r="J354" s="180"/>
      <c r="K354" s="181" t="s">
        <v>19</v>
      </c>
      <c r="L354" s="183"/>
    </row>
    <row r="355" spans="1:12" ht="18.75" customHeight="1">
      <c r="A355" s="184"/>
      <c r="B355" s="184"/>
      <c r="C355" s="184"/>
      <c r="D355" s="185" t="s">
        <v>244</v>
      </c>
      <c r="E355" s="65"/>
      <c r="F355" s="65"/>
      <c r="G355" s="182"/>
      <c r="H355" s="182"/>
      <c r="I355" s="204" t="s">
        <v>245</v>
      </c>
      <c r="K355" s="419" t="s">
        <v>246</v>
      </c>
      <c r="L355" s="419"/>
    </row>
    <row r="356" spans="1:12" ht="15.75" customHeight="1">
      <c r="D356" s="181"/>
      <c r="E356" s="181"/>
      <c r="F356" s="87"/>
      <c r="G356" s="181" t="s">
        <v>21</v>
      </c>
      <c r="I356" s="205"/>
      <c r="K356" s="181" t="s">
        <v>22</v>
      </c>
      <c r="L356" s="206"/>
    </row>
    <row r="357" spans="1:12" ht="19.149999999999999" customHeight="1">
      <c r="D357" s="420" t="s">
        <v>247</v>
      </c>
      <c r="E357" s="421"/>
      <c r="F357" s="421"/>
      <c r="G357" s="421"/>
      <c r="H357" s="207"/>
      <c r="I357" s="208" t="s">
        <v>245</v>
      </c>
      <c r="K357" s="419" t="s">
        <v>246</v>
      </c>
      <c r="L357" s="419"/>
    </row>
  </sheetData>
  <mergeCells count="19">
    <mergeCell ref="A21:F21"/>
    <mergeCell ref="K355:L355"/>
    <mergeCell ref="D357:G357"/>
    <mergeCell ref="K357:L357"/>
    <mergeCell ref="G19:G20"/>
    <mergeCell ref="H19:H20"/>
    <mergeCell ref="I19:J19"/>
    <mergeCell ref="K19:K20"/>
    <mergeCell ref="L19:L20"/>
    <mergeCell ref="B9:L9"/>
    <mergeCell ref="G10:K10"/>
    <mergeCell ref="E11:K11"/>
    <mergeCell ref="G7:K7"/>
    <mergeCell ref="A8:L8"/>
    <mergeCell ref="A14:I14"/>
    <mergeCell ref="A15:I15"/>
    <mergeCell ref="G17:H17"/>
    <mergeCell ref="A18:I18"/>
    <mergeCell ref="A19:F20"/>
  </mergeCells>
  <printOptions horizontalCentered="1"/>
  <pageMargins left="0.70866141732283472" right="0.11811023622047245" top="0.55118110236220474" bottom="0.35433070866141736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7"/>
  <sheetViews>
    <sheetView workbookViewId="0">
      <selection activeCell="G23" sqref="G23"/>
    </sheetView>
  </sheetViews>
  <sheetFormatPr defaultRowHeight="15"/>
  <cols>
    <col min="1" max="4" width="2" style="61" customWidth="1"/>
    <col min="5" max="5" width="2.140625" style="61" customWidth="1"/>
    <col min="6" max="6" width="3.5703125" style="62" customWidth="1"/>
    <col min="7" max="7" width="34.28515625" style="61" customWidth="1"/>
    <col min="8" max="8" width="4.7109375" style="61" customWidth="1"/>
    <col min="9" max="9" width="11" style="61" customWidth="1"/>
    <col min="10" max="10" width="11.7109375" style="61" customWidth="1"/>
    <col min="11" max="11" width="11.5703125" style="61" customWidth="1"/>
    <col min="12" max="12" width="10.140625" style="61" customWidth="1"/>
    <col min="13" max="13" width="0.140625" style="61" hidden="1" customWidth="1"/>
    <col min="14" max="14" width="6.140625" style="61" hidden="1" customWidth="1"/>
    <col min="15" max="15" width="8.85546875" style="61" hidden="1" customWidth="1"/>
    <col min="16" max="16" width="9.140625" style="61" hidden="1" customWidth="1"/>
    <col min="17" max="17" width="11.28515625" style="61" customWidth="1"/>
    <col min="18" max="18" width="34.42578125" style="61" customWidth="1"/>
    <col min="19" max="19" width="9.140625" style="61" customWidth="1"/>
    <col min="20" max="36" width="9.140625" style="65" customWidth="1"/>
    <col min="37" max="256" width="8.85546875" style="65"/>
    <col min="257" max="260" width="2" style="65" customWidth="1"/>
    <col min="261" max="261" width="2.140625" style="65" customWidth="1"/>
    <col min="262" max="262" width="3.5703125" style="65" customWidth="1"/>
    <col min="263" max="263" width="34.28515625" style="65" customWidth="1"/>
    <col min="264" max="264" width="4.7109375" style="65" customWidth="1"/>
    <col min="265" max="265" width="9" style="65" customWidth="1"/>
    <col min="266" max="266" width="11.7109375" style="65" customWidth="1"/>
    <col min="267" max="267" width="12.42578125" style="65" customWidth="1"/>
    <col min="268" max="268" width="10.140625" style="65" customWidth="1"/>
    <col min="269" max="272" width="0" style="65" hidden="1" customWidth="1"/>
    <col min="273" max="273" width="11.28515625" style="65" customWidth="1"/>
    <col min="274" max="274" width="34.42578125" style="65" customWidth="1"/>
    <col min="275" max="292" width="9.140625" style="65" customWidth="1"/>
    <col min="293" max="512" width="8.85546875" style="65"/>
    <col min="513" max="516" width="2" style="65" customWidth="1"/>
    <col min="517" max="517" width="2.140625" style="65" customWidth="1"/>
    <col min="518" max="518" width="3.5703125" style="65" customWidth="1"/>
    <col min="519" max="519" width="34.28515625" style="65" customWidth="1"/>
    <col min="520" max="520" width="4.7109375" style="65" customWidth="1"/>
    <col min="521" max="521" width="9" style="65" customWidth="1"/>
    <col min="522" max="522" width="11.7109375" style="65" customWidth="1"/>
    <col min="523" max="523" width="12.42578125" style="65" customWidth="1"/>
    <col min="524" max="524" width="10.140625" style="65" customWidth="1"/>
    <col min="525" max="528" width="0" style="65" hidden="1" customWidth="1"/>
    <col min="529" max="529" width="11.28515625" style="65" customWidth="1"/>
    <col min="530" max="530" width="34.42578125" style="65" customWidth="1"/>
    <col min="531" max="548" width="9.140625" style="65" customWidth="1"/>
    <col min="549" max="768" width="8.85546875" style="65"/>
    <col min="769" max="772" width="2" style="65" customWidth="1"/>
    <col min="773" max="773" width="2.140625" style="65" customWidth="1"/>
    <col min="774" max="774" width="3.5703125" style="65" customWidth="1"/>
    <col min="775" max="775" width="34.28515625" style="65" customWidth="1"/>
    <col min="776" max="776" width="4.7109375" style="65" customWidth="1"/>
    <col min="777" max="777" width="9" style="65" customWidth="1"/>
    <col min="778" max="778" width="11.7109375" style="65" customWidth="1"/>
    <col min="779" max="779" width="12.42578125" style="65" customWidth="1"/>
    <col min="780" max="780" width="10.140625" style="65" customWidth="1"/>
    <col min="781" max="784" width="0" style="65" hidden="1" customWidth="1"/>
    <col min="785" max="785" width="11.28515625" style="65" customWidth="1"/>
    <col min="786" max="786" width="34.42578125" style="65" customWidth="1"/>
    <col min="787" max="804" width="9.140625" style="65" customWidth="1"/>
    <col min="805" max="1024" width="8.85546875" style="65"/>
    <col min="1025" max="1028" width="2" style="65" customWidth="1"/>
    <col min="1029" max="1029" width="2.140625" style="65" customWidth="1"/>
    <col min="1030" max="1030" width="3.5703125" style="65" customWidth="1"/>
    <col min="1031" max="1031" width="34.28515625" style="65" customWidth="1"/>
    <col min="1032" max="1032" width="4.7109375" style="65" customWidth="1"/>
    <col min="1033" max="1033" width="9" style="65" customWidth="1"/>
    <col min="1034" max="1034" width="11.7109375" style="65" customWidth="1"/>
    <col min="1035" max="1035" width="12.42578125" style="65" customWidth="1"/>
    <col min="1036" max="1036" width="10.140625" style="65" customWidth="1"/>
    <col min="1037" max="1040" width="0" style="65" hidden="1" customWidth="1"/>
    <col min="1041" max="1041" width="11.28515625" style="65" customWidth="1"/>
    <col min="1042" max="1042" width="34.42578125" style="65" customWidth="1"/>
    <col min="1043" max="1060" width="9.140625" style="65" customWidth="1"/>
    <col min="1061" max="1280" width="8.85546875" style="65"/>
    <col min="1281" max="1284" width="2" style="65" customWidth="1"/>
    <col min="1285" max="1285" width="2.140625" style="65" customWidth="1"/>
    <col min="1286" max="1286" width="3.5703125" style="65" customWidth="1"/>
    <col min="1287" max="1287" width="34.28515625" style="65" customWidth="1"/>
    <col min="1288" max="1288" width="4.7109375" style="65" customWidth="1"/>
    <col min="1289" max="1289" width="9" style="65" customWidth="1"/>
    <col min="1290" max="1290" width="11.7109375" style="65" customWidth="1"/>
    <col min="1291" max="1291" width="12.42578125" style="65" customWidth="1"/>
    <col min="1292" max="1292" width="10.140625" style="65" customWidth="1"/>
    <col min="1293" max="1296" width="0" style="65" hidden="1" customWidth="1"/>
    <col min="1297" max="1297" width="11.28515625" style="65" customWidth="1"/>
    <col min="1298" max="1298" width="34.42578125" style="65" customWidth="1"/>
    <col min="1299" max="1316" width="9.140625" style="65" customWidth="1"/>
    <col min="1317" max="1536" width="8.85546875" style="65"/>
    <col min="1537" max="1540" width="2" style="65" customWidth="1"/>
    <col min="1541" max="1541" width="2.140625" style="65" customWidth="1"/>
    <col min="1542" max="1542" width="3.5703125" style="65" customWidth="1"/>
    <col min="1543" max="1543" width="34.28515625" style="65" customWidth="1"/>
    <col min="1544" max="1544" width="4.7109375" style="65" customWidth="1"/>
    <col min="1545" max="1545" width="9" style="65" customWidth="1"/>
    <col min="1546" max="1546" width="11.7109375" style="65" customWidth="1"/>
    <col min="1547" max="1547" width="12.42578125" style="65" customWidth="1"/>
    <col min="1548" max="1548" width="10.140625" style="65" customWidth="1"/>
    <col min="1549" max="1552" width="0" style="65" hidden="1" customWidth="1"/>
    <col min="1553" max="1553" width="11.28515625" style="65" customWidth="1"/>
    <col min="1554" max="1554" width="34.42578125" style="65" customWidth="1"/>
    <col min="1555" max="1572" width="9.140625" style="65" customWidth="1"/>
    <col min="1573" max="1792" width="8.85546875" style="65"/>
    <col min="1793" max="1796" width="2" style="65" customWidth="1"/>
    <col min="1797" max="1797" width="2.140625" style="65" customWidth="1"/>
    <col min="1798" max="1798" width="3.5703125" style="65" customWidth="1"/>
    <col min="1799" max="1799" width="34.28515625" style="65" customWidth="1"/>
    <col min="1800" max="1800" width="4.7109375" style="65" customWidth="1"/>
    <col min="1801" max="1801" width="9" style="65" customWidth="1"/>
    <col min="1802" max="1802" width="11.7109375" style="65" customWidth="1"/>
    <col min="1803" max="1803" width="12.42578125" style="65" customWidth="1"/>
    <col min="1804" max="1804" width="10.140625" style="65" customWidth="1"/>
    <col min="1805" max="1808" width="0" style="65" hidden="1" customWidth="1"/>
    <col min="1809" max="1809" width="11.28515625" style="65" customWidth="1"/>
    <col min="1810" max="1810" width="34.42578125" style="65" customWidth="1"/>
    <col min="1811" max="1828" width="9.140625" style="65" customWidth="1"/>
    <col min="1829" max="2048" width="8.85546875" style="65"/>
    <col min="2049" max="2052" width="2" style="65" customWidth="1"/>
    <col min="2053" max="2053" width="2.140625" style="65" customWidth="1"/>
    <col min="2054" max="2054" width="3.5703125" style="65" customWidth="1"/>
    <col min="2055" max="2055" width="34.28515625" style="65" customWidth="1"/>
    <col min="2056" max="2056" width="4.7109375" style="65" customWidth="1"/>
    <col min="2057" max="2057" width="9" style="65" customWidth="1"/>
    <col min="2058" max="2058" width="11.7109375" style="65" customWidth="1"/>
    <col min="2059" max="2059" width="12.42578125" style="65" customWidth="1"/>
    <col min="2060" max="2060" width="10.140625" style="65" customWidth="1"/>
    <col min="2061" max="2064" width="0" style="65" hidden="1" customWidth="1"/>
    <col min="2065" max="2065" width="11.28515625" style="65" customWidth="1"/>
    <col min="2066" max="2066" width="34.42578125" style="65" customWidth="1"/>
    <col min="2067" max="2084" width="9.140625" style="65" customWidth="1"/>
    <col min="2085" max="2304" width="8.85546875" style="65"/>
    <col min="2305" max="2308" width="2" style="65" customWidth="1"/>
    <col min="2309" max="2309" width="2.140625" style="65" customWidth="1"/>
    <col min="2310" max="2310" width="3.5703125" style="65" customWidth="1"/>
    <col min="2311" max="2311" width="34.28515625" style="65" customWidth="1"/>
    <col min="2312" max="2312" width="4.7109375" style="65" customWidth="1"/>
    <col min="2313" max="2313" width="9" style="65" customWidth="1"/>
    <col min="2314" max="2314" width="11.7109375" style="65" customWidth="1"/>
    <col min="2315" max="2315" width="12.42578125" style="65" customWidth="1"/>
    <col min="2316" max="2316" width="10.140625" style="65" customWidth="1"/>
    <col min="2317" max="2320" width="0" style="65" hidden="1" customWidth="1"/>
    <col min="2321" max="2321" width="11.28515625" style="65" customWidth="1"/>
    <col min="2322" max="2322" width="34.42578125" style="65" customWidth="1"/>
    <col min="2323" max="2340" width="9.140625" style="65" customWidth="1"/>
    <col min="2341" max="2560" width="8.85546875" style="65"/>
    <col min="2561" max="2564" width="2" style="65" customWidth="1"/>
    <col min="2565" max="2565" width="2.140625" style="65" customWidth="1"/>
    <col min="2566" max="2566" width="3.5703125" style="65" customWidth="1"/>
    <col min="2567" max="2567" width="34.28515625" style="65" customWidth="1"/>
    <col min="2568" max="2568" width="4.7109375" style="65" customWidth="1"/>
    <col min="2569" max="2569" width="9" style="65" customWidth="1"/>
    <col min="2570" max="2570" width="11.7109375" style="65" customWidth="1"/>
    <col min="2571" max="2571" width="12.42578125" style="65" customWidth="1"/>
    <col min="2572" max="2572" width="10.140625" style="65" customWidth="1"/>
    <col min="2573" max="2576" width="0" style="65" hidden="1" customWidth="1"/>
    <col min="2577" max="2577" width="11.28515625" style="65" customWidth="1"/>
    <col min="2578" max="2578" width="34.42578125" style="65" customWidth="1"/>
    <col min="2579" max="2596" width="9.140625" style="65" customWidth="1"/>
    <col min="2597" max="2816" width="8.85546875" style="65"/>
    <col min="2817" max="2820" width="2" style="65" customWidth="1"/>
    <col min="2821" max="2821" width="2.140625" style="65" customWidth="1"/>
    <col min="2822" max="2822" width="3.5703125" style="65" customWidth="1"/>
    <col min="2823" max="2823" width="34.28515625" style="65" customWidth="1"/>
    <col min="2824" max="2824" width="4.7109375" style="65" customWidth="1"/>
    <col min="2825" max="2825" width="9" style="65" customWidth="1"/>
    <col min="2826" max="2826" width="11.7109375" style="65" customWidth="1"/>
    <col min="2827" max="2827" width="12.42578125" style="65" customWidth="1"/>
    <col min="2828" max="2828" width="10.140625" style="65" customWidth="1"/>
    <col min="2829" max="2832" width="0" style="65" hidden="1" customWidth="1"/>
    <col min="2833" max="2833" width="11.28515625" style="65" customWidth="1"/>
    <col min="2834" max="2834" width="34.42578125" style="65" customWidth="1"/>
    <col min="2835" max="2852" width="9.140625" style="65" customWidth="1"/>
    <col min="2853" max="3072" width="8.85546875" style="65"/>
    <col min="3073" max="3076" width="2" style="65" customWidth="1"/>
    <col min="3077" max="3077" width="2.140625" style="65" customWidth="1"/>
    <col min="3078" max="3078" width="3.5703125" style="65" customWidth="1"/>
    <col min="3079" max="3079" width="34.28515625" style="65" customWidth="1"/>
    <col min="3080" max="3080" width="4.7109375" style="65" customWidth="1"/>
    <col min="3081" max="3081" width="9" style="65" customWidth="1"/>
    <col min="3082" max="3082" width="11.7109375" style="65" customWidth="1"/>
    <col min="3083" max="3083" width="12.42578125" style="65" customWidth="1"/>
    <col min="3084" max="3084" width="10.140625" style="65" customWidth="1"/>
    <col min="3085" max="3088" width="0" style="65" hidden="1" customWidth="1"/>
    <col min="3089" max="3089" width="11.28515625" style="65" customWidth="1"/>
    <col min="3090" max="3090" width="34.42578125" style="65" customWidth="1"/>
    <col min="3091" max="3108" width="9.140625" style="65" customWidth="1"/>
    <col min="3109" max="3328" width="8.85546875" style="65"/>
    <col min="3329" max="3332" width="2" style="65" customWidth="1"/>
    <col min="3333" max="3333" width="2.140625" style="65" customWidth="1"/>
    <col min="3334" max="3334" width="3.5703125" style="65" customWidth="1"/>
    <col min="3335" max="3335" width="34.28515625" style="65" customWidth="1"/>
    <col min="3336" max="3336" width="4.7109375" style="65" customWidth="1"/>
    <col min="3337" max="3337" width="9" style="65" customWidth="1"/>
    <col min="3338" max="3338" width="11.7109375" style="65" customWidth="1"/>
    <col min="3339" max="3339" width="12.42578125" style="65" customWidth="1"/>
    <col min="3340" max="3340" width="10.140625" style="65" customWidth="1"/>
    <col min="3341" max="3344" width="0" style="65" hidden="1" customWidth="1"/>
    <col min="3345" max="3345" width="11.28515625" style="65" customWidth="1"/>
    <col min="3346" max="3346" width="34.42578125" style="65" customWidth="1"/>
    <col min="3347" max="3364" width="9.140625" style="65" customWidth="1"/>
    <col min="3365" max="3584" width="8.85546875" style="65"/>
    <col min="3585" max="3588" width="2" style="65" customWidth="1"/>
    <col min="3589" max="3589" width="2.140625" style="65" customWidth="1"/>
    <col min="3590" max="3590" width="3.5703125" style="65" customWidth="1"/>
    <col min="3591" max="3591" width="34.28515625" style="65" customWidth="1"/>
    <col min="3592" max="3592" width="4.7109375" style="65" customWidth="1"/>
    <col min="3593" max="3593" width="9" style="65" customWidth="1"/>
    <col min="3594" max="3594" width="11.7109375" style="65" customWidth="1"/>
    <col min="3595" max="3595" width="12.42578125" style="65" customWidth="1"/>
    <col min="3596" max="3596" width="10.140625" style="65" customWidth="1"/>
    <col min="3597" max="3600" width="0" style="65" hidden="1" customWidth="1"/>
    <col min="3601" max="3601" width="11.28515625" style="65" customWidth="1"/>
    <col min="3602" max="3602" width="34.42578125" style="65" customWidth="1"/>
    <col min="3603" max="3620" width="9.140625" style="65" customWidth="1"/>
    <col min="3621" max="3840" width="8.85546875" style="65"/>
    <col min="3841" max="3844" width="2" style="65" customWidth="1"/>
    <col min="3845" max="3845" width="2.140625" style="65" customWidth="1"/>
    <col min="3846" max="3846" width="3.5703125" style="65" customWidth="1"/>
    <col min="3847" max="3847" width="34.28515625" style="65" customWidth="1"/>
    <col min="3848" max="3848" width="4.7109375" style="65" customWidth="1"/>
    <col min="3849" max="3849" width="9" style="65" customWidth="1"/>
    <col min="3850" max="3850" width="11.7109375" style="65" customWidth="1"/>
    <col min="3851" max="3851" width="12.42578125" style="65" customWidth="1"/>
    <col min="3852" max="3852" width="10.140625" style="65" customWidth="1"/>
    <col min="3853" max="3856" width="0" style="65" hidden="1" customWidth="1"/>
    <col min="3857" max="3857" width="11.28515625" style="65" customWidth="1"/>
    <col min="3858" max="3858" width="34.42578125" style="65" customWidth="1"/>
    <col min="3859" max="3876" width="9.140625" style="65" customWidth="1"/>
    <col min="3877" max="4096" width="8.85546875" style="65"/>
    <col min="4097" max="4100" width="2" style="65" customWidth="1"/>
    <col min="4101" max="4101" width="2.140625" style="65" customWidth="1"/>
    <col min="4102" max="4102" width="3.5703125" style="65" customWidth="1"/>
    <col min="4103" max="4103" width="34.28515625" style="65" customWidth="1"/>
    <col min="4104" max="4104" width="4.7109375" style="65" customWidth="1"/>
    <col min="4105" max="4105" width="9" style="65" customWidth="1"/>
    <col min="4106" max="4106" width="11.7109375" style="65" customWidth="1"/>
    <col min="4107" max="4107" width="12.42578125" style="65" customWidth="1"/>
    <col min="4108" max="4108" width="10.140625" style="65" customWidth="1"/>
    <col min="4109" max="4112" width="0" style="65" hidden="1" customWidth="1"/>
    <col min="4113" max="4113" width="11.28515625" style="65" customWidth="1"/>
    <col min="4114" max="4114" width="34.42578125" style="65" customWidth="1"/>
    <col min="4115" max="4132" width="9.140625" style="65" customWidth="1"/>
    <col min="4133" max="4352" width="8.85546875" style="65"/>
    <col min="4353" max="4356" width="2" style="65" customWidth="1"/>
    <col min="4357" max="4357" width="2.140625" style="65" customWidth="1"/>
    <col min="4358" max="4358" width="3.5703125" style="65" customWidth="1"/>
    <col min="4359" max="4359" width="34.28515625" style="65" customWidth="1"/>
    <col min="4360" max="4360" width="4.7109375" style="65" customWidth="1"/>
    <col min="4361" max="4361" width="9" style="65" customWidth="1"/>
    <col min="4362" max="4362" width="11.7109375" style="65" customWidth="1"/>
    <col min="4363" max="4363" width="12.42578125" style="65" customWidth="1"/>
    <col min="4364" max="4364" width="10.140625" style="65" customWidth="1"/>
    <col min="4365" max="4368" width="0" style="65" hidden="1" customWidth="1"/>
    <col min="4369" max="4369" width="11.28515625" style="65" customWidth="1"/>
    <col min="4370" max="4370" width="34.42578125" style="65" customWidth="1"/>
    <col min="4371" max="4388" width="9.140625" style="65" customWidth="1"/>
    <col min="4389" max="4608" width="8.85546875" style="65"/>
    <col min="4609" max="4612" width="2" style="65" customWidth="1"/>
    <col min="4613" max="4613" width="2.140625" style="65" customWidth="1"/>
    <col min="4614" max="4614" width="3.5703125" style="65" customWidth="1"/>
    <col min="4615" max="4615" width="34.28515625" style="65" customWidth="1"/>
    <col min="4616" max="4616" width="4.7109375" style="65" customWidth="1"/>
    <col min="4617" max="4617" width="9" style="65" customWidth="1"/>
    <col min="4618" max="4618" width="11.7109375" style="65" customWidth="1"/>
    <col min="4619" max="4619" width="12.42578125" style="65" customWidth="1"/>
    <col min="4620" max="4620" width="10.140625" style="65" customWidth="1"/>
    <col min="4621" max="4624" width="0" style="65" hidden="1" customWidth="1"/>
    <col min="4625" max="4625" width="11.28515625" style="65" customWidth="1"/>
    <col min="4626" max="4626" width="34.42578125" style="65" customWidth="1"/>
    <col min="4627" max="4644" width="9.140625" style="65" customWidth="1"/>
    <col min="4645" max="4864" width="8.85546875" style="65"/>
    <col min="4865" max="4868" width="2" style="65" customWidth="1"/>
    <col min="4869" max="4869" width="2.140625" style="65" customWidth="1"/>
    <col min="4870" max="4870" width="3.5703125" style="65" customWidth="1"/>
    <col min="4871" max="4871" width="34.28515625" style="65" customWidth="1"/>
    <col min="4872" max="4872" width="4.7109375" style="65" customWidth="1"/>
    <col min="4873" max="4873" width="9" style="65" customWidth="1"/>
    <col min="4874" max="4874" width="11.7109375" style="65" customWidth="1"/>
    <col min="4875" max="4875" width="12.42578125" style="65" customWidth="1"/>
    <col min="4876" max="4876" width="10.140625" style="65" customWidth="1"/>
    <col min="4877" max="4880" width="0" style="65" hidden="1" customWidth="1"/>
    <col min="4881" max="4881" width="11.28515625" style="65" customWidth="1"/>
    <col min="4882" max="4882" width="34.42578125" style="65" customWidth="1"/>
    <col min="4883" max="4900" width="9.140625" style="65" customWidth="1"/>
    <col min="4901" max="5120" width="8.85546875" style="65"/>
    <col min="5121" max="5124" width="2" style="65" customWidth="1"/>
    <col min="5125" max="5125" width="2.140625" style="65" customWidth="1"/>
    <col min="5126" max="5126" width="3.5703125" style="65" customWidth="1"/>
    <col min="5127" max="5127" width="34.28515625" style="65" customWidth="1"/>
    <col min="5128" max="5128" width="4.7109375" style="65" customWidth="1"/>
    <col min="5129" max="5129" width="9" style="65" customWidth="1"/>
    <col min="5130" max="5130" width="11.7109375" style="65" customWidth="1"/>
    <col min="5131" max="5131" width="12.42578125" style="65" customWidth="1"/>
    <col min="5132" max="5132" width="10.140625" style="65" customWidth="1"/>
    <col min="5133" max="5136" width="0" style="65" hidden="1" customWidth="1"/>
    <col min="5137" max="5137" width="11.28515625" style="65" customWidth="1"/>
    <col min="5138" max="5138" width="34.42578125" style="65" customWidth="1"/>
    <col min="5139" max="5156" width="9.140625" style="65" customWidth="1"/>
    <col min="5157" max="5376" width="8.85546875" style="65"/>
    <col min="5377" max="5380" width="2" style="65" customWidth="1"/>
    <col min="5381" max="5381" width="2.140625" style="65" customWidth="1"/>
    <col min="5382" max="5382" width="3.5703125" style="65" customWidth="1"/>
    <col min="5383" max="5383" width="34.28515625" style="65" customWidth="1"/>
    <col min="5384" max="5384" width="4.7109375" style="65" customWidth="1"/>
    <col min="5385" max="5385" width="9" style="65" customWidth="1"/>
    <col min="5386" max="5386" width="11.7109375" style="65" customWidth="1"/>
    <col min="5387" max="5387" width="12.42578125" style="65" customWidth="1"/>
    <col min="5388" max="5388" width="10.140625" style="65" customWidth="1"/>
    <col min="5389" max="5392" width="0" style="65" hidden="1" customWidth="1"/>
    <col min="5393" max="5393" width="11.28515625" style="65" customWidth="1"/>
    <col min="5394" max="5394" width="34.42578125" style="65" customWidth="1"/>
    <col min="5395" max="5412" width="9.140625" style="65" customWidth="1"/>
    <col min="5413" max="5632" width="8.85546875" style="65"/>
    <col min="5633" max="5636" width="2" style="65" customWidth="1"/>
    <col min="5637" max="5637" width="2.140625" style="65" customWidth="1"/>
    <col min="5638" max="5638" width="3.5703125" style="65" customWidth="1"/>
    <col min="5639" max="5639" width="34.28515625" style="65" customWidth="1"/>
    <col min="5640" max="5640" width="4.7109375" style="65" customWidth="1"/>
    <col min="5641" max="5641" width="9" style="65" customWidth="1"/>
    <col min="5642" max="5642" width="11.7109375" style="65" customWidth="1"/>
    <col min="5643" max="5643" width="12.42578125" style="65" customWidth="1"/>
    <col min="5644" max="5644" width="10.140625" style="65" customWidth="1"/>
    <col min="5645" max="5648" width="0" style="65" hidden="1" customWidth="1"/>
    <col min="5649" max="5649" width="11.28515625" style="65" customWidth="1"/>
    <col min="5650" max="5650" width="34.42578125" style="65" customWidth="1"/>
    <col min="5651" max="5668" width="9.140625" style="65" customWidth="1"/>
    <col min="5669" max="5888" width="8.85546875" style="65"/>
    <col min="5889" max="5892" width="2" style="65" customWidth="1"/>
    <col min="5893" max="5893" width="2.140625" style="65" customWidth="1"/>
    <col min="5894" max="5894" width="3.5703125" style="65" customWidth="1"/>
    <col min="5895" max="5895" width="34.28515625" style="65" customWidth="1"/>
    <col min="5896" max="5896" width="4.7109375" style="65" customWidth="1"/>
    <col min="5897" max="5897" width="9" style="65" customWidth="1"/>
    <col min="5898" max="5898" width="11.7109375" style="65" customWidth="1"/>
    <col min="5899" max="5899" width="12.42578125" style="65" customWidth="1"/>
    <col min="5900" max="5900" width="10.140625" style="65" customWidth="1"/>
    <col min="5901" max="5904" width="0" style="65" hidden="1" customWidth="1"/>
    <col min="5905" max="5905" width="11.28515625" style="65" customWidth="1"/>
    <col min="5906" max="5906" width="34.42578125" style="65" customWidth="1"/>
    <col min="5907" max="5924" width="9.140625" style="65" customWidth="1"/>
    <col min="5925" max="6144" width="8.85546875" style="65"/>
    <col min="6145" max="6148" width="2" style="65" customWidth="1"/>
    <col min="6149" max="6149" width="2.140625" style="65" customWidth="1"/>
    <col min="6150" max="6150" width="3.5703125" style="65" customWidth="1"/>
    <col min="6151" max="6151" width="34.28515625" style="65" customWidth="1"/>
    <col min="6152" max="6152" width="4.7109375" style="65" customWidth="1"/>
    <col min="6153" max="6153" width="9" style="65" customWidth="1"/>
    <col min="6154" max="6154" width="11.7109375" style="65" customWidth="1"/>
    <col min="6155" max="6155" width="12.42578125" style="65" customWidth="1"/>
    <col min="6156" max="6156" width="10.140625" style="65" customWidth="1"/>
    <col min="6157" max="6160" width="0" style="65" hidden="1" customWidth="1"/>
    <col min="6161" max="6161" width="11.28515625" style="65" customWidth="1"/>
    <col min="6162" max="6162" width="34.42578125" style="65" customWidth="1"/>
    <col min="6163" max="6180" width="9.140625" style="65" customWidth="1"/>
    <col min="6181" max="6400" width="8.85546875" style="65"/>
    <col min="6401" max="6404" width="2" style="65" customWidth="1"/>
    <col min="6405" max="6405" width="2.140625" style="65" customWidth="1"/>
    <col min="6406" max="6406" width="3.5703125" style="65" customWidth="1"/>
    <col min="6407" max="6407" width="34.28515625" style="65" customWidth="1"/>
    <col min="6408" max="6408" width="4.7109375" style="65" customWidth="1"/>
    <col min="6409" max="6409" width="9" style="65" customWidth="1"/>
    <col min="6410" max="6410" width="11.7109375" style="65" customWidth="1"/>
    <col min="6411" max="6411" width="12.42578125" style="65" customWidth="1"/>
    <col min="6412" max="6412" width="10.140625" style="65" customWidth="1"/>
    <col min="6413" max="6416" width="0" style="65" hidden="1" customWidth="1"/>
    <col min="6417" max="6417" width="11.28515625" style="65" customWidth="1"/>
    <col min="6418" max="6418" width="34.42578125" style="65" customWidth="1"/>
    <col min="6419" max="6436" width="9.140625" style="65" customWidth="1"/>
    <col min="6437" max="6656" width="8.85546875" style="65"/>
    <col min="6657" max="6660" width="2" style="65" customWidth="1"/>
    <col min="6661" max="6661" width="2.140625" style="65" customWidth="1"/>
    <col min="6662" max="6662" width="3.5703125" style="65" customWidth="1"/>
    <col min="6663" max="6663" width="34.28515625" style="65" customWidth="1"/>
    <col min="6664" max="6664" width="4.7109375" style="65" customWidth="1"/>
    <col min="6665" max="6665" width="9" style="65" customWidth="1"/>
    <col min="6666" max="6666" width="11.7109375" style="65" customWidth="1"/>
    <col min="6667" max="6667" width="12.42578125" style="65" customWidth="1"/>
    <col min="6668" max="6668" width="10.140625" style="65" customWidth="1"/>
    <col min="6669" max="6672" width="0" style="65" hidden="1" customWidth="1"/>
    <col min="6673" max="6673" width="11.28515625" style="65" customWidth="1"/>
    <col min="6674" max="6674" width="34.42578125" style="65" customWidth="1"/>
    <col min="6675" max="6692" width="9.140625" style="65" customWidth="1"/>
    <col min="6693" max="6912" width="8.85546875" style="65"/>
    <col min="6913" max="6916" width="2" style="65" customWidth="1"/>
    <col min="6917" max="6917" width="2.140625" style="65" customWidth="1"/>
    <col min="6918" max="6918" width="3.5703125" style="65" customWidth="1"/>
    <col min="6919" max="6919" width="34.28515625" style="65" customWidth="1"/>
    <col min="6920" max="6920" width="4.7109375" style="65" customWidth="1"/>
    <col min="6921" max="6921" width="9" style="65" customWidth="1"/>
    <col min="6922" max="6922" width="11.7109375" style="65" customWidth="1"/>
    <col min="6923" max="6923" width="12.42578125" style="65" customWidth="1"/>
    <col min="6924" max="6924" width="10.140625" style="65" customWidth="1"/>
    <col min="6925" max="6928" width="0" style="65" hidden="1" customWidth="1"/>
    <col min="6929" max="6929" width="11.28515625" style="65" customWidth="1"/>
    <col min="6930" max="6930" width="34.42578125" style="65" customWidth="1"/>
    <col min="6931" max="6948" width="9.140625" style="65" customWidth="1"/>
    <col min="6949" max="7168" width="8.85546875" style="65"/>
    <col min="7169" max="7172" width="2" style="65" customWidth="1"/>
    <col min="7173" max="7173" width="2.140625" style="65" customWidth="1"/>
    <col min="7174" max="7174" width="3.5703125" style="65" customWidth="1"/>
    <col min="7175" max="7175" width="34.28515625" style="65" customWidth="1"/>
    <col min="7176" max="7176" width="4.7109375" style="65" customWidth="1"/>
    <col min="7177" max="7177" width="9" style="65" customWidth="1"/>
    <col min="7178" max="7178" width="11.7109375" style="65" customWidth="1"/>
    <col min="7179" max="7179" width="12.42578125" style="65" customWidth="1"/>
    <col min="7180" max="7180" width="10.140625" style="65" customWidth="1"/>
    <col min="7181" max="7184" width="0" style="65" hidden="1" customWidth="1"/>
    <col min="7185" max="7185" width="11.28515625" style="65" customWidth="1"/>
    <col min="7186" max="7186" width="34.42578125" style="65" customWidth="1"/>
    <col min="7187" max="7204" width="9.140625" style="65" customWidth="1"/>
    <col min="7205" max="7424" width="8.85546875" style="65"/>
    <col min="7425" max="7428" width="2" style="65" customWidth="1"/>
    <col min="7429" max="7429" width="2.140625" style="65" customWidth="1"/>
    <col min="7430" max="7430" width="3.5703125" style="65" customWidth="1"/>
    <col min="7431" max="7431" width="34.28515625" style="65" customWidth="1"/>
    <col min="7432" max="7432" width="4.7109375" style="65" customWidth="1"/>
    <col min="7433" max="7433" width="9" style="65" customWidth="1"/>
    <col min="7434" max="7434" width="11.7109375" style="65" customWidth="1"/>
    <col min="7435" max="7435" width="12.42578125" style="65" customWidth="1"/>
    <col min="7436" max="7436" width="10.140625" style="65" customWidth="1"/>
    <col min="7437" max="7440" width="0" style="65" hidden="1" customWidth="1"/>
    <col min="7441" max="7441" width="11.28515625" style="65" customWidth="1"/>
    <col min="7442" max="7442" width="34.42578125" style="65" customWidth="1"/>
    <col min="7443" max="7460" width="9.140625" style="65" customWidth="1"/>
    <col min="7461" max="7680" width="8.85546875" style="65"/>
    <col min="7681" max="7684" width="2" style="65" customWidth="1"/>
    <col min="7685" max="7685" width="2.140625" style="65" customWidth="1"/>
    <col min="7686" max="7686" width="3.5703125" style="65" customWidth="1"/>
    <col min="7687" max="7687" width="34.28515625" style="65" customWidth="1"/>
    <col min="7688" max="7688" width="4.7109375" style="65" customWidth="1"/>
    <col min="7689" max="7689" width="9" style="65" customWidth="1"/>
    <col min="7690" max="7690" width="11.7109375" style="65" customWidth="1"/>
    <col min="7691" max="7691" width="12.42578125" style="65" customWidth="1"/>
    <col min="7692" max="7692" width="10.140625" style="65" customWidth="1"/>
    <col min="7693" max="7696" width="0" style="65" hidden="1" customWidth="1"/>
    <col min="7697" max="7697" width="11.28515625" style="65" customWidth="1"/>
    <col min="7698" max="7698" width="34.42578125" style="65" customWidth="1"/>
    <col min="7699" max="7716" width="9.140625" style="65" customWidth="1"/>
    <col min="7717" max="7936" width="8.85546875" style="65"/>
    <col min="7937" max="7940" width="2" style="65" customWidth="1"/>
    <col min="7941" max="7941" width="2.140625" style="65" customWidth="1"/>
    <col min="7942" max="7942" width="3.5703125" style="65" customWidth="1"/>
    <col min="7943" max="7943" width="34.28515625" style="65" customWidth="1"/>
    <col min="7944" max="7944" width="4.7109375" style="65" customWidth="1"/>
    <col min="7945" max="7945" width="9" style="65" customWidth="1"/>
    <col min="7946" max="7946" width="11.7109375" style="65" customWidth="1"/>
    <col min="7947" max="7947" width="12.42578125" style="65" customWidth="1"/>
    <col min="7948" max="7948" width="10.140625" style="65" customWidth="1"/>
    <col min="7949" max="7952" width="0" style="65" hidden="1" customWidth="1"/>
    <col min="7953" max="7953" width="11.28515625" style="65" customWidth="1"/>
    <col min="7954" max="7954" width="34.42578125" style="65" customWidth="1"/>
    <col min="7955" max="7972" width="9.140625" style="65" customWidth="1"/>
    <col min="7973" max="8192" width="8.85546875" style="65"/>
    <col min="8193" max="8196" width="2" style="65" customWidth="1"/>
    <col min="8197" max="8197" width="2.140625" style="65" customWidth="1"/>
    <col min="8198" max="8198" width="3.5703125" style="65" customWidth="1"/>
    <col min="8199" max="8199" width="34.28515625" style="65" customWidth="1"/>
    <col min="8200" max="8200" width="4.7109375" style="65" customWidth="1"/>
    <col min="8201" max="8201" width="9" style="65" customWidth="1"/>
    <col min="8202" max="8202" width="11.7109375" style="65" customWidth="1"/>
    <col min="8203" max="8203" width="12.42578125" style="65" customWidth="1"/>
    <col min="8204" max="8204" width="10.140625" style="65" customWidth="1"/>
    <col min="8205" max="8208" width="0" style="65" hidden="1" customWidth="1"/>
    <col min="8209" max="8209" width="11.28515625" style="65" customWidth="1"/>
    <col min="8210" max="8210" width="34.42578125" style="65" customWidth="1"/>
    <col min="8211" max="8228" width="9.140625" style="65" customWidth="1"/>
    <col min="8229" max="8448" width="8.85546875" style="65"/>
    <col min="8449" max="8452" width="2" style="65" customWidth="1"/>
    <col min="8453" max="8453" width="2.140625" style="65" customWidth="1"/>
    <col min="8454" max="8454" width="3.5703125" style="65" customWidth="1"/>
    <col min="8455" max="8455" width="34.28515625" style="65" customWidth="1"/>
    <col min="8456" max="8456" width="4.7109375" style="65" customWidth="1"/>
    <col min="8457" max="8457" width="9" style="65" customWidth="1"/>
    <col min="8458" max="8458" width="11.7109375" style="65" customWidth="1"/>
    <col min="8459" max="8459" width="12.42578125" style="65" customWidth="1"/>
    <col min="8460" max="8460" width="10.140625" style="65" customWidth="1"/>
    <col min="8461" max="8464" width="0" style="65" hidden="1" customWidth="1"/>
    <col min="8465" max="8465" width="11.28515625" style="65" customWidth="1"/>
    <col min="8466" max="8466" width="34.42578125" style="65" customWidth="1"/>
    <col min="8467" max="8484" width="9.140625" style="65" customWidth="1"/>
    <col min="8485" max="8704" width="8.85546875" style="65"/>
    <col min="8705" max="8708" width="2" style="65" customWidth="1"/>
    <col min="8709" max="8709" width="2.140625" style="65" customWidth="1"/>
    <col min="8710" max="8710" width="3.5703125" style="65" customWidth="1"/>
    <col min="8711" max="8711" width="34.28515625" style="65" customWidth="1"/>
    <col min="8712" max="8712" width="4.7109375" style="65" customWidth="1"/>
    <col min="8713" max="8713" width="9" style="65" customWidth="1"/>
    <col min="8714" max="8714" width="11.7109375" style="65" customWidth="1"/>
    <col min="8715" max="8715" width="12.42578125" style="65" customWidth="1"/>
    <col min="8716" max="8716" width="10.140625" style="65" customWidth="1"/>
    <col min="8717" max="8720" width="0" style="65" hidden="1" customWidth="1"/>
    <col min="8721" max="8721" width="11.28515625" style="65" customWidth="1"/>
    <col min="8722" max="8722" width="34.42578125" style="65" customWidth="1"/>
    <col min="8723" max="8740" width="9.140625" style="65" customWidth="1"/>
    <col min="8741" max="8960" width="8.85546875" style="65"/>
    <col min="8961" max="8964" width="2" style="65" customWidth="1"/>
    <col min="8965" max="8965" width="2.140625" style="65" customWidth="1"/>
    <col min="8966" max="8966" width="3.5703125" style="65" customWidth="1"/>
    <col min="8967" max="8967" width="34.28515625" style="65" customWidth="1"/>
    <col min="8968" max="8968" width="4.7109375" style="65" customWidth="1"/>
    <col min="8969" max="8969" width="9" style="65" customWidth="1"/>
    <col min="8970" max="8970" width="11.7109375" style="65" customWidth="1"/>
    <col min="8971" max="8971" width="12.42578125" style="65" customWidth="1"/>
    <col min="8972" max="8972" width="10.140625" style="65" customWidth="1"/>
    <col min="8973" max="8976" width="0" style="65" hidden="1" customWidth="1"/>
    <col min="8977" max="8977" width="11.28515625" style="65" customWidth="1"/>
    <col min="8978" max="8978" width="34.42578125" style="65" customWidth="1"/>
    <col min="8979" max="8996" width="9.140625" style="65" customWidth="1"/>
    <col min="8997" max="9216" width="8.85546875" style="65"/>
    <col min="9217" max="9220" width="2" style="65" customWidth="1"/>
    <col min="9221" max="9221" width="2.140625" style="65" customWidth="1"/>
    <col min="9222" max="9222" width="3.5703125" style="65" customWidth="1"/>
    <col min="9223" max="9223" width="34.28515625" style="65" customWidth="1"/>
    <col min="9224" max="9224" width="4.7109375" style="65" customWidth="1"/>
    <col min="9225" max="9225" width="9" style="65" customWidth="1"/>
    <col min="9226" max="9226" width="11.7109375" style="65" customWidth="1"/>
    <col min="9227" max="9227" width="12.42578125" style="65" customWidth="1"/>
    <col min="9228" max="9228" width="10.140625" style="65" customWidth="1"/>
    <col min="9229" max="9232" width="0" style="65" hidden="1" customWidth="1"/>
    <col min="9233" max="9233" width="11.28515625" style="65" customWidth="1"/>
    <col min="9234" max="9234" width="34.42578125" style="65" customWidth="1"/>
    <col min="9235" max="9252" width="9.140625" style="65" customWidth="1"/>
    <col min="9253" max="9472" width="8.85546875" style="65"/>
    <col min="9473" max="9476" width="2" style="65" customWidth="1"/>
    <col min="9477" max="9477" width="2.140625" style="65" customWidth="1"/>
    <col min="9478" max="9478" width="3.5703125" style="65" customWidth="1"/>
    <col min="9479" max="9479" width="34.28515625" style="65" customWidth="1"/>
    <col min="9480" max="9480" width="4.7109375" style="65" customWidth="1"/>
    <col min="9481" max="9481" width="9" style="65" customWidth="1"/>
    <col min="9482" max="9482" width="11.7109375" style="65" customWidth="1"/>
    <col min="9483" max="9483" width="12.42578125" style="65" customWidth="1"/>
    <col min="9484" max="9484" width="10.140625" style="65" customWidth="1"/>
    <col min="9485" max="9488" width="0" style="65" hidden="1" customWidth="1"/>
    <col min="9489" max="9489" width="11.28515625" style="65" customWidth="1"/>
    <col min="9490" max="9490" width="34.42578125" style="65" customWidth="1"/>
    <col min="9491" max="9508" width="9.140625" style="65" customWidth="1"/>
    <col min="9509" max="9728" width="8.85546875" style="65"/>
    <col min="9729" max="9732" width="2" style="65" customWidth="1"/>
    <col min="9733" max="9733" width="2.140625" style="65" customWidth="1"/>
    <col min="9734" max="9734" width="3.5703125" style="65" customWidth="1"/>
    <col min="9735" max="9735" width="34.28515625" style="65" customWidth="1"/>
    <col min="9736" max="9736" width="4.7109375" style="65" customWidth="1"/>
    <col min="9737" max="9737" width="9" style="65" customWidth="1"/>
    <col min="9738" max="9738" width="11.7109375" style="65" customWidth="1"/>
    <col min="9739" max="9739" width="12.42578125" style="65" customWidth="1"/>
    <col min="9740" max="9740" width="10.140625" style="65" customWidth="1"/>
    <col min="9741" max="9744" width="0" style="65" hidden="1" customWidth="1"/>
    <col min="9745" max="9745" width="11.28515625" style="65" customWidth="1"/>
    <col min="9746" max="9746" width="34.42578125" style="65" customWidth="1"/>
    <col min="9747" max="9764" width="9.140625" style="65" customWidth="1"/>
    <col min="9765" max="9984" width="8.85546875" style="65"/>
    <col min="9985" max="9988" width="2" style="65" customWidth="1"/>
    <col min="9989" max="9989" width="2.140625" style="65" customWidth="1"/>
    <col min="9990" max="9990" width="3.5703125" style="65" customWidth="1"/>
    <col min="9991" max="9991" width="34.28515625" style="65" customWidth="1"/>
    <col min="9992" max="9992" width="4.7109375" style="65" customWidth="1"/>
    <col min="9993" max="9993" width="9" style="65" customWidth="1"/>
    <col min="9994" max="9994" width="11.7109375" style="65" customWidth="1"/>
    <col min="9995" max="9995" width="12.42578125" style="65" customWidth="1"/>
    <col min="9996" max="9996" width="10.140625" style="65" customWidth="1"/>
    <col min="9997" max="10000" width="0" style="65" hidden="1" customWidth="1"/>
    <col min="10001" max="10001" width="11.28515625" style="65" customWidth="1"/>
    <col min="10002" max="10002" width="34.42578125" style="65" customWidth="1"/>
    <col min="10003" max="10020" width="9.140625" style="65" customWidth="1"/>
    <col min="10021" max="10240" width="8.85546875" style="65"/>
    <col min="10241" max="10244" width="2" style="65" customWidth="1"/>
    <col min="10245" max="10245" width="2.140625" style="65" customWidth="1"/>
    <col min="10246" max="10246" width="3.5703125" style="65" customWidth="1"/>
    <col min="10247" max="10247" width="34.28515625" style="65" customWidth="1"/>
    <col min="10248" max="10248" width="4.7109375" style="65" customWidth="1"/>
    <col min="10249" max="10249" width="9" style="65" customWidth="1"/>
    <col min="10250" max="10250" width="11.7109375" style="65" customWidth="1"/>
    <col min="10251" max="10251" width="12.42578125" style="65" customWidth="1"/>
    <col min="10252" max="10252" width="10.140625" style="65" customWidth="1"/>
    <col min="10253" max="10256" width="0" style="65" hidden="1" customWidth="1"/>
    <col min="10257" max="10257" width="11.28515625" style="65" customWidth="1"/>
    <col min="10258" max="10258" width="34.42578125" style="65" customWidth="1"/>
    <col min="10259" max="10276" width="9.140625" style="65" customWidth="1"/>
    <col min="10277" max="10496" width="8.85546875" style="65"/>
    <col min="10497" max="10500" width="2" style="65" customWidth="1"/>
    <col min="10501" max="10501" width="2.140625" style="65" customWidth="1"/>
    <col min="10502" max="10502" width="3.5703125" style="65" customWidth="1"/>
    <col min="10503" max="10503" width="34.28515625" style="65" customWidth="1"/>
    <col min="10504" max="10504" width="4.7109375" style="65" customWidth="1"/>
    <col min="10505" max="10505" width="9" style="65" customWidth="1"/>
    <col min="10506" max="10506" width="11.7109375" style="65" customWidth="1"/>
    <col min="10507" max="10507" width="12.42578125" style="65" customWidth="1"/>
    <col min="10508" max="10508" width="10.140625" style="65" customWidth="1"/>
    <col min="10509" max="10512" width="0" style="65" hidden="1" customWidth="1"/>
    <col min="10513" max="10513" width="11.28515625" style="65" customWidth="1"/>
    <col min="10514" max="10514" width="34.42578125" style="65" customWidth="1"/>
    <col min="10515" max="10532" width="9.140625" style="65" customWidth="1"/>
    <col min="10533" max="10752" width="8.85546875" style="65"/>
    <col min="10753" max="10756" width="2" style="65" customWidth="1"/>
    <col min="10757" max="10757" width="2.140625" style="65" customWidth="1"/>
    <col min="10758" max="10758" width="3.5703125" style="65" customWidth="1"/>
    <col min="10759" max="10759" width="34.28515625" style="65" customWidth="1"/>
    <col min="10760" max="10760" width="4.7109375" style="65" customWidth="1"/>
    <col min="10761" max="10761" width="9" style="65" customWidth="1"/>
    <col min="10762" max="10762" width="11.7109375" style="65" customWidth="1"/>
    <col min="10763" max="10763" width="12.42578125" style="65" customWidth="1"/>
    <col min="10764" max="10764" width="10.140625" style="65" customWidth="1"/>
    <col min="10765" max="10768" width="0" style="65" hidden="1" customWidth="1"/>
    <col min="10769" max="10769" width="11.28515625" style="65" customWidth="1"/>
    <col min="10770" max="10770" width="34.42578125" style="65" customWidth="1"/>
    <col min="10771" max="10788" width="9.140625" style="65" customWidth="1"/>
    <col min="10789" max="11008" width="8.85546875" style="65"/>
    <col min="11009" max="11012" width="2" style="65" customWidth="1"/>
    <col min="11013" max="11013" width="2.140625" style="65" customWidth="1"/>
    <col min="11014" max="11014" width="3.5703125" style="65" customWidth="1"/>
    <col min="11015" max="11015" width="34.28515625" style="65" customWidth="1"/>
    <col min="11016" max="11016" width="4.7109375" style="65" customWidth="1"/>
    <col min="11017" max="11017" width="9" style="65" customWidth="1"/>
    <col min="11018" max="11018" width="11.7109375" style="65" customWidth="1"/>
    <col min="11019" max="11019" width="12.42578125" style="65" customWidth="1"/>
    <col min="11020" max="11020" width="10.140625" style="65" customWidth="1"/>
    <col min="11021" max="11024" width="0" style="65" hidden="1" customWidth="1"/>
    <col min="11025" max="11025" width="11.28515625" style="65" customWidth="1"/>
    <col min="11026" max="11026" width="34.42578125" style="65" customWidth="1"/>
    <col min="11027" max="11044" width="9.140625" style="65" customWidth="1"/>
    <col min="11045" max="11264" width="8.85546875" style="65"/>
    <col min="11265" max="11268" width="2" style="65" customWidth="1"/>
    <col min="11269" max="11269" width="2.140625" style="65" customWidth="1"/>
    <col min="11270" max="11270" width="3.5703125" style="65" customWidth="1"/>
    <col min="11271" max="11271" width="34.28515625" style="65" customWidth="1"/>
    <col min="11272" max="11272" width="4.7109375" style="65" customWidth="1"/>
    <col min="11273" max="11273" width="9" style="65" customWidth="1"/>
    <col min="11274" max="11274" width="11.7109375" style="65" customWidth="1"/>
    <col min="11275" max="11275" width="12.42578125" style="65" customWidth="1"/>
    <col min="11276" max="11276" width="10.140625" style="65" customWidth="1"/>
    <col min="11277" max="11280" width="0" style="65" hidden="1" customWidth="1"/>
    <col min="11281" max="11281" width="11.28515625" style="65" customWidth="1"/>
    <col min="11282" max="11282" width="34.42578125" style="65" customWidth="1"/>
    <col min="11283" max="11300" width="9.140625" style="65" customWidth="1"/>
    <col min="11301" max="11520" width="8.85546875" style="65"/>
    <col min="11521" max="11524" width="2" style="65" customWidth="1"/>
    <col min="11525" max="11525" width="2.140625" style="65" customWidth="1"/>
    <col min="11526" max="11526" width="3.5703125" style="65" customWidth="1"/>
    <col min="11527" max="11527" width="34.28515625" style="65" customWidth="1"/>
    <col min="11528" max="11528" width="4.7109375" style="65" customWidth="1"/>
    <col min="11529" max="11529" width="9" style="65" customWidth="1"/>
    <col min="11530" max="11530" width="11.7109375" style="65" customWidth="1"/>
    <col min="11531" max="11531" width="12.42578125" style="65" customWidth="1"/>
    <col min="11532" max="11532" width="10.140625" style="65" customWidth="1"/>
    <col min="11533" max="11536" width="0" style="65" hidden="1" customWidth="1"/>
    <col min="11537" max="11537" width="11.28515625" style="65" customWidth="1"/>
    <col min="11538" max="11538" width="34.42578125" style="65" customWidth="1"/>
    <col min="11539" max="11556" width="9.140625" style="65" customWidth="1"/>
    <col min="11557" max="11776" width="8.85546875" style="65"/>
    <col min="11777" max="11780" width="2" style="65" customWidth="1"/>
    <col min="11781" max="11781" width="2.140625" style="65" customWidth="1"/>
    <col min="11782" max="11782" width="3.5703125" style="65" customWidth="1"/>
    <col min="11783" max="11783" width="34.28515625" style="65" customWidth="1"/>
    <col min="11784" max="11784" width="4.7109375" style="65" customWidth="1"/>
    <col min="11785" max="11785" width="9" style="65" customWidth="1"/>
    <col min="11786" max="11786" width="11.7109375" style="65" customWidth="1"/>
    <col min="11787" max="11787" width="12.42578125" style="65" customWidth="1"/>
    <col min="11788" max="11788" width="10.140625" style="65" customWidth="1"/>
    <col min="11789" max="11792" width="0" style="65" hidden="1" customWidth="1"/>
    <col min="11793" max="11793" width="11.28515625" style="65" customWidth="1"/>
    <col min="11794" max="11794" width="34.42578125" style="65" customWidth="1"/>
    <col min="11795" max="11812" width="9.140625" style="65" customWidth="1"/>
    <col min="11813" max="12032" width="8.85546875" style="65"/>
    <col min="12033" max="12036" width="2" style="65" customWidth="1"/>
    <col min="12037" max="12037" width="2.140625" style="65" customWidth="1"/>
    <col min="12038" max="12038" width="3.5703125" style="65" customWidth="1"/>
    <col min="12039" max="12039" width="34.28515625" style="65" customWidth="1"/>
    <col min="12040" max="12040" width="4.7109375" style="65" customWidth="1"/>
    <col min="12041" max="12041" width="9" style="65" customWidth="1"/>
    <col min="12042" max="12042" width="11.7109375" style="65" customWidth="1"/>
    <col min="12043" max="12043" width="12.42578125" style="65" customWidth="1"/>
    <col min="12044" max="12044" width="10.140625" style="65" customWidth="1"/>
    <col min="12045" max="12048" width="0" style="65" hidden="1" customWidth="1"/>
    <col min="12049" max="12049" width="11.28515625" style="65" customWidth="1"/>
    <col min="12050" max="12050" width="34.42578125" style="65" customWidth="1"/>
    <col min="12051" max="12068" width="9.140625" style="65" customWidth="1"/>
    <col min="12069" max="12288" width="8.85546875" style="65"/>
    <col min="12289" max="12292" width="2" style="65" customWidth="1"/>
    <col min="12293" max="12293" width="2.140625" style="65" customWidth="1"/>
    <col min="12294" max="12294" width="3.5703125" style="65" customWidth="1"/>
    <col min="12295" max="12295" width="34.28515625" style="65" customWidth="1"/>
    <col min="12296" max="12296" width="4.7109375" style="65" customWidth="1"/>
    <col min="12297" max="12297" width="9" style="65" customWidth="1"/>
    <col min="12298" max="12298" width="11.7109375" style="65" customWidth="1"/>
    <col min="12299" max="12299" width="12.42578125" style="65" customWidth="1"/>
    <col min="12300" max="12300" width="10.140625" style="65" customWidth="1"/>
    <col min="12301" max="12304" width="0" style="65" hidden="1" customWidth="1"/>
    <col min="12305" max="12305" width="11.28515625" style="65" customWidth="1"/>
    <col min="12306" max="12306" width="34.42578125" style="65" customWidth="1"/>
    <col min="12307" max="12324" width="9.140625" style="65" customWidth="1"/>
    <col min="12325" max="12544" width="8.85546875" style="65"/>
    <col min="12545" max="12548" width="2" style="65" customWidth="1"/>
    <col min="12549" max="12549" width="2.140625" style="65" customWidth="1"/>
    <col min="12550" max="12550" width="3.5703125" style="65" customWidth="1"/>
    <col min="12551" max="12551" width="34.28515625" style="65" customWidth="1"/>
    <col min="12552" max="12552" width="4.7109375" style="65" customWidth="1"/>
    <col min="12553" max="12553" width="9" style="65" customWidth="1"/>
    <col min="12554" max="12554" width="11.7109375" style="65" customWidth="1"/>
    <col min="12555" max="12555" width="12.42578125" style="65" customWidth="1"/>
    <col min="12556" max="12556" width="10.140625" style="65" customWidth="1"/>
    <col min="12557" max="12560" width="0" style="65" hidden="1" customWidth="1"/>
    <col min="12561" max="12561" width="11.28515625" style="65" customWidth="1"/>
    <col min="12562" max="12562" width="34.42578125" style="65" customWidth="1"/>
    <col min="12563" max="12580" width="9.140625" style="65" customWidth="1"/>
    <col min="12581" max="12800" width="8.85546875" style="65"/>
    <col min="12801" max="12804" width="2" style="65" customWidth="1"/>
    <col min="12805" max="12805" width="2.140625" style="65" customWidth="1"/>
    <col min="12806" max="12806" width="3.5703125" style="65" customWidth="1"/>
    <col min="12807" max="12807" width="34.28515625" style="65" customWidth="1"/>
    <col min="12808" max="12808" width="4.7109375" style="65" customWidth="1"/>
    <col min="12809" max="12809" width="9" style="65" customWidth="1"/>
    <col min="12810" max="12810" width="11.7109375" style="65" customWidth="1"/>
    <col min="12811" max="12811" width="12.42578125" style="65" customWidth="1"/>
    <col min="12812" max="12812" width="10.140625" style="65" customWidth="1"/>
    <col min="12813" max="12816" width="0" style="65" hidden="1" customWidth="1"/>
    <col min="12817" max="12817" width="11.28515625" style="65" customWidth="1"/>
    <col min="12818" max="12818" width="34.42578125" style="65" customWidth="1"/>
    <col min="12819" max="12836" width="9.140625" style="65" customWidth="1"/>
    <col min="12837" max="13056" width="8.85546875" style="65"/>
    <col min="13057" max="13060" width="2" style="65" customWidth="1"/>
    <col min="13061" max="13061" width="2.140625" style="65" customWidth="1"/>
    <col min="13062" max="13062" width="3.5703125" style="65" customWidth="1"/>
    <col min="13063" max="13063" width="34.28515625" style="65" customWidth="1"/>
    <col min="13064" max="13064" width="4.7109375" style="65" customWidth="1"/>
    <col min="13065" max="13065" width="9" style="65" customWidth="1"/>
    <col min="13066" max="13066" width="11.7109375" style="65" customWidth="1"/>
    <col min="13067" max="13067" width="12.42578125" style="65" customWidth="1"/>
    <col min="13068" max="13068" width="10.140625" style="65" customWidth="1"/>
    <col min="13069" max="13072" width="0" style="65" hidden="1" customWidth="1"/>
    <col min="13073" max="13073" width="11.28515625" style="65" customWidth="1"/>
    <col min="13074" max="13074" width="34.42578125" style="65" customWidth="1"/>
    <col min="13075" max="13092" width="9.140625" style="65" customWidth="1"/>
    <col min="13093" max="13312" width="8.85546875" style="65"/>
    <col min="13313" max="13316" width="2" style="65" customWidth="1"/>
    <col min="13317" max="13317" width="2.140625" style="65" customWidth="1"/>
    <col min="13318" max="13318" width="3.5703125" style="65" customWidth="1"/>
    <col min="13319" max="13319" width="34.28515625" style="65" customWidth="1"/>
    <col min="13320" max="13320" width="4.7109375" style="65" customWidth="1"/>
    <col min="13321" max="13321" width="9" style="65" customWidth="1"/>
    <col min="13322" max="13322" width="11.7109375" style="65" customWidth="1"/>
    <col min="13323" max="13323" width="12.42578125" style="65" customWidth="1"/>
    <col min="13324" max="13324" width="10.140625" style="65" customWidth="1"/>
    <col min="13325" max="13328" width="0" style="65" hidden="1" customWidth="1"/>
    <col min="13329" max="13329" width="11.28515625" style="65" customWidth="1"/>
    <col min="13330" max="13330" width="34.42578125" style="65" customWidth="1"/>
    <col min="13331" max="13348" width="9.140625" style="65" customWidth="1"/>
    <col min="13349" max="13568" width="8.85546875" style="65"/>
    <col min="13569" max="13572" width="2" style="65" customWidth="1"/>
    <col min="13573" max="13573" width="2.140625" style="65" customWidth="1"/>
    <col min="13574" max="13574" width="3.5703125" style="65" customWidth="1"/>
    <col min="13575" max="13575" width="34.28515625" style="65" customWidth="1"/>
    <col min="13576" max="13576" width="4.7109375" style="65" customWidth="1"/>
    <col min="13577" max="13577" width="9" style="65" customWidth="1"/>
    <col min="13578" max="13578" width="11.7109375" style="65" customWidth="1"/>
    <col min="13579" max="13579" width="12.42578125" style="65" customWidth="1"/>
    <col min="13580" max="13580" width="10.140625" style="65" customWidth="1"/>
    <col min="13581" max="13584" width="0" style="65" hidden="1" customWidth="1"/>
    <col min="13585" max="13585" width="11.28515625" style="65" customWidth="1"/>
    <col min="13586" max="13586" width="34.42578125" style="65" customWidth="1"/>
    <col min="13587" max="13604" width="9.140625" style="65" customWidth="1"/>
    <col min="13605" max="13824" width="8.85546875" style="65"/>
    <col min="13825" max="13828" width="2" style="65" customWidth="1"/>
    <col min="13829" max="13829" width="2.140625" style="65" customWidth="1"/>
    <col min="13830" max="13830" width="3.5703125" style="65" customWidth="1"/>
    <col min="13831" max="13831" width="34.28515625" style="65" customWidth="1"/>
    <col min="13832" max="13832" width="4.7109375" style="65" customWidth="1"/>
    <col min="13833" max="13833" width="9" style="65" customWidth="1"/>
    <col min="13834" max="13834" width="11.7109375" style="65" customWidth="1"/>
    <col min="13835" max="13835" width="12.42578125" style="65" customWidth="1"/>
    <col min="13836" max="13836" width="10.140625" style="65" customWidth="1"/>
    <col min="13837" max="13840" width="0" style="65" hidden="1" customWidth="1"/>
    <col min="13841" max="13841" width="11.28515625" style="65" customWidth="1"/>
    <col min="13842" max="13842" width="34.42578125" style="65" customWidth="1"/>
    <col min="13843" max="13860" width="9.140625" style="65" customWidth="1"/>
    <col min="13861" max="14080" width="8.85546875" style="65"/>
    <col min="14081" max="14084" width="2" style="65" customWidth="1"/>
    <col min="14085" max="14085" width="2.140625" style="65" customWidth="1"/>
    <col min="14086" max="14086" width="3.5703125" style="65" customWidth="1"/>
    <col min="14087" max="14087" width="34.28515625" style="65" customWidth="1"/>
    <col min="14088" max="14088" width="4.7109375" style="65" customWidth="1"/>
    <col min="14089" max="14089" width="9" style="65" customWidth="1"/>
    <col min="14090" max="14090" width="11.7109375" style="65" customWidth="1"/>
    <col min="14091" max="14091" width="12.42578125" style="65" customWidth="1"/>
    <col min="14092" max="14092" width="10.140625" style="65" customWidth="1"/>
    <col min="14093" max="14096" width="0" style="65" hidden="1" customWidth="1"/>
    <col min="14097" max="14097" width="11.28515625" style="65" customWidth="1"/>
    <col min="14098" max="14098" width="34.42578125" style="65" customWidth="1"/>
    <col min="14099" max="14116" width="9.140625" style="65" customWidth="1"/>
    <col min="14117" max="14336" width="8.85546875" style="65"/>
    <col min="14337" max="14340" width="2" style="65" customWidth="1"/>
    <col min="14341" max="14341" width="2.140625" style="65" customWidth="1"/>
    <col min="14342" max="14342" width="3.5703125" style="65" customWidth="1"/>
    <col min="14343" max="14343" width="34.28515625" style="65" customWidth="1"/>
    <col min="14344" max="14344" width="4.7109375" style="65" customWidth="1"/>
    <col min="14345" max="14345" width="9" style="65" customWidth="1"/>
    <col min="14346" max="14346" width="11.7109375" style="65" customWidth="1"/>
    <col min="14347" max="14347" width="12.42578125" style="65" customWidth="1"/>
    <col min="14348" max="14348" width="10.140625" style="65" customWidth="1"/>
    <col min="14349" max="14352" width="0" style="65" hidden="1" customWidth="1"/>
    <col min="14353" max="14353" width="11.28515625" style="65" customWidth="1"/>
    <col min="14354" max="14354" width="34.42578125" style="65" customWidth="1"/>
    <col min="14355" max="14372" width="9.140625" style="65" customWidth="1"/>
    <col min="14373" max="14592" width="8.85546875" style="65"/>
    <col min="14593" max="14596" width="2" style="65" customWidth="1"/>
    <col min="14597" max="14597" width="2.140625" style="65" customWidth="1"/>
    <col min="14598" max="14598" width="3.5703125" style="65" customWidth="1"/>
    <col min="14599" max="14599" width="34.28515625" style="65" customWidth="1"/>
    <col min="14600" max="14600" width="4.7109375" style="65" customWidth="1"/>
    <col min="14601" max="14601" width="9" style="65" customWidth="1"/>
    <col min="14602" max="14602" width="11.7109375" style="65" customWidth="1"/>
    <col min="14603" max="14603" width="12.42578125" style="65" customWidth="1"/>
    <col min="14604" max="14604" width="10.140625" style="65" customWidth="1"/>
    <col min="14605" max="14608" width="0" style="65" hidden="1" customWidth="1"/>
    <col min="14609" max="14609" width="11.28515625" style="65" customWidth="1"/>
    <col min="14610" max="14610" width="34.42578125" style="65" customWidth="1"/>
    <col min="14611" max="14628" width="9.140625" style="65" customWidth="1"/>
    <col min="14629" max="14848" width="8.85546875" style="65"/>
    <col min="14849" max="14852" width="2" style="65" customWidth="1"/>
    <col min="14853" max="14853" width="2.140625" style="65" customWidth="1"/>
    <col min="14854" max="14854" width="3.5703125" style="65" customWidth="1"/>
    <col min="14855" max="14855" width="34.28515625" style="65" customWidth="1"/>
    <col min="14856" max="14856" width="4.7109375" style="65" customWidth="1"/>
    <col min="14857" max="14857" width="9" style="65" customWidth="1"/>
    <col min="14858" max="14858" width="11.7109375" style="65" customWidth="1"/>
    <col min="14859" max="14859" width="12.42578125" style="65" customWidth="1"/>
    <col min="14860" max="14860" width="10.140625" style="65" customWidth="1"/>
    <col min="14861" max="14864" width="0" style="65" hidden="1" customWidth="1"/>
    <col min="14865" max="14865" width="11.28515625" style="65" customWidth="1"/>
    <col min="14866" max="14866" width="34.42578125" style="65" customWidth="1"/>
    <col min="14867" max="14884" width="9.140625" style="65" customWidth="1"/>
    <col min="14885" max="15104" width="8.85546875" style="65"/>
    <col min="15105" max="15108" width="2" style="65" customWidth="1"/>
    <col min="15109" max="15109" width="2.140625" style="65" customWidth="1"/>
    <col min="15110" max="15110" width="3.5703125" style="65" customWidth="1"/>
    <col min="15111" max="15111" width="34.28515625" style="65" customWidth="1"/>
    <col min="15112" max="15112" width="4.7109375" style="65" customWidth="1"/>
    <col min="15113" max="15113" width="9" style="65" customWidth="1"/>
    <col min="15114" max="15114" width="11.7109375" style="65" customWidth="1"/>
    <col min="15115" max="15115" width="12.42578125" style="65" customWidth="1"/>
    <col min="15116" max="15116" width="10.140625" style="65" customWidth="1"/>
    <col min="15117" max="15120" width="0" style="65" hidden="1" customWidth="1"/>
    <col min="15121" max="15121" width="11.28515625" style="65" customWidth="1"/>
    <col min="15122" max="15122" width="34.42578125" style="65" customWidth="1"/>
    <col min="15123" max="15140" width="9.140625" style="65" customWidth="1"/>
    <col min="15141" max="15360" width="8.85546875" style="65"/>
    <col min="15361" max="15364" width="2" style="65" customWidth="1"/>
    <col min="15365" max="15365" width="2.140625" style="65" customWidth="1"/>
    <col min="15366" max="15366" width="3.5703125" style="65" customWidth="1"/>
    <col min="15367" max="15367" width="34.28515625" style="65" customWidth="1"/>
    <col min="15368" max="15368" width="4.7109375" style="65" customWidth="1"/>
    <col min="15369" max="15369" width="9" style="65" customWidth="1"/>
    <col min="15370" max="15370" width="11.7109375" style="65" customWidth="1"/>
    <col min="15371" max="15371" width="12.42578125" style="65" customWidth="1"/>
    <col min="15372" max="15372" width="10.140625" style="65" customWidth="1"/>
    <col min="15373" max="15376" width="0" style="65" hidden="1" customWidth="1"/>
    <col min="15377" max="15377" width="11.28515625" style="65" customWidth="1"/>
    <col min="15378" max="15378" width="34.42578125" style="65" customWidth="1"/>
    <col min="15379" max="15396" width="9.140625" style="65" customWidth="1"/>
    <col min="15397" max="15616" width="8.85546875" style="65"/>
    <col min="15617" max="15620" width="2" style="65" customWidth="1"/>
    <col min="15621" max="15621" width="2.140625" style="65" customWidth="1"/>
    <col min="15622" max="15622" width="3.5703125" style="65" customWidth="1"/>
    <col min="15623" max="15623" width="34.28515625" style="65" customWidth="1"/>
    <col min="15624" max="15624" width="4.7109375" style="65" customWidth="1"/>
    <col min="15625" max="15625" width="9" style="65" customWidth="1"/>
    <col min="15626" max="15626" width="11.7109375" style="65" customWidth="1"/>
    <col min="15627" max="15627" width="12.42578125" style="65" customWidth="1"/>
    <col min="15628" max="15628" width="10.140625" style="65" customWidth="1"/>
    <col min="15629" max="15632" width="0" style="65" hidden="1" customWidth="1"/>
    <col min="15633" max="15633" width="11.28515625" style="65" customWidth="1"/>
    <col min="15634" max="15634" width="34.42578125" style="65" customWidth="1"/>
    <col min="15635" max="15652" width="9.140625" style="65" customWidth="1"/>
    <col min="15653" max="15872" width="8.85546875" style="65"/>
    <col min="15873" max="15876" width="2" style="65" customWidth="1"/>
    <col min="15877" max="15877" width="2.140625" style="65" customWidth="1"/>
    <col min="15878" max="15878" width="3.5703125" style="65" customWidth="1"/>
    <col min="15879" max="15879" width="34.28515625" style="65" customWidth="1"/>
    <col min="15880" max="15880" width="4.7109375" style="65" customWidth="1"/>
    <col min="15881" max="15881" width="9" style="65" customWidth="1"/>
    <col min="15882" max="15882" width="11.7109375" style="65" customWidth="1"/>
    <col min="15883" max="15883" width="12.42578125" style="65" customWidth="1"/>
    <col min="15884" max="15884" width="10.140625" style="65" customWidth="1"/>
    <col min="15885" max="15888" width="0" style="65" hidden="1" customWidth="1"/>
    <col min="15889" max="15889" width="11.28515625" style="65" customWidth="1"/>
    <col min="15890" max="15890" width="34.42578125" style="65" customWidth="1"/>
    <col min="15891" max="15908" width="9.140625" style="65" customWidth="1"/>
    <col min="15909" max="16128" width="8.85546875" style="65"/>
    <col min="16129" max="16132" width="2" style="65" customWidth="1"/>
    <col min="16133" max="16133" width="2.140625" style="65" customWidth="1"/>
    <col min="16134" max="16134" width="3.5703125" style="65" customWidth="1"/>
    <col min="16135" max="16135" width="34.28515625" style="65" customWidth="1"/>
    <col min="16136" max="16136" width="4.7109375" style="65" customWidth="1"/>
    <col min="16137" max="16137" width="9" style="65" customWidth="1"/>
    <col min="16138" max="16138" width="11.7109375" style="65" customWidth="1"/>
    <col min="16139" max="16139" width="12.42578125" style="65" customWidth="1"/>
    <col min="16140" max="16140" width="10.140625" style="65" customWidth="1"/>
    <col min="16141" max="16144" width="0" style="65" hidden="1" customWidth="1"/>
    <col min="16145" max="16145" width="11.28515625" style="65" customWidth="1"/>
    <col min="16146" max="16146" width="34.42578125" style="65" customWidth="1"/>
    <col min="16147" max="16164" width="9.140625" style="65" customWidth="1"/>
    <col min="16165" max="16384" width="8.85546875" style="65"/>
  </cols>
  <sheetData>
    <row r="1" spans="1:36" ht="15" customHeight="1">
      <c r="G1" s="186"/>
      <c r="H1" s="187"/>
      <c r="I1" s="63"/>
      <c r="J1" s="64" t="s">
        <v>27</v>
      </c>
      <c r="K1" s="64"/>
      <c r="L1" s="64"/>
      <c r="M1" s="188"/>
      <c r="N1" s="64"/>
      <c r="O1" s="64"/>
      <c r="P1" s="64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</row>
    <row r="2" spans="1:36" ht="14.25" customHeight="1">
      <c r="H2" s="187"/>
      <c r="I2" s="65"/>
      <c r="J2" s="64" t="s">
        <v>28</v>
      </c>
      <c r="K2" s="64"/>
      <c r="L2" s="64"/>
      <c r="M2" s="188"/>
      <c r="N2" s="64"/>
      <c r="O2" s="64"/>
      <c r="P2" s="64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6" ht="13.5" customHeight="1">
      <c r="H3" s="66"/>
      <c r="I3" s="187"/>
      <c r="J3" s="64" t="s">
        <v>29</v>
      </c>
      <c r="K3" s="64"/>
      <c r="L3" s="64"/>
      <c r="M3" s="188"/>
      <c r="N3" s="64"/>
      <c r="O3" s="64"/>
      <c r="P3" s="64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</row>
    <row r="4" spans="1:36" ht="14.25" customHeight="1">
      <c r="G4" s="189" t="s">
        <v>30</v>
      </c>
      <c r="H4" s="187"/>
      <c r="I4" s="65"/>
      <c r="J4" s="64" t="s">
        <v>31</v>
      </c>
      <c r="K4" s="64"/>
      <c r="L4" s="64"/>
      <c r="M4" s="188"/>
      <c r="N4" s="190"/>
      <c r="O4" s="190"/>
      <c r="P4" s="64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</row>
    <row r="5" spans="1:36" ht="12" customHeight="1">
      <c r="H5" s="67"/>
      <c r="I5" s="65"/>
      <c r="J5" s="64" t="s">
        <v>388</v>
      </c>
      <c r="K5" s="64"/>
      <c r="L5" s="64"/>
      <c r="M5" s="188"/>
      <c r="N5" s="64"/>
      <c r="O5" s="64"/>
      <c r="P5" s="64"/>
      <c r="Q5" s="64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</row>
    <row r="6" spans="1:36" ht="16.149999999999999" customHeight="1">
      <c r="G6" s="68" t="s">
        <v>32</v>
      </c>
      <c r="H6" s="64"/>
      <c r="I6" s="64"/>
      <c r="J6" s="191"/>
      <c r="K6" s="191"/>
      <c r="L6" s="69"/>
      <c r="M6" s="188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</row>
    <row r="7" spans="1:36" ht="14.25" customHeight="1">
      <c r="A7" s="70"/>
      <c r="B7" s="192"/>
      <c r="C7" s="192"/>
      <c r="D7" s="192"/>
      <c r="E7" s="192"/>
      <c r="F7" s="192"/>
      <c r="G7" s="437" t="s">
        <v>33</v>
      </c>
      <c r="H7" s="437"/>
      <c r="I7" s="437"/>
      <c r="J7" s="437"/>
      <c r="K7" s="437"/>
      <c r="L7" s="192"/>
      <c r="M7" s="188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</row>
    <row r="8" spans="1:36" ht="16.5" customHeight="1">
      <c r="A8" s="438" t="s">
        <v>461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188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</row>
    <row r="9" spans="1:36" ht="12" customHeight="1">
      <c r="B9" s="438" t="s">
        <v>34</v>
      </c>
      <c r="C9" s="438"/>
      <c r="D9" s="438"/>
      <c r="E9" s="438"/>
      <c r="F9" s="438"/>
      <c r="G9" s="438"/>
      <c r="H9" s="438"/>
      <c r="I9" s="438"/>
      <c r="J9" s="438"/>
      <c r="K9" s="438"/>
      <c r="L9" s="438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</row>
    <row r="10" spans="1:36" ht="12.75" customHeight="1">
      <c r="G10" s="439" t="s">
        <v>462</v>
      </c>
      <c r="H10" s="439"/>
      <c r="I10" s="439"/>
      <c r="J10" s="439"/>
      <c r="K10" s="439"/>
    </row>
    <row r="11" spans="1:36" ht="15" customHeight="1">
      <c r="B11" s="65"/>
      <c r="C11" s="65"/>
      <c r="D11" s="65"/>
      <c r="E11" s="440" t="s">
        <v>248</v>
      </c>
      <c r="F11" s="440"/>
      <c r="G11" s="440"/>
      <c r="H11" s="440"/>
      <c r="I11" s="440"/>
      <c r="J11" s="440"/>
      <c r="K11" s="440"/>
      <c r="L11" s="65"/>
    </row>
    <row r="12" spans="1:36" ht="11.25" customHeight="1">
      <c r="F12" s="61"/>
      <c r="J12" s="72" t="s">
        <v>36</v>
      </c>
      <c r="K12" s="66"/>
      <c r="L12" s="73"/>
      <c r="M12" s="71"/>
    </row>
    <row r="13" spans="1:36" ht="12" customHeight="1">
      <c r="E13" s="64"/>
      <c r="F13" s="74"/>
      <c r="I13" s="75"/>
      <c r="J13" s="75"/>
      <c r="K13" s="76" t="s">
        <v>37</v>
      </c>
      <c r="L13" s="73"/>
      <c r="M13" s="71"/>
    </row>
    <row r="14" spans="1:36" ht="14.25" customHeight="1">
      <c r="A14" s="424" t="s">
        <v>389</v>
      </c>
      <c r="B14" s="424"/>
      <c r="C14" s="424"/>
      <c r="D14" s="424"/>
      <c r="E14" s="424"/>
      <c r="F14" s="424"/>
      <c r="G14" s="424"/>
      <c r="H14" s="424"/>
      <c r="I14" s="424"/>
      <c r="K14" s="76" t="s">
        <v>38</v>
      </c>
      <c r="L14" s="77" t="s">
        <v>39</v>
      </c>
      <c r="M14" s="71"/>
    </row>
    <row r="15" spans="1:36" ht="43.5" customHeight="1">
      <c r="A15" s="424" t="s">
        <v>249</v>
      </c>
      <c r="B15" s="424"/>
      <c r="C15" s="424"/>
      <c r="D15" s="424"/>
      <c r="E15" s="424"/>
      <c r="F15" s="424"/>
      <c r="G15" s="424"/>
      <c r="H15" s="424"/>
      <c r="I15" s="424"/>
      <c r="J15" s="78" t="s">
        <v>41</v>
      </c>
      <c r="K15" s="79" t="s">
        <v>53</v>
      </c>
      <c r="L15" s="73"/>
      <c r="M15" s="71"/>
    </row>
    <row r="16" spans="1:36" ht="12.75" customHeight="1">
      <c r="F16" s="61"/>
      <c r="G16" s="80" t="s">
        <v>42</v>
      </c>
      <c r="H16" s="81" t="s">
        <v>16</v>
      </c>
      <c r="I16" s="82"/>
      <c r="J16" s="83"/>
      <c r="K16" s="73"/>
      <c r="L16" s="73"/>
      <c r="M16" s="71"/>
    </row>
    <row r="17" spans="1:18" ht="13.5" customHeight="1">
      <c r="F17" s="61"/>
      <c r="G17" s="425" t="s">
        <v>43</v>
      </c>
      <c r="H17" s="425"/>
      <c r="I17" s="84" t="s">
        <v>250</v>
      </c>
      <c r="J17" s="85" t="s">
        <v>251</v>
      </c>
      <c r="K17" s="86" t="s">
        <v>251</v>
      </c>
      <c r="L17" s="86" t="s">
        <v>251</v>
      </c>
      <c r="M17" s="71"/>
    </row>
    <row r="18" spans="1:18">
      <c r="A18" s="426" t="s">
        <v>252</v>
      </c>
      <c r="B18" s="426"/>
      <c r="C18" s="426"/>
      <c r="D18" s="426"/>
      <c r="E18" s="426"/>
      <c r="F18" s="426"/>
      <c r="G18" s="426"/>
      <c r="H18" s="426"/>
      <c r="I18" s="426"/>
      <c r="J18" s="87"/>
      <c r="K18" s="196"/>
      <c r="L18" s="88" t="s">
        <v>44</v>
      </c>
      <c r="M18" s="89"/>
    </row>
    <row r="19" spans="1:18" ht="24" customHeight="1">
      <c r="A19" s="427" t="s">
        <v>45</v>
      </c>
      <c r="B19" s="428"/>
      <c r="C19" s="428"/>
      <c r="D19" s="428"/>
      <c r="E19" s="428"/>
      <c r="F19" s="428"/>
      <c r="G19" s="431" t="s">
        <v>46</v>
      </c>
      <c r="H19" s="433" t="s">
        <v>47</v>
      </c>
      <c r="I19" s="435" t="s">
        <v>48</v>
      </c>
      <c r="J19" s="436"/>
      <c r="K19" s="422" t="s">
        <v>49</v>
      </c>
      <c r="L19" s="414" t="s">
        <v>50</v>
      </c>
      <c r="M19" s="89"/>
    </row>
    <row r="20" spans="1:18" ht="46.5" customHeight="1">
      <c r="A20" s="429"/>
      <c r="B20" s="430"/>
      <c r="C20" s="430"/>
      <c r="D20" s="430"/>
      <c r="E20" s="430"/>
      <c r="F20" s="430"/>
      <c r="G20" s="432"/>
      <c r="H20" s="434"/>
      <c r="I20" s="90" t="s">
        <v>51</v>
      </c>
      <c r="J20" s="91" t="s">
        <v>52</v>
      </c>
      <c r="K20" s="423"/>
      <c r="L20" s="415"/>
    </row>
    <row r="21" spans="1:18" ht="11.25" customHeight="1">
      <c r="A21" s="416" t="s">
        <v>53</v>
      </c>
      <c r="B21" s="417"/>
      <c r="C21" s="417"/>
      <c r="D21" s="417"/>
      <c r="E21" s="417"/>
      <c r="F21" s="418"/>
      <c r="G21" s="197">
        <v>2</v>
      </c>
      <c r="H21" s="198">
        <v>3</v>
      </c>
      <c r="I21" s="199" t="s">
        <v>54</v>
      </c>
      <c r="J21" s="200" t="s">
        <v>55</v>
      </c>
      <c r="K21" s="201">
        <v>6</v>
      </c>
      <c r="L21" s="201">
        <v>7</v>
      </c>
    </row>
    <row r="22" spans="1:18" s="99" customFormat="1" ht="14.25" customHeight="1">
      <c r="A22" s="92">
        <v>2</v>
      </c>
      <c r="B22" s="92"/>
      <c r="C22" s="93"/>
      <c r="D22" s="94"/>
      <c r="E22" s="92"/>
      <c r="F22" s="95"/>
      <c r="G22" s="94" t="s">
        <v>56</v>
      </c>
      <c r="H22" s="96">
        <v>1</v>
      </c>
      <c r="I22" s="97">
        <f>SUM(I23+I34+I53+I74+I81+I101+I123+I142+I152)</f>
        <v>771300</v>
      </c>
      <c r="J22" s="97">
        <f>SUM(J23+J34+J53+J74+J81+J101+J123+J142+J152)</f>
        <v>411900</v>
      </c>
      <c r="K22" s="98">
        <f>SUM(K23+K34+K53+K74+K81+K101+K123+K142+K152)</f>
        <v>335366.23000000004</v>
      </c>
      <c r="L22" s="97">
        <f>SUM(L23+L34+L53+L74+L81+L101+L123+L142+L152)</f>
        <v>335366.23000000004</v>
      </c>
    </row>
    <row r="23" spans="1:18" ht="16.5" customHeight="1">
      <c r="A23" s="92">
        <v>2</v>
      </c>
      <c r="B23" s="100">
        <v>1</v>
      </c>
      <c r="C23" s="101"/>
      <c r="D23" s="102"/>
      <c r="E23" s="103"/>
      <c r="F23" s="104"/>
      <c r="G23" s="105" t="s">
        <v>57</v>
      </c>
      <c r="H23" s="96">
        <v>2</v>
      </c>
      <c r="I23" s="97">
        <f>SUM(I24+I30)</f>
        <v>700000</v>
      </c>
      <c r="J23" s="97">
        <f>SUM(J24+J30)</f>
        <v>375700</v>
      </c>
      <c r="K23" s="106">
        <f>SUM(K24+K30)</f>
        <v>302793.58</v>
      </c>
      <c r="L23" s="107">
        <f>SUM(L24+L30)</f>
        <v>302793.58</v>
      </c>
    </row>
    <row r="24" spans="1:18" ht="14.25" hidden="1" customHeight="1" collapsed="1">
      <c r="A24" s="108">
        <v>2</v>
      </c>
      <c r="B24" s="108">
        <v>1</v>
      </c>
      <c r="C24" s="109">
        <v>1</v>
      </c>
      <c r="D24" s="110"/>
      <c r="E24" s="108"/>
      <c r="F24" s="111"/>
      <c r="G24" s="110" t="s">
        <v>58</v>
      </c>
      <c r="H24" s="96">
        <v>3</v>
      </c>
      <c r="I24" s="97">
        <f>SUM(I25)</f>
        <v>689200</v>
      </c>
      <c r="J24" s="97">
        <f>SUM(J25)</f>
        <v>370000</v>
      </c>
      <c r="K24" s="98">
        <f>SUM(K25)</f>
        <v>298600.31</v>
      </c>
      <c r="L24" s="97">
        <f>SUM(L25)</f>
        <v>298600.31</v>
      </c>
      <c r="Q24" s="202"/>
    </row>
    <row r="25" spans="1:18" ht="13.5" hidden="1" customHeight="1" collapsed="1">
      <c r="A25" s="112">
        <v>2</v>
      </c>
      <c r="B25" s="108">
        <v>1</v>
      </c>
      <c r="C25" s="109">
        <v>1</v>
      </c>
      <c r="D25" s="110">
        <v>1</v>
      </c>
      <c r="E25" s="108"/>
      <c r="F25" s="111"/>
      <c r="G25" s="110" t="s">
        <v>58</v>
      </c>
      <c r="H25" s="96">
        <v>4</v>
      </c>
      <c r="I25" s="97">
        <f>SUM(I26+I28)</f>
        <v>689200</v>
      </c>
      <c r="J25" s="97">
        <f t="shared" ref="J25:L26" si="0">SUM(J26)</f>
        <v>370000</v>
      </c>
      <c r="K25" s="97">
        <f t="shared" si="0"/>
        <v>298600.31</v>
      </c>
      <c r="L25" s="97">
        <f t="shared" si="0"/>
        <v>298600.31</v>
      </c>
      <c r="Q25" s="202"/>
      <c r="R25" s="202"/>
    </row>
    <row r="26" spans="1:18" ht="14.25" hidden="1" customHeight="1" collapsed="1">
      <c r="A26" s="112">
        <v>2</v>
      </c>
      <c r="B26" s="108">
        <v>1</v>
      </c>
      <c r="C26" s="109">
        <v>1</v>
      </c>
      <c r="D26" s="110">
        <v>1</v>
      </c>
      <c r="E26" s="108">
        <v>1</v>
      </c>
      <c r="F26" s="111"/>
      <c r="G26" s="110" t="s">
        <v>59</v>
      </c>
      <c r="H26" s="96">
        <v>5</v>
      </c>
      <c r="I26" s="98">
        <f>SUM(I27)</f>
        <v>689200</v>
      </c>
      <c r="J26" s="98">
        <f t="shared" si="0"/>
        <v>370000</v>
      </c>
      <c r="K26" s="98">
        <f t="shared" si="0"/>
        <v>298600.31</v>
      </c>
      <c r="L26" s="98">
        <f t="shared" si="0"/>
        <v>298600.31</v>
      </c>
      <c r="Q26" s="202"/>
      <c r="R26" s="202"/>
    </row>
    <row r="27" spans="1:18" ht="14.25" customHeight="1">
      <c r="A27" s="112">
        <v>2</v>
      </c>
      <c r="B27" s="108">
        <v>1</v>
      </c>
      <c r="C27" s="109">
        <v>1</v>
      </c>
      <c r="D27" s="110">
        <v>1</v>
      </c>
      <c r="E27" s="108">
        <v>1</v>
      </c>
      <c r="F27" s="111">
        <v>1</v>
      </c>
      <c r="G27" s="110" t="s">
        <v>59</v>
      </c>
      <c r="H27" s="96">
        <v>6</v>
      </c>
      <c r="I27" s="113">
        <v>689200</v>
      </c>
      <c r="J27" s="114">
        <v>370000</v>
      </c>
      <c r="K27" s="114">
        <v>298600.31</v>
      </c>
      <c r="L27" s="114">
        <v>298600.31</v>
      </c>
      <c r="Q27" s="202"/>
      <c r="R27" s="202"/>
    </row>
    <row r="28" spans="1:18" ht="12.75" hidden="1" customHeight="1" collapsed="1">
      <c r="A28" s="112">
        <v>2</v>
      </c>
      <c r="B28" s="108">
        <v>1</v>
      </c>
      <c r="C28" s="109">
        <v>1</v>
      </c>
      <c r="D28" s="110">
        <v>1</v>
      </c>
      <c r="E28" s="108">
        <v>2</v>
      </c>
      <c r="F28" s="111"/>
      <c r="G28" s="110" t="s">
        <v>60</v>
      </c>
      <c r="H28" s="96">
        <v>7</v>
      </c>
      <c r="I28" s="98">
        <f>I29</f>
        <v>0</v>
      </c>
      <c r="J28" s="98">
        <f>J29</f>
        <v>0</v>
      </c>
      <c r="K28" s="98">
        <f>K29</f>
        <v>0</v>
      </c>
      <c r="L28" s="98">
        <f>L29</f>
        <v>0</v>
      </c>
      <c r="Q28" s="202"/>
      <c r="R28" s="202"/>
    </row>
    <row r="29" spans="1:18" ht="12.75" hidden="1" customHeight="1" collapsed="1">
      <c r="A29" s="112">
        <v>2</v>
      </c>
      <c r="B29" s="108">
        <v>1</v>
      </c>
      <c r="C29" s="109">
        <v>1</v>
      </c>
      <c r="D29" s="110">
        <v>1</v>
      </c>
      <c r="E29" s="108">
        <v>2</v>
      </c>
      <c r="F29" s="111">
        <v>1</v>
      </c>
      <c r="G29" s="110" t="s">
        <v>60</v>
      </c>
      <c r="H29" s="96">
        <v>8</v>
      </c>
      <c r="I29" s="114">
        <v>0</v>
      </c>
      <c r="J29" s="115">
        <v>0</v>
      </c>
      <c r="K29" s="114">
        <v>0</v>
      </c>
      <c r="L29" s="115">
        <v>0</v>
      </c>
      <c r="Q29" s="202"/>
      <c r="R29" s="202"/>
    </row>
    <row r="30" spans="1:18" ht="13.5" hidden="1" customHeight="1" collapsed="1">
      <c r="A30" s="112">
        <v>2</v>
      </c>
      <c r="B30" s="108">
        <v>1</v>
      </c>
      <c r="C30" s="109">
        <v>2</v>
      </c>
      <c r="D30" s="110"/>
      <c r="E30" s="108"/>
      <c r="F30" s="111"/>
      <c r="G30" s="110" t="s">
        <v>61</v>
      </c>
      <c r="H30" s="96">
        <v>9</v>
      </c>
      <c r="I30" s="98">
        <f t="shared" ref="I30:L32" si="1">I31</f>
        <v>10800</v>
      </c>
      <c r="J30" s="97">
        <f t="shared" si="1"/>
        <v>5700</v>
      </c>
      <c r="K30" s="98">
        <f t="shared" si="1"/>
        <v>4193.2700000000004</v>
      </c>
      <c r="L30" s="97">
        <f t="shared" si="1"/>
        <v>4193.2700000000004</v>
      </c>
      <c r="Q30" s="202"/>
      <c r="R30" s="202"/>
    </row>
    <row r="31" spans="1:18" ht="15.75" hidden="1" customHeight="1" collapsed="1">
      <c r="A31" s="112">
        <v>2</v>
      </c>
      <c r="B31" s="108">
        <v>1</v>
      </c>
      <c r="C31" s="109">
        <v>2</v>
      </c>
      <c r="D31" s="110">
        <v>1</v>
      </c>
      <c r="E31" s="108"/>
      <c r="F31" s="111"/>
      <c r="G31" s="110" t="s">
        <v>61</v>
      </c>
      <c r="H31" s="96">
        <v>10</v>
      </c>
      <c r="I31" s="98">
        <f t="shared" si="1"/>
        <v>10800</v>
      </c>
      <c r="J31" s="97">
        <f t="shared" si="1"/>
        <v>5700</v>
      </c>
      <c r="K31" s="97">
        <f t="shared" si="1"/>
        <v>4193.2700000000004</v>
      </c>
      <c r="L31" s="97">
        <f t="shared" si="1"/>
        <v>4193.2700000000004</v>
      </c>
      <c r="Q31" s="202"/>
    </row>
    <row r="32" spans="1:18" ht="13.5" hidden="1" customHeight="1" collapsed="1">
      <c r="A32" s="112">
        <v>2</v>
      </c>
      <c r="B32" s="108">
        <v>1</v>
      </c>
      <c r="C32" s="109">
        <v>2</v>
      </c>
      <c r="D32" s="110">
        <v>1</v>
      </c>
      <c r="E32" s="108">
        <v>1</v>
      </c>
      <c r="F32" s="111"/>
      <c r="G32" s="110" t="s">
        <v>61</v>
      </c>
      <c r="H32" s="96">
        <v>11</v>
      </c>
      <c r="I32" s="97">
        <f t="shared" si="1"/>
        <v>10800</v>
      </c>
      <c r="J32" s="97">
        <f t="shared" si="1"/>
        <v>5700</v>
      </c>
      <c r="K32" s="97">
        <f t="shared" si="1"/>
        <v>4193.2700000000004</v>
      </c>
      <c r="L32" s="97">
        <f t="shared" si="1"/>
        <v>4193.2700000000004</v>
      </c>
      <c r="Q32" s="202"/>
      <c r="R32" s="202"/>
    </row>
    <row r="33" spans="1:19" ht="14.25" customHeight="1">
      <c r="A33" s="112">
        <v>2</v>
      </c>
      <c r="B33" s="108">
        <v>1</v>
      </c>
      <c r="C33" s="109">
        <v>2</v>
      </c>
      <c r="D33" s="110">
        <v>1</v>
      </c>
      <c r="E33" s="108">
        <v>1</v>
      </c>
      <c r="F33" s="111">
        <v>1</v>
      </c>
      <c r="G33" s="110" t="s">
        <v>61</v>
      </c>
      <c r="H33" s="96">
        <v>12</v>
      </c>
      <c r="I33" s="115">
        <v>10800</v>
      </c>
      <c r="J33" s="114">
        <v>5700</v>
      </c>
      <c r="K33" s="114">
        <v>4193.2700000000004</v>
      </c>
      <c r="L33" s="114">
        <v>4193.2700000000004</v>
      </c>
      <c r="Q33" s="202"/>
      <c r="R33" s="202"/>
    </row>
    <row r="34" spans="1:19" ht="26.25" customHeight="1">
      <c r="A34" s="116">
        <v>2</v>
      </c>
      <c r="B34" s="117">
        <v>2</v>
      </c>
      <c r="C34" s="101"/>
      <c r="D34" s="102"/>
      <c r="E34" s="103"/>
      <c r="F34" s="104"/>
      <c r="G34" s="105" t="s">
        <v>62</v>
      </c>
      <c r="H34" s="96">
        <v>13</v>
      </c>
      <c r="I34" s="118">
        <f t="shared" ref="I34:L36" si="2">I35</f>
        <v>65300</v>
      </c>
      <c r="J34" s="119">
        <f t="shared" si="2"/>
        <v>33200</v>
      </c>
      <c r="K34" s="118">
        <f t="shared" si="2"/>
        <v>29902.270000000004</v>
      </c>
      <c r="L34" s="118">
        <f t="shared" si="2"/>
        <v>29902.270000000004</v>
      </c>
    </row>
    <row r="35" spans="1:19" ht="27" hidden="1" customHeight="1" collapsed="1">
      <c r="A35" s="112">
        <v>2</v>
      </c>
      <c r="B35" s="108">
        <v>2</v>
      </c>
      <c r="C35" s="109">
        <v>1</v>
      </c>
      <c r="D35" s="110"/>
      <c r="E35" s="108"/>
      <c r="F35" s="111"/>
      <c r="G35" s="102" t="s">
        <v>62</v>
      </c>
      <c r="H35" s="96">
        <v>14</v>
      </c>
      <c r="I35" s="97">
        <f t="shared" si="2"/>
        <v>65300</v>
      </c>
      <c r="J35" s="98">
        <f t="shared" si="2"/>
        <v>33200</v>
      </c>
      <c r="K35" s="97">
        <f t="shared" si="2"/>
        <v>29902.270000000004</v>
      </c>
      <c r="L35" s="98">
        <f t="shared" si="2"/>
        <v>29902.270000000004</v>
      </c>
      <c r="Q35" s="202"/>
      <c r="S35" s="202"/>
    </row>
    <row r="36" spans="1:19" ht="15.75" hidden="1" customHeight="1" collapsed="1">
      <c r="A36" s="112">
        <v>2</v>
      </c>
      <c r="B36" s="108">
        <v>2</v>
      </c>
      <c r="C36" s="109">
        <v>1</v>
      </c>
      <c r="D36" s="110">
        <v>1</v>
      </c>
      <c r="E36" s="108"/>
      <c r="F36" s="111"/>
      <c r="G36" s="102" t="s">
        <v>62</v>
      </c>
      <c r="H36" s="96">
        <v>15</v>
      </c>
      <c r="I36" s="97">
        <f t="shared" si="2"/>
        <v>65300</v>
      </c>
      <c r="J36" s="98">
        <f t="shared" si="2"/>
        <v>33200</v>
      </c>
      <c r="K36" s="107">
        <f t="shared" si="2"/>
        <v>29902.270000000004</v>
      </c>
      <c r="L36" s="107">
        <f t="shared" si="2"/>
        <v>29902.270000000004</v>
      </c>
      <c r="Q36" s="202"/>
      <c r="R36" s="202"/>
    </row>
    <row r="37" spans="1:19" ht="24.75" hidden="1" customHeight="1" collapsed="1">
      <c r="A37" s="120">
        <v>2</v>
      </c>
      <c r="B37" s="121">
        <v>2</v>
      </c>
      <c r="C37" s="122">
        <v>1</v>
      </c>
      <c r="D37" s="123">
        <v>1</v>
      </c>
      <c r="E37" s="121">
        <v>1</v>
      </c>
      <c r="F37" s="124"/>
      <c r="G37" s="102" t="s">
        <v>62</v>
      </c>
      <c r="H37" s="96">
        <v>16</v>
      </c>
      <c r="I37" s="125">
        <f>SUM(I38:I52)</f>
        <v>65300</v>
      </c>
      <c r="J37" s="125">
        <f>SUM(J38:J52)</f>
        <v>33200</v>
      </c>
      <c r="K37" s="126">
        <f>SUM(K38:K52)</f>
        <v>29902.270000000004</v>
      </c>
      <c r="L37" s="126">
        <f>SUM(L38:L52)</f>
        <v>29902.270000000004</v>
      </c>
      <c r="Q37" s="202"/>
      <c r="R37" s="202"/>
    </row>
    <row r="38" spans="1:19" ht="15.75" customHeight="1">
      <c r="A38" s="112">
        <v>2</v>
      </c>
      <c r="B38" s="108">
        <v>2</v>
      </c>
      <c r="C38" s="109">
        <v>1</v>
      </c>
      <c r="D38" s="110">
        <v>1</v>
      </c>
      <c r="E38" s="108">
        <v>1</v>
      </c>
      <c r="F38" s="127">
        <v>1</v>
      </c>
      <c r="G38" s="110" t="s">
        <v>63</v>
      </c>
      <c r="H38" s="96">
        <v>17</v>
      </c>
      <c r="I38" s="114">
        <v>8500</v>
      </c>
      <c r="J38" s="114">
        <v>4000</v>
      </c>
      <c r="K38" s="114">
        <v>4000</v>
      </c>
      <c r="L38" s="114">
        <v>4000</v>
      </c>
      <c r="Q38" s="202"/>
      <c r="R38" s="202"/>
    </row>
    <row r="39" spans="1:19" ht="26.25" customHeight="1">
      <c r="A39" s="112">
        <v>2</v>
      </c>
      <c r="B39" s="108">
        <v>2</v>
      </c>
      <c r="C39" s="109">
        <v>1</v>
      </c>
      <c r="D39" s="110">
        <v>1</v>
      </c>
      <c r="E39" s="108">
        <v>1</v>
      </c>
      <c r="F39" s="111">
        <v>2</v>
      </c>
      <c r="G39" s="110" t="s">
        <v>64</v>
      </c>
      <c r="H39" s="96">
        <v>18</v>
      </c>
      <c r="I39" s="114">
        <v>500</v>
      </c>
      <c r="J39" s="114">
        <v>300</v>
      </c>
      <c r="K39" s="114">
        <v>195.5</v>
      </c>
      <c r="L39" s="114">
        <v>195.5</v>
      </c>
      <c r="Q39" s="202"/>
      <c r="R39" s="202"/>
    </row>
    <row r="40" spans="1:19" ht="26.25" customHeight="1">
      <c r="A40" s="112">
        <v>2</v>
      </c>
      <c r="B40" s="108">
        <v>2</v>
      </c>
      <c r="C40" s="109">
        <v>1</v>
      </c>
      <c r="D40" s="110">
        <v>1</v>
      </c>
      <c r="E40" s="108">
        <v>1</v>
      </c>
      <c r="F40" s="111">
        <v>5</v>
      </c>
      <c r="G40" s="110" t="s">
        <v>65</v>
      </c>
      <c r="H40" s="96">
        <v>19</v>
      </c>
      <c r="I40" s="114">
        <v>1900</v>
      </c>
      <c r="J40" s="114">
        <v>900</v>
      </c>
      <c r="K40" s="114">
        <v>886.2</v>
      </c>
      <c r="L40" s="114">
        <v>886.2</v>
      </c>
      <c r="Q40" s="202"/>
      <c r="R40" s="202"/>
    </row>
    <row r="41" spans="1:19" ht="27" hidden="1" customHeight="1" collapsed="1">
      <c r="A41" s="112">
        <v>2</v>
      </c>
      <c r="B41" s="108">
        <v>2</v>
      </c>
      <c r="C41" s="109">
        <v>1</v>
      </c>
      <c r="D41" s="110">
        <v>1</v>
      </c>
      <c r="E41" s="108">
        <v>1</v>
      </c>
      <c r="F41" s="111">
        <v>6</v>
      </c>
      <c r="G41" s="110" t="s">
        <v>66</v>
      </c>
      <c r="H41" s="96">
        <v>20</v>
      </c>
      <c r="I41" s="114">
        <v>0</v>
      </c>
      <c r="J41" s="114">
        <v>0</v>
      </c>
      <c r="K41" s="114">
        <v>0</v>
      </c>
      <c r="L41" s="114">
        <v>0</v>
      </c>
      <c r="Q41" s="202"/>
      <c r="R41" s="202"/>
    </row>
    <row r="42" spans="1:19" ht="26.25" customHeight="1">
      <c r="A42" s="128">
        <v>2</v>
      </c>
      <c r="B42" s="103">
        <v>2</v>
      </c>
      <c r="C42" s="101">
        <v>1</v>
      </c>
      <c r="D42" s="102">
        <v>1</v>
      </c>
      <c r="E42" s="103">
        <v>1</v>
      </c>
      <c r="F42" s="104">
        <v>7</v>
      </c>
      <c r="G42" s="102" t="s">
        <v>67</v>
      </c>
      <c r="H42" s="96">
        <v>21</v>
      </c>
      <c r="I42" s="114">
        <v>800</v>
      </c>
      <c r="J42" s="114">
        <v>400</v>
      </c>
      <c r="K42" s="114">
        <v>0</v>
      </c>
      <c r="L42" s="114">
        <v>0</v>
      </c>
      <c r="Q42" s="202"/>
      <c r="R42" s="202"/>
    </row>
    <row r="43" spans="1:19" ht="15" customHeight="1">
      <c r="A43" s="112">
        <v>2</v>
      </c>
      <c r="B43" s="108">
        <v>2</v>
      </c>
      <c r="C43" s="109">
        <v>1</v>
      </c>
      <c r="D43" s="110">
        <v>1</v>
      </c>
      <c r="E43" s="108">
        <v>1</v>
      </c>
      <c r="F43" s="111">
        <v>11</v>
      </c>
      <c r="G43" s="110" t="s">
        <v>68</v>
      </c>
      <c r="H43" s="96">
        <v>22</v>
      </c>
      <c r="I43" s="115">
        <v>1600</v>
      </c>
      <c r="J43" s="114">
        <v>800</v>
      </c>
      <c r="K43" s="114">
        <v>0</v>
      </c>
      <c r="L43" s="114">
        <v>0</v>
      </c>
      <c r="Q43" s="202"/>
      <c r="R43" s="202"/>
    </row>
    <row r="44" spans="1:19" ht="15.75" hidden="1" customHeight="1" collapsed="1">
      <c r="A44" s="120">
        <v>2</v>
      </c>
      <c r="B44" s="129">
        <v>2</v>
      </c>
      <c r="C44" s="130">
        <v>1</v>
      </c>
      <c r="D44" s="130">
        <v>1</v>
      </c>
      <c r="E44" s="130">
        <v>1</v>
      </c>
      <c r="F44" s="131">
        <v>12</v>
      </c>
      <c r="G44" s="132" t="s">
        <v>69</v>
      </c>
      <c r="H44" s="96">
        <v>23</v>
      </c>
      <c r="I44" s="133">
        <v>0</v>
      </c>
      <c r="J44" s="114">
        <v>0</v>
      </c>
      <c r="K44" s="114">
        <v>0</v>
      </c>
      <c r="L44" s="114">
        <v>0</v>
      </c>
      <c r="Q44" s="202"/>
      <c r="R44" s="202"/>
    </row>
    <row r="45" spans="1:19" ht="25.5" hidden="1" customHeight="1" collapsed="1">
      <c r="A45" s="112">
        <v>2</v>
      </c>
      <c r="B45" s="108">
        <v>2</v>
      </c>
      <c r="C45" s="109">
        <v>1</v>
      </c>
      <c r="D45" s="109">
        <v>1</v>
      </c>
      <c r="E45" s="109">
        <v>1</v>
      </c>
      <c r="F45" s="111">
        <v>14</v>
      </c>
      <c r="G45" s="134" t="s">
        <v>70</v>
      </c>
      <c r="H45" s="96">
        <v>24</v>
      </c>
      <c r="I45" s="115">
        <v>0</v>
      </c>
      <c r="J45" s="115">
        <v>0</v>
      </c>
      <c r="K45" s="115">
        <v>0</v>
      </c>
      <c r="L45" s="115">
        <v>0</v>
      </c>
      <c r="Q45" s="202"/>
      <c r="R45" s="202"/>
    </row>
    <row r="46" spans="1:19" ht="27.75" customHeight="1">
      <c r="A46" s="112">
        <v>2</v>
      </c>
      <c r="B46" s="108">
        <v>2</v>
      </c>
      <c r="C46" s="109">
        <v>1</v>
      </c>
      <c r="D46" s="109">
        <v>1</v>
      </c>
      <c r="E46" s="109">
        <v>1</v>
      </c>
      <c r="F46" s="111">
        <v>15</v>
      </c>
      <c r="G46" s="110" t="s">
        <v>71</v>
      </c>
      <c r="H46" s="96">
        <v>25</v>
      </c>
      <c r="I46" s="115">
        <v>2100</v>
      </c>
      <c r="J46" s="114">
        <v>1000</v>
      </c>
      <c r="K46" s="114">
        <v>997.6</v>
      </c>
      <c r="L46" s="114">
        <v>997.6</v>
      </c>
      <c r="Q46" s="202"/>
      <c r="R46" s="202"/>
    </row>
    <row r="47" spans="1:19" ht="15.75" customHeight="1">
      <c r="A47" s="112">
        <v>2</v>
      </c>
      <c r="B47" s="108">
        <v>2</v>
      </c>
      <c r="C47" s="109">
        <v>1</v>
      </c>
      <c r="D47" s="109">
        <v>1</v>
      </c>
      <c r="E47" s="109">
        <v>1</v>
      </c>
      <c r="F47" s="111">
        <v>16</v>
      </c>
      <c r="G47" s="110" t="s">
        <v>72</v>
      </c>
      <c r="H47" s="96">
        <v>26</v>
      </c>
      <c r="I47" s="115">
        <v>3300</v>
      </c>
      <c r="J47" s="114">
        <v>1600</v>
      </c>
      <c r="K47" s="114">
        <v>1581</v>
      </c>
      <c r="L47" s="114">
        <v>1581</v>
      </c>
      <c r="Q47" s="202"/>
      <c r="R47" s="202"/>
    </row>
    <row r="48" spans="1:19" ht="27.75" hidden="1" customHeight="1" collapsed="1">
      <c r="A48" s="112">
        <v>2</v>
      </c>
      <c r="B48" s="108">
        <v>2</v>
      </c>
      <c r="C48" s="109">
        <v>1</v>
      </c>
      <c r="D48" s="109">
        <v>1</v>
      </c>
      <c r="E48" s="109">
        <v>1</v>
      </c>
      <c r="F48" s="111">
        <v>17</v>
      </c>
      <c r="G48" s="110" t="s">
        <v>73</v>
      </c>
      <c r="H48" s="96">
        <v>27</v>
      </c>
      <c r="I48" s="115">
        <v>0</v>
      </c>
      <c r="J48" s="115">
        <v>0</v>
      </c>
      <c r="K48" s="115">
        <v>0</v>
      </c>
      <c r="L48" s="115">
        <v>0</v>
      </c>
      <c r="Q48" s="202"/>
      <c r="R48" s="202"/>
    </row>
    <row r="49" spans="1:19" ht="14.25" customHeight="1">
      <c r="A49" s="112">
        <v>2</v>
      </c>
      <c r="B49" s="108">
        <v>2</v>
      </c>
      <c r="C49" s="109">
        <v>1</v>
      </c>
      <c r="D49" s="109">
        <v>1</v>
      </c>
      <c r="E49" s="109">
        <v>1</v>
      </c>
      <c r="F49" s="111">
        <v>20</v>
      </c>
      <c r="G49" s="110" t="s">
        <v>74</v>
      </c>
      <c r="H49" s="96">
        <v>28</v>
      </c>
      <c r="I49" s="115">
        <v>33900</v>
      </c>
      <c r="J49" s="114">
        <v>18000</v>
      </c>
      <c r="K49" s="114">
        <v>16225.13</v>
      </c>
      <c r="L49" s="114">
        <v>16225.13</v>
      </c>
      <c r="Q49" s="202"/>
      <c r="R49" s="202"/>
    </row>
    <row r="50" spans="1:19" ht="27.75" customHeight="1">
      <c r="A50" s="112">
        <v>2</v>
      </c>
      <c r="B50" s="108">
        <v>2</v>
      </c>
      <c r="C50" s="109">
        <v>1</v>
      </c>
      <c r="D50" s="109">
        <v>1</v>
      </c>
      <c r="E50" s="109">
        <v>1</v>
      </c>
      <c r="F50" s="111">
        <v>21</v>
      </c>
      <c r="G50" s="110" t="s">
        <v>75</v>
      </c>
      <c r="H50" s="96">
        <v>29</v>
      </c>
      <c r="I50" s="115">
        <v>4000</v>
      </c>
      <c r="J50" s="114">
        <v>2000</v>
      </c>
      <c r="K50" s="114">
        <v>1845.24</v>
      </c>
      <c r="L50" s="114">
        <v>1845.24</v>
      </c>
      <c r="Q50" s="202"/>
      <c r="R50" s="202"/>
    </row>
    <row r="51" spans="1:19" ht="12" hidden="1" customHeight="1" collapsed="1">
      <c r="A51" s="112">
        <v>2</v>
      </c>
      <c r="B51" s="108">
        <v>2</v>
      </c>
      <c r="C51" s="109">
        <v>1</v>
      </c>
      <c r="D51" s="109">
        <v>1</v>
      </c>
      <c r="E51" s="109">
        <v>1</v>
      </c>
      <c r="F51" s="111">
        <v>22</v>
      </c>
      <c r="G51" s="110" t="s">
        <v>76</v>
      </c>
      <c r="H51" s="96">
        <v>30</v>
      </c>
      <c r="I51" s="115">
        <v>0</v>
      </c>
      <c r="J51" s="114">
        <v>0</v>
      </c>
      <c r="K51" s="114">
        <v>0</v>
      </c>
      <c r="L51" s="114">
        <v>0</v>
      </c>
      <c r="Q51" s="202"/>
      <c r="R51" s="202"/>
    </row>
    <row r="52" spans="1:19" ht="15" customHeight="1">
      <c r="A52" s="112">
        <v>2</v>
      </c>
      <c r="B52" s="108">
        <v>2</v>
      </c>
      <c r="C52" s="109">
        <v>1</v>
      </c>
      <c r="D52" s="109">
        <v>1</v>
      </c>
      <c r="E52" s="109">
        <v>1</v>
      </c>
      <c r="F52" s="111">
        <v>30</v>
      </c>
      <c r="G52" s="110" t="s">
        <v>77</v>
      </c>
      <c r="H52" s="96">
        <v>31</v>
      </c>
      <c r="I52" s="115">
        <v>8700</v>
      </c>
      <c r="J52" s="114">
        <v>4200</v>
      </c>
      <c r="K52" s="114">
        <v>4171.6000000000004</v>
      </c>
      <c r="L52" s="114">
        <v>4171.6000000000004</v>
      </c>
      <c r="Q52" s="202"/>
      <c r="R52" s="202"/>
    </row>
    <row r="53" spans="1:19" ht="14.25" hidden="1" customHeight="1" collapsed="1">
      <c r="A53" s="135">
        <v>2</v>
      </c>
      <c r="B53" s="136">
        <v>3</v>
      </c>
      <c r="C53" s="100"/>
      <c r="D53" s="101"/>
      <c r="E53" s="101"/>
      <c r="F53" s="104"/>
      <c r="G53" s="137" t="s">
        <v>78</v>
      </c>
      <c r="H53" s="96">
        <v>32</v>
      </c>
      <c r="I53" s="118">
        <f>I54</f>
        <v>0</v>
      </c>
      <c r="J53" s="118">
        <f>J54</f>
        <v>0</v>
      </c>
      <c r="K53" s="118">
        <f>K54</f>
        <v>0</v>
      </c>
      <c r="L53" s="118">
        <f>L54</f>
        <v>0</v>
      </c>
    </row>
    <row r="54" spans="1:19" ht="13.5" hidden="1" customHeight="1" collapsed="1">
      <c r="A54" s="112">
        <v>2</v>
      </c>
      <c r="B54" s="108">
        <v>3</v>
      </c>
      <c r="C54" s="109">
        <v>1</v>
      </c>
      <c r="D54" s="109"/>
      <c r="E54" s="109"/>
      <c r="F54" s="111"/>
      <c r="G54" s="110" t="s">
        <v>79</v>
      </c>
      <c r="H54" s="96">
        <v>33</v>
      </c>
      <c r="I54" s="97">
        <f>SUM(I55+I60+I65)</f>
        <v>0</v>
      </c>
      <c r="J54" s="138">
        <f>SUM(J55+J60+J65)</f>
        <v>0</v>
      </c>
      <c r="K54" s="98">
        <f>SUM(K55+K60+K65)</f>
        <v>0</v>
      </c>
      <c r="L54" s="97">
        <f>SUM(L55+L60+L65)</f>
        <v>0</v>
      </c>
      <c r="Q54" s="202"/>
      <c r="S54" s="202"/>
    </row>
    <row r="55" spans="1:19" ht="15" hidden="1" customHeight="1" collapsed="1">
      <c r="A55" s="112">
        <v>2</v>
      </c>
      <c r="B55" s="108">
        <v>3</v>
      </c>
      <c r="C55" s="109">
        <v>1</v>
      </c>
      <c r="D55" s="109">
        <v>1</v>
      </c>
      <c r="E55" s="109"/>
      <c r="F55" s="111"/>
      <c r="G55" s="110" t="s">
        <v>80</v>
      </c>
      <c r="H55" s="96">
        <v>34</v>
      </c>
      <c r="I55" s="97">
        <f>I56</f>
        <v>0</v>
      </c>
      <c r="J55" s="138">
        <f>J56</f>
        <v>0</v>
      </c>
      <c r="K55" s="98">
        <f>K56</f>
        <v>0</v>
      </c>
      <c r="L55" s="97">
        <f>L56</f>
        <v>0</v>
      </c>
      <c r="Q55" s="202"/>
      <c r="R55" s="202"/>
    </row>
    <row r="56" spans="1:19" ht="13.5" hidden="1" customHeight="1" collapsed="1">
      <c r="A56" s="112">
        <v>2</v>
      </c>
      <c r="B56" s="108">
        <v>3</v>
      </c>
      <c r="C56" s="109">
        <v>1</v>
      </c>
      <c r="D56" s="109">
        <v>1</v>
      </c>
      <c r="E56" s="109">
        <v>1</v>
      </c>
      <c r="F56" s="111"/>
      <c r="G56" s="110" t="s">
        <v>80</v>
      </c>
      <c r="H56" s="96">
        <v>35</v>
      </c>
      <c r="I56" s="97">
        <f>SUM(I57:I59)</f>
        <v>0</v>
      </c>
      <c r="J56" s="138">
        <f>SUM(J57:J59)</f>
        <v>0</v>
      </c>
      <c r="K56" s="98">
        <f>SUM(K57:K59)</f>
        <v>0</v>
      </c>
      <c r="L56" s="97">
        <f>SUM(L57:L59)</f>
        <v>0</v>
      </c>
      <c r="Q56" s="202"/>
      <c r="R56" s="202"/>
    </row>
    <row r="57" spans="1:19" s="139" customFormat="1" ht="25.5" hidden="1" customHeight="1" collapsed="1">
      <c r="A57" s="112">
        <v>2</v>
      </c>
      <c r="B57" s="108">
        <v>3</v>
      </c>
      <c r="C57" s="109">
        <v>1</v>
      </c>
      <c r="D57" s="109">
        <v>1</v>
      </c>
      <c r="E57" s="109">
        <v>1</v>
      </c>
      <c r="F57" s="111">
        <v>1</v>
      </c>
      <c r="G57" s="110" t="s">
        <v>81</v>
      </c>
      <c r="H57" s="96">
        <v>36</v>
      </c>
      <c r="I57" s="115">
        <v>0</v>
      </c>
      <c r="J57" s="115">
        <v>0</v>
      </c>
      <c r="K57" s="115">
        <v>0</v>
      </c>
      <c r="L57" s="115">
        <v>0</v>
      </c>
      <c r="Q57" s="202"/>
      <c r="R57" s="202"/>
    </row>
    <row r="58" spans="1:19" ht="19.5" hidden="1" customHeight="1" collapsed="1">
      <c r="A58" s="112">
        <v>2</v>
      </c>
      <c r="B58" s="103">
        <v>3</v>
      </c>
      <c r="C58" s="101">
        <v>1</v>
      </c>
      <c r="D58" s="101">
        <v>1</v>
      </c>
      <c r="E58" s="101">
        <v>1</v>
      </c>
      <c r="F58" s="104">
        <v>2</v>
      </c>
      <c r="G58" s="102" t="s">
        <v>82</v>
      </c>
      <c r="H58" s="96">
        <v>37</v>
      </c>
      <c r="I58" s="113">
        <v>0</v>
      </c>
      <c r="J58" s="113">
        <v>0</v>
      </c>
      <c r="K58" s="113">
        <v>0</v>
      </c>
      <c r="L58" s="113">
        <v>0</v>
      </c>
      <c r="Q58" s="202"/>
      <c r="R58" s="202"/>
    </row>
    <row r="59" spans="1:19" ht="16.5" hidden="1" customHeight="1" collapsed="1">
      <c r="A59" s="108">
        <v>2</v>
      </c>
      <c r="B59" s="109">
        <v>3</v>
      </c>
      <c r="C59" s="109">
        <v>1</v>
      </c>
      <c r="D59" s="109">
        <v>1</v>
      </c>
      <c r="E59" s="109">
        <v>1</v>
      </c>
      <c r="F59" s="111">
        <v>3</v>
      </c>
      <c r="G59" s="110" t="s">
        <v>83</v>
      </c>
      <c r="H59" s="96">
        <v>38</v>
      </c>
      <c r="I59" s="115">
        <v>0</v>
      </c>
      <c r="J59" s="115">
        <v>0</v>
      </c>
      <c r="K59" s="115">
        <v>0</v>
      </c>
      <c r="L59" s="115">
        <v>0</v>
      </c>
      <c r="Q59" s="202"/>
      <c r="R59" s="202"/>
    </row>
    <row r="60" spans="1:19" ht="29.25" hidden="1" customHeight="1" collapsed="1">
      <c r="A60" s="103">
        <v>2</v>
      </c>
      <c r="B60" s="101">
        <v>3</v>
      </c>
      <c r="C60" s="101">
        <v>1</v>
      </c>
      <c r="D60" s="101">
        <v>2</v>
      </c>
      <c r="E60" s="101"/>
      <c r="F60" s="104"/>
      <c r="G60" s="102" t="s">
        <v>84</v>
      </c>
      <c r="H60" s="96">
        <v>39</v>
      </c>
      <c r="I60" s="118">
        <f>I61</f>
        <v>0</v>
      </c>
      <c r="J60" s="140">
        <f>J61</f>
        <v>0</v>
      </c>
      <c r="K60" s="119">
        <f>K61</f>
        <v>0</v>
      </c>
      <c r="L60" s="119">
        <f>L61</f>
        <v>0</v>
      </c>
      <c r="Q60" s="202"/>
      <c r="R60" s="202"/>
    </row>
    <row r="61" spans="1:19" ht="27" hidden="1" customHeight="1" collapsed="1">
      <c r="A61" s="121">
        <v>2</v>
      </c>
      <c r="B61" s="122">
        <v>3</v>
      </c>
      <c r="C61" s="122">
        <v>1</v>
      </c>
      <c r="D61" s="122">
        <v>2</v>
      </c>
      <c r="E61" s="122">
        <v>1</v>
      </c>
      <c r="F61" s="124"/>
      <c r="G61" s="102" t="s">
        <v>84</v>
      </c>
      <c r="H61" s="96">
        <v>40</v>
      </c>
      <c r="I61" s="107">
        <f>SUM(I62:I64)</f>
        <v>0</v>
      </c>
      <c r="J61" s="141">
        <f>SUM(J62:J64)</f>
        <v>0</v>
      </c>
      <c r="K61" s="106">
        <f>SUM(K62:K64)</f>
        <v>0</v>
      </c>
      <c r="L61" s="98">
        <f>SUM(L62:L64)</f>
        <v>0</v>
      </c>
      <c r="Q61" s="202"/>
      <c r="R61" s="202"/>
    </row>
    <row r="62" spans="1:19" s="139" customFormat="1" ht="27" hidden="1" customHeight="1" collapsed="1">
      <c r="A62" s="108">
        <v>2</v>
      </c>
      <c r="B62" s="109">
        <v>3</v>
      </c>
      <c r="C62" s="109">
        <v>1</v>
      </c>
      <c r="D62" s="109">
        <v>2</v>
      </c>
      <c r="E62" s="109">
        <v>1</v>
      </c>
      <c r="F62" s="111">
        <v>1</v>
      </c>
      <c r="G62" s="112" t="s">
        <v>81</v>
      </c>
      <c r="H62" s="96">
        <v>41</v>
      </c>
      <c r="I62" s="115">
        <v>0</v>
      </c>
      <c r="J62" s="115">
        <v>0</v>
      </c>
      <c r="K62" s="115">
        <v>0</v>
      </c>
      <c r="L62" s="115">
        <v>0</v>
      </c>
      <c r="Q62" s="202"/>
      <c r="R62" s="202"/>
    </row>
    <row r="63" spans="1:19" ht="16.5" hidden="1" customHeight="1" collapsed="1">
      <c r="A63" s="108">
        <v>2</v>
      </c>
      <c r="B63" s="109">
        <v>3</v>
      </c>
      <c r="C63" s="109">
        <v>1</v>
      </c>
      <c r="D63" s="109">
        <v>2</v>
      </c>
      <c r="E63" s="109">
        <v>1</v>
      </c>
      <c r="F63" s="111">
        <v>2</v>
      </c>
      <c r="G63" s="112" t="s">
        <v>82</v>
      </c>
      <c r="H63" s="96">
        <v>42</v>
      </c>
      <c r="I63" s="115">
        <v>0</v>
      </c>
      <c r="J63" s="115">
        <v>0</v>
      </c>
      <c r="K63" s="115">
        <v>0</v>
      </c>
      <c r="L63" s="115">
        <v>0</v>
      </c>
      <c r="Q63" s="202"/>
      <c r="R63" s="202"/>
    </row>
    <row r="64" spans="1:19" ht="15" hidden="1" customHeight="1" collapsed="1">
      <c r="A64" s="108">
        <v>2</v>
      </c>
      <c r="B64" s="109">
        <v>3</v>
      </c>
      <c r="C64" s="109">
        <v>1</v>
      </c>
      <c r="D64" s="109">
        <v>2</v>
      </c>
      <c r="E64" s="109">
        <v>1</v>
      </c>
      <c r="F64" s="111">
        <v>3</v>
      </c>
      <c r="G64" s="112" t="s">
        <v>83</v>
      </c>
      <c r="H64" s="96">
        <v>43</v>
      </c>
      <c r="I64" s="115">
        <v>0</v>
      </c>
      <c r="J64" s="115">
        <v>0</v>
      </c>
      <c r="K64" s="115">
        <v>0</v>
      </c>
      <c r="L64" s="115">
        <v>0</v>
      </c>
      <c r="Q64" s="202"/>
      <c r="R64" s="202"/>
    </row>
    <row r="65" spans="1:18" ht="27.75" hidden="1" customHeight="1" collapsed="1">
      <c r="A65" s="108">
        <v>2</v>
      </c>
      <c r="B65" s="109">
        <v>3</v>
      </c>
      <c r="C65" s="109">
        <v>1</v>
      </c>
      <c r="D65" s="109">
        <v>3</v>
      </c>
      <c r="E65" s="109"/>
      <c r="F65" s="111"/>
      <c r="G65" s="112" t="s">
        <v>85</v>
      </c>
      <c r="H65" s="96">
        <v>44</v>
      </c>
      <c r="I65" s="97">
        <f>I66</f>
        <v>0</v>
      </c>
      <c r="J65" s="138">
        <f>J66</f>
        <v>0</v>
      </c>
      <c r="K65" s="98">
        <f>K66</f>
        <v>0</v>
      </c>
      <c r="L65" s="98">
        <f>L66</f>
        <v>0</v>
      </c>
      <c r="Q65" s="202"/>
      <c r="R65" s="202"/>
    </row>
    <row r="66" spans="1:18" ht="26.25" hidden="1" customHeight="1" collapsed="1">
      <c r="A66" s="108">
        <v>2</v>
      </c>
      <c r="B66" s="109">
        <v>3</v>
      </c>
      <c r="C66" s="109">
        <v>1</v>
      </c>
      <c r="D66" s="109">
        <v>3</v>
      </c>
      <c r="E66" s="109">
        <v>1</v>
      </c>
      <c r="F66" s="111"/>
      <c r="G66" s="112" t="s">
        <v>86</v>
      </c>
      <c r="H66" s="96">
        <v>45</v>
      </c>
      <c r="I66" s="97">
        <f>SUM(I67:I69)</f>
        <v>0</v>
      </c>
      <c r="J66" s="138">
        <f>SUM(J67:J69)</f>
        <v>0</v>
      </c>
      <c r="K66" s="98">
        <f>SUM(K67:K69)</f>
        <v>0</v>
      </c>
      <c r="L66" s="98">
        <f>SUM(L67:L69)</f>
        <v>0</v>
      </c>
      <c r="Q66" s="202"/>
      <c r="R66" s="202"/>
    </row>
    <row r="67" spans="1:18" ht="15" hidden="1" customHeight="1" collapsed="1">
      <c r="A67" s="103">
        <v>2</v>
      </c>
      <c r="B67" s="101">
        <v>3</v>
      </c>
      <c r="C67" s="101">
        <v>1</v>
      </c>
      <c r="D67" s="101">
        <v>3</v>
      </c>
      <c r="E67" s="101">
        <v>1</v>
      </c>
      <c r="F67" s="104">
        <v>1</v>
      </c>
      <c r="G67" s="128" t="s">
        <v>87</v>
      </c>
      <c r="H67" s="96">
        <v>46</v>
      </c>
      <c r="I67" s="113">
        <v>0</v>
      </c>
      <c r="J67" s="113">
        <v>0</v>
      </c>
      <c r="K67" s="113">
        <v>0</v>
      </c>
      <c r="L67" s="113">
        <v>0</v>
      </c>
      <c r="Q67" s="202"/>
      <c r="R67" s="202"/>
    </row>
    <row r="68" spans="1:18" ht="16.5" hidden="1" customHeight="1" collapsed="1">
      <c r="A68" s="108">
        <v>2</v>
      </c>
      <c r="B68" s="109">
        <v>3</v>
      </c>
      <c r="C68" s="109">
        <v>1</v>
      </c>
      <c r="D68" s="109">
        <v>3</v>
      </c>
      <c r="E68" s="109">
        <v>1</v>
      </c>
      <c r="F68" s="111">
        <v>2</v>
      </c>
      <c r="G68" s="112" t="s">
        <v>88</v>
      </c>
      <c r="H68" s="96">
        <v>47</v>
      </c>
      <c r="I68" s="115">
        <v>0</v>
      </c>
      <c r="J68" s="115">
        <v>0</v>
      </c>
      <c r="K68" s="115">
        <v>0</v>
      </c>
      <c r="L68" s="115">
        <v>0</v>
      </c>
      <c r="Q68" s="202"/>
      <c r="R68" s="202"/>
    </row>
    <row r="69" spans="1:18" ht="17.25" hidden="1" customHeight="1" collapsed="1">
      <c r="A69" s="103">
        <v>2</v>
      </c>
      <c r="B69" s="101">
        <v>3</v>
      </c>
      <c r="C69" s="101">
        <v>1</v>
      </c>
      <c r="D69" s="101">
        <v>3</v>
      </c>
      <c r="E69" s="101">
        <v>1</v>
      </c>
      <c r="F69" s="104">
        <v>3</v>
      </c>
      <c r="G69" s="128" t="s">
        <v>89</v>
      </c>
      <c r="H69" s="96">
        <v>48</v>
      </c>
      <c r="I69" s="113">
        <v>0</v>
      </c>
      <c r="J69" s="113">
        <v>0</v>
      </c>
      <c r="K69" s="113">
        <v>0</v>
      </c>
      <c r="L69" s="113">
        <v>0</v>
      </c>
      <c r="Q69" s="202"/>
      <c r="R69" s="202"/>
    </row>
    <row r="70" spans="1:18" ht="12.75" hidden="1" customHeight="1" collapsed="1">
      <c r="A70" s="103">
        <v>2</v>
      </c>
      <c r="B70" s="101">
        <v>3</v>
      </c>
      <c r="C70" s="101">
        <v>2</v>
      </c>
      <c r="D70" s="101"/>
      <c r="E70" s="101"/>
      <c r="F70" s="104"/>
      <c r="G70" s="128" t="s">
        <v>90</v>
      </c>
      <c r="H70" s="96">
        <v>49</v>
      </c>
      <c r="I70" s="97">
        <f t="shared" ref="I70:L71" si="3">I71</f>
        <v>0</v>
      </c>
      <c r="J70" s="97">
        <f t="shared" si="3"/>
        <v>0</v>
      </c>
      <c r="K70" s="97">
        <f t="shared" si="3"/>
        <v>0</v>
      </c>
      <c r="L70" s="97">
        <f t="shared" si="3"/>
        <v>0</v>
      </c>
    </row>
    <row r="71" spans="1:18" ht="12" hidden="1" customHeight="1" collapsed="1">
      <c r="A71" s="103">
        <v>2</v>
      </c>
      <c r="B71" s="101">
        <v>3</v>
      </c>
      <c r="C71" s="101">
        <v>2</v>
      </c>
      <c r="D71" s="101">
        <v>1</v>
      </c>
      <c r="E71" s="101"/>
      <c r="F71" s="104"/>
      <c r="G71" s="128" t="s">
        <v>90</v>
      </c>
      <c r="H71" s="96">
        <v>50</v>
      </c>
      <c r="I71" s="97">
        <f t="shared" si="3"/>
        <v>0</v>
      </c>
      <c r="J71" s="97">
        <f t="shared" si="3"/>
        <v>0</v>
      </c>
      <c r="K71" s="97">
        <f t="shared" si="3"/>
        <v>0</v>
      </c>
      <c r="L71" s="97">
        <f t="shared" si="3"/>
        <v>0</v>
      </c>
    </row>
    <row r="72" spans="1:18" ht="15.75" hidden="1" customHeight="1" collapsed="1">
      <c r="A72" s="103">
        <v>2</v>
      </c>
      <c r="B72" s="101">
        <v>3</v>
      </c>
      <c r="C72" s="101">
        <v>2</v>
      </c>
      <c r="D72" s="101">
        <v>1</v>
      </c>
      <c r="E72" s="101">
        <v>1</v>
      </c>
      <c r="F72" s="104"/>
      <c r="G72" s="128" t="s">
        <v>90</v>
      </c>
      <c r="H72" s="96">
        <v>51</v>
      </c>
      <c r="I72" s="97">
        <f>SUM(I73)</f>
        <v>0</v>
      </c>
      <c r="J72" s="97">
        <f>SUM(J73)</f>
        <v>0</v>
      </c>
      <c r="K72" s="97">
        <f>SUM(K73)</f>
        <v>0</v>
      </c>
      <c r="L72" s="97">
        <f>SUM(L73)</f>
        <v>0</v>
      </c>
    </row>
    <row r="73" spans="1:18" ht="13.5" hidden="1" customHeight="1" collapsed="1">
      <c r="A73" s="103">
        <v>2</v>
      </c>
      <c r="B73" s="101">
        <v>3</v>
      </c>
      <c r="C73" s="101">
        <v>2</v>
      </c>
      <c r="D73" s="101">
        <v>1</v>
      </c>
      <c r="E73" s="101">
        <v>1</v>
      </c>
      <c r="F73" s="104">
        <v>1</v>
      </c>
      <c r="G73" s="128" t="s">
        <v>90</v>
      </c>
      <c r="H73" s="96">
        <v>52</v>
      </c>
      <c r="I73" s="115">
        <v>0</v>
      </c>
      <c r="J73" s="115">
        <v>0</v>
      </c>
      <c r="K73" s="115">
        <v>0</v>
      </c>
      <c r="L73" s="115">
        <v>0</v>
      </c>
    </row>
    <row r="74" spans="1:18" ht="16.5" hidden="1" customHeight="1" collapsed="1">
      <c r="A74" s="92">
        <v>2</v>
      </c>
      <c r="B74" s="93">
        <v>4</v>
      </c>
      <c r="C74" s="93"/>
      <c r="D74" s="93"/>
      <c r="E74" s="93"/>
      <c r="F74" s="95"/>
      <c r="G74" s="142" t="s">
        <v>91</v>
      </c>
      <c r="H74" s="96">
        <v>53</v>
      </c>
      <c r="I74" s="97">
        <f t="shared" ref="I74:L76" si="4">I75</f>
        <v>0</v>
      </c>
      <c r="J74" s="138">
        <f t="shared" si="4"/>
        <v>0</v>
      </c>
      <c r="K74" s="98">
        <f t="shared" si="4"/>
        <v>0</v>
      </c>
      <c r="L74" s="98">
        <f t="shared" si="4"/>
        <v>0</v>
      </c>
    </row>
    <row r="75" spans="1:18" ht="15.75" hidden="1" customHeight="1" collapsed="1">
      <c r="A75" s="108">
        <v>2</v>
      </c>
      <c r="B75" s="109">
        <v>4</v>
      </c>
      <c r="C75" s="109">
        <v>1</v>
      </c>
      <c r="D75" s="109"/>
      <c r="E75" s="109"/>
      <c r="F75" s="111"/>
      <c r="G75" s="112" t="s">
        <v>92</v>
      </c>
      <c r="H75" s="96">
        <v>54</v>
      </c>
      <c r="I75" s="97">
        <f t="shared" si="4"/>
        <v>0</v>
      </c>
      <c r="J75" s="138">
        <f t="shared" si="4"/>
        <v>0</v>
      </c>
      <c r="K75" s="98">
        <f t="shared" si="4"/>
        <v>0</v>
      </c>
      <c r="L75" s="98">
        <f t="shared" si="4"/>
        <v>0</v>
      </c>
    </row>
    <row r="76" spans="1:18" ht="17.25" hidden="1" customHeight="1" collapsed="1">
      <c r="A76" s="108">
        <v>2</v>
      </c>
      <c r="B76" s="109">
        <v>4</v>
      </c>
      <c r="C76" s="109">
        <v>1</v>
      </c>
      <c r="D76" s="109">
        <v>1</v>
      </c>
      <c r="E76" s="109"/>
      <c r="F76" s="111"/>
      <c r="G76" s="112" t="s">
        <v>92</v>
      </c>
      <c r="H76" s="96">
        <v>55</v>
      </c>
      <c r="I76" s="97">
        <f t="shared" si="4"/>
        <v>0</v>
      </c>
      <c r="J76" s="138">
        <f t="shared" si="4"/>
        <v>0</v>
      </c>
      <c r="K76" s="98">
        <f t="shared" si="4"/>
        <v>0</v>
      </c>
      <c r="L76" s="98">
        <f t="shared" si="4"/>
        <v>0</v>
      </c>
    </row>
    <row r="77" spans="1:18" ht="18" hidden="1" customHeight="1" collapsed="1">
      <c r="A77" s="108">
        <v>2</v>
      </c>
      <c r="B77" s="109">
        <v>4</v>
      </c>
      <c r="C77" s="109">
        <v>1</v>
      </c>
      <c r="D77" s="109">
        <v>1</v>
      </c>
      <c r="E77" s="109">
        <v>1</v>
      </c>
      <c r="F77" s="111"/>
      <c r="G77" s="112" t="s">
        <v>92</v>
      </c>
      <c r="H77" s="96">
        <v>56</v>
      </c>
      <c r="I77" s="97">
        <f>SUM(I78:I80)</f>
        <v>0</v>
      </c>
      <c r="J77" s="138">
        <f>SUM(J78:J80)</f>
        <v>0</v>
      </c>
      <c r="K77" s="98">
        <f>SUM(K78:K80)</f>
        <v>0</v>
      </c>
      <c r="L77" s="98">
        <f>SUM(L78:L80)</f>
        <v>0</v>
      </c>
    </row>
    <row r="78" spans="1:18" ht="14.25" hidden="1" customHeight="1" collapsed="1">
      <c r="A78" s="108">
        <v>2</v>
      </c>
      <c r="B78" s="109">
        <v>4</v>
      </c>
      <c r="C78" s="109">
        <v>1</v>
      </c>
      <c r="D78" s="109">
        <v>1</v>
      </c>
      <c r="E78" s="109">
        <v>1</v>
      </c>
      <c r="F78" s="111">
        <v>1</v>
      </c>
      <c r="G78" s="112" t="s">
        <v>93</v>
      </c>
      <c r="H78" s="96">
        <v>57</v>
      </c>
      <c r="I78" s="115">
        <v>0</v>
      </c>
      <c r="J78" s="115">
        <v>0</v>
      </c>
      <c r="K78" s="115">
        <v>0</v>
      </c>
      <c r="L78" s="115">
        <v>0</v>
      </c>
    </row>
    <row r="79" spans="1:18" ht="13.5" hidden="1" customHeight="1" collapsed="1">
      <c r="A79" s="108">
        <v>2</v>
      </c>
      <c r="B79" s="108">
        <v>4</v>
      </c>
      <c r="C79" s="108">
        <v>1</v>
      </c>
      <c r="D79" s="109">
        <v>1</v>
      </c>
      <c r="E79" s="109">
        <v>1</v>
      </c>
      <c r="F79" s="143">
        <v>2</v>
      </c>
      <c r="G79" s="110" t="s">
        <v>94</v>
      </c>
      <c r="H79" s="96">
        <v>58</v>
      </c>
      <c r="I79" s="115">
        <v>0</v>
      </c>
      <c r="J79" s="115">
        <v>0</v>
      </c>
      <c r="K79" s="115">
        <v>0</v>
      </c>
      <c r="L79" s="115">
        <v>0</v>
      </c>
    </row>
    <row r="80" spans="1:18" hidden="1" collapsed="1">
      <c r="A80" s="108">
        <v>2</v>
      </c>
      <c r="B80" s="109">
        <v>4</v>
      </c>
      <c r="C80" s="108">
        <v>1</v>
      </c>
      <c r="D80" s="109">
        <v>1</v>
      </c>
      <c r="E80" s="109">
        <v>1</v>
      </c>
      <c r="F80" s="143">
        <v>3</v>
      </c>
      <c r="G80" s="110" t="s">
        <v>95</v>
      </c>
      <c r="H80" s="96">
        <v>59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 collapsed="1">
      <c r="A81" s="92">
        <v>2</v>
      </c>
      <c r="B81" s="93">
        <v>5</v>
      </c>
      <c r="C81" s="92"/>
      <c r="D81" s="93"/>
      <c r="E81" s="93"/>
      <c r="F81" s="144"/>
      <c r="G81" s="94" t="s">
        <v>96</v>
      </c>
      <c r="H81" s="96">
        <v>60</v>
      </c>
      <c r="I81" s="97">
        <f>SUM(I82+I87+I92)</f>
        <v>0</v>
      </c>
      <c r="J81" s="138">
        <f>SUM(J82+J87+J92)</f>
        <v>0</v>
      </c>
      <c r="K81" s="98">
        <f>SUM(K82+K87+K92)</f>
        <v>0</v>
      </c>
      <c r="L81" s="98">
        <f>SUM(L82+L87+L92)</f>
        <v>0</v>
      </c>
    </row>
    <row r="82" spans="1:12" hidden="1" collapsed="1">
      <c r="A82" s="103">
        <v>2</v>
      </c>
      <c r="B82" s="101">
        <v>5</v>
      </c>
      <c r="C82" s="103">
        <v>1</v>
      </c>
      <c r="D82" s="101"/>
      <c r="E82" s="101"/>
      <c r="F82" s="145"/>
      <c r="G82" s="102" t="s">
        <v>97</v>
      </c>
      <c r="H82" s="96">
        <v>61</v>
      </c>
      <c r="I82" s="118">
        <f t="shared" ref="I82:L83" si="5">I83</f>
        <v>0</v>
      </c>
      <c r="J82" s="140">
        <f t="shared" si="5"/>
        <v>0</v>
      </c>
      <c r="K82" s="119">
        <f t="shared" si="5"/>
        <v>0</v>
      </c>
      <c r="L82" s="119">
        <f t="shared" si="5"/>
        <v>0</v>
      </c>
    </row>
    <row r="83" spans="1:12" hidden="1" collapsed="1">
      <c r="A83" s="108">
        <v>2</v>
      </c>
      <c r="B83" s="109">
        <v>5</v>
      </c>
      <c r="C83" s="108">
        <v>1</v>
      </c>
      <c r="D83" s="109">
        <v>1</v>
      </c>
      <c r="E83" s="109"/>
      <c r="F83" s="143"/>
      <c r="G83" s="110" t="s">
        <v>97</v>
      </c>
      <c r="H83" s="96">
        <v>62</v>
      </c>
      <c r="I83" s="97">
        <f t="shared" si="5"/>
        <v>0</v>
      </c>
      <c r="J83" s="138">
        <f t="shared" si="5"/>
        <v>0</v>
      </c>
      <c r="K83" s="98">
        <f t="shared" si="5"/>
        <v>0</v>
      </c>
      <c r="L83" s="98">
        <f t="shared" si="5"/>
        <v>0</v>
      </c>
    </row>
    <row r="84" spans="1:12" hidden="1" collapsed="1">
      <c r="A84" s="108">
        <v>2</v>
      </c>
      <c r="B84" s="109">
        <v>5</v>
      </c>
      <c r="C84" s="108">
        <v>1</v>
      </c>
      <c r="D84" s="109">
        <v>1</v>
      </c>
      <c r="E84" s="109">
        <v>1</v>
      </c>
      <c r="F84" s="143"/>
      <c r="G84" s="110" t="s">
        <v>97</v>
      </c>
      <c r="H84" s="96">
        <v>63</v>
      </c>
      <c r="I84" s="97">
        <f>SUM(I85:I86)</f>
        <v>0</v>
      </c>
      <c r="J84" s="138">
        <f>SUM(J85:J86)</f>
        <v>0</v>
      </c>
      <c r="K84" s="98">
        <f>SUM(K85:K86)</f>
        <v>0</v>
      </c>
      <c r="L84" s="98">
        <f>SUM(L85:L86)</f>
        <v>0</v>
      </c>
    </row>
    <row r="85" spans="1:12" ht="25.5" hidden="1" customHeight="1" collapsed="1">
      <c r="A85" s="108">
        <v>2</v>
      </c>
      <c r="B85" s="109">
        <v>5</v>
      </c>
      <c r="C85" s="108">
        <v>1</v>
      </c>
      <c r="D85" s="109">
        <v>1</v>
      </c>
      <c r="E85" s="109">
        <v>1</v>
      </c>
      <c r="F85" s="143">
        <v>1</v>
      </c>
      <c r="G85" s="110" t="s">
        <v>98</v>
      </c>
      <c r="H85" s="96">
        <v>64</v>
      </c>
      <c r="I85" s="115">
        <v>0</v>
      </c>
      <c r="J85" s="115">
        <v>0</v>
      </c>
      <c r="K85" s="115">
        <v>0</v>
      </c>
      <c r="L85" s="115">
        <v>0</v>
      </c>
    </row>
    <row r="86" spans="1:12" ht="15.75" hidden="1" customHeight="1" collapsed="1">
      <c r="A86" s="108">
        <v>2</v>
      </c>
      <c r="B86" s="109">
        <v>5</v>
      </c>
      <c r="C86" s="108">
        <v>1</v>
      </c>
      <c r="D86" s="109">
        <v>1</v>
      </c>
      <c r="E86" s="109">
        <v>1</v>
      </c>
      <c r="F86" s="143">
        <v>2</v>
      </c>
      <c r="G86" s="110" t="s">
        <v>99</v>
      </c>
      <c r="H86" s="96">
        <v>65</v>
      </c>
      <c r="I86" s="115">
        <v>0</v>
      </c>
      <c r="J86" s="115">
        <v>0</v>
      </c>
      <c r="K86" s="115">
        <v>0</v>
      </c>
      <c r="L86" s="115">
        <v>0</v>
      </c>
    </row>
    <row r="87" spans="1:12" ht="12" hidden="1" customHeight="1" collapsed="1">
      <c r="A87" s="108">
        <v>2</v>
      </c>
      <c r="B87" s="109">
        <v>5</v>
      </c>
      <c r="C87" s="108">
        <v>2</v>
      </c>
      <c r="D87" s="109"/>
      <c r="E87" s="109"/>
      <c r="F87" s="143"/>
      <c r="G87" s="110" t="s">
        <v>100</v>
      </c>
      <c r="H87" s="96">
        <v>66</v>
      </c>
      <c r="I87" s="97">
        <f t="shared" ref="I87:L88" si="6">I88</f>
        <v>0</v>
      </c>
      <c r="J87" s="138">
        <f t="shared" si="6"/>
        <v>0</v>
      </c>
      <c r="K87" s="98">
        <f t="shared" si="6"/>
        <v>0</v>
      </c>
      <c r="L87" s="97">
        <f t="shared" si="6"/>
        <v>0</v>
      </c>
    </row>
    <row r="88" spans="1:12" ht="15.75" hidden="1" customHeight="1" collapsed="1">
      <c r="A88" s="112">
        <v>2</v>
      </c>
      <c r="B88" s="108">
        <v>5</v>
      </c>
      <c r="C88" s="109">
        <v>2</v>
      </c>
      <c r="D88" s="110">
        <v>1</v>
      </c>
      <c r="E88" s="108"/>
      <c r="F88" s="143"/>
      <c r="G88" s="110" t="s">
        <v>100</v>
      </c>
      <c r="H88" s="96">
        <v>67</v>
      </c>
      <c r="I88" s="97">
        <f t="shared" si="6"/>
        <v>0</v>
      </c>
      <c r="J88" s="138">
        <f t="shared" si="6"/>
        <v>0</v>
      </c>
      <c r="K88" s="98">
        <f t="shared" si="6"/>
        <v>0</v>
      </c>
      <c r="L88" s="97">
        <f t="shared" si="6"/>
        <v>0</v>
      </c>
    </row>
    <row r="89" spans="1:12" ht="15" hidden="1" customHeight="1" collapsed="1">
      <c r="A89" s="112">
        <v>2</v>
      </c>
      <c r="B89" s="108">
        <v>5</v>
      </c>
      <c r="C89" s="109">
        <v>2</v>
      </c>
      <c r="D89" s="110">
        <v>1</v>
      </c>
      <c r="E89" s="108">
        <v>1</v>
      </c>
      <c r="F89" s="143"/>
      <c r="G89" s="110" t="s">
        <v>100</v>
      </c>
      <c r="H89" s="96">
        <v>68</v>
      </c>
      <c r="I89" s="97">
        <f>SUM(I90:I91)</f>
        <v>0</v>
      </c>
      <c r="J89" s="138">
        <f>SUM(J90:J91)</f>
        <v>0</v>
      </c>
      <c r="K89" s="98">
        <f>SUM(K90:K91)</f>
        <v>0</v>
      </c>
      <c r="L89" s="97">
        <f>SUM(L90:L91)</f>
        <v>0</v>
      </c>
    </row>
    <row r="90" spans="1:12" ht="25.5" hidden="1" customHeight="1" collapsed="1">
      <c r="A90" s="112">
        <v>2</v>
      </c>
      <c r="B90" s="108">
        <v>5</v>
      </c>
      <c r="C90" s="109">
        <v>2</v>
      </c>
      <c r="D90" s="110">
        <v>1</v>
      </c>
      <c r="E90" s="108">
        <v>1</v>
      </c>
      <c r="F90" s="143">
        <v>1</v>
      </c>
      <c r="G90" s="110" t="s">
        <v>101</v>
      </c>
      <c r="H90" s="96">
        <v>69</v>
      </c>
      <c r="I90" s="115">
        <v>0</v>
      </c>
      <c r="J90" s="115">
        <v>0</v>
      </c>
      <c r="K90" s="115">
        <v>0</v>
      </c>
      <c r="L90" s="115">
        <v>0</v>
      </c>
    </row>
    <row r="91" spans="1:12" ht="25.5" hidden="1" customHeight="1" collapsed="1">
      <c r="A91" s="112">
        <v>2</v>
      </c>
      <c r="B91" s="108">
        <v>5</v>
      </c>
      <c r="C91" s="109">
        <v>2</v>
      </c>
      <c r="D91" s="110">
        <v>1</v>
      </c>
      <c r="E91" s="108">
        <v>1</v>
      </c>
      <c r="F91" s="143">
        <v>2</v>
      </c>
      <c r="G91" s="110" t="s">
        <v>102</v>
      </c>
      <c r="H91" s="96">
        <v>70</v>
      </c>
      <c r="I91" s="115">
        <v>0</v>
      </c>
      <c r="J91" s="115">
        <v>0</v>
      </c>
      <c r="K91" s="115">
        <v>0</v>
      </c>
      <c r="L91" s="115">
        <v>0</v>
      </c>
    </row>
    <row r="92" spans="1:12" ht="28.5" hidden="1" customHeight="1" collapsed="1">
      <c r="A92" s="112">
        <v>2</v>
      </c>
      <c r="B92" s="108">
        <v>5</v>
      </c>
      <c r="C92" s="109">
        <v>3</v>
      </c>
      <c r="D92" s="110"/>
      <c r="E92" s="108"/>
      <c r="F92" s="143"/>
      <c r="G92" s="110" t="s">
        <v>103</v>
      </c>
      <c r="H92" s="96">
        <v>71</v>
      </c>
      <c r="I92" s="97">
        <f>I93+I97</f>
        <v>0</v>
      </c>
      <c r="J92" s="97">
        <f>J93+J97</f>
        <v>0</v>
      </c>
      <c r="K92" s="97">
        <f>K93+K97</f>
        <v>0</v>
      </c>
      <c r="L92" s="97">
        <f>L93+L97</f>
        <v>0</v>
      </c>
    </row>
    <row r="93" spans="1:12" ht="27" hidden="1" customHeight="1" collapsed="1">
      <c r="A93" s="112">
        <v>2</v>
      </c>
      <c r="B93" s="108">
        <v>5</v>
      </c>
      <c r="C93" s="109">
        <v>3</v>
      </c>
      <c r="D93" s="110">
        <v>1</v>
      </c>
      <c r="E93" s="108"/>
      <c r="F93" s="143"/>
      <c r="G93" s="110" t="s">
        <v>104</v>
      </c>
      <c r="H93" s="96">
        <v>72</v>
      </c>
      <c r="I93" s="97">
        <f>I94</f>
        <v>0</v>
      </c>
      <c r="J93" s="138">
        <f>J94</f>
        <v>0</v>
      </c>
      <c r="K93" s="98">
        <f>K94</f>
        <v>0</v>
      </c>
      <c r="L93" s="97">
        <f>L94</f>
        <v>0</v>
      </c>
    </row>
    <row r="94" spans="1:12" ht="30" hidden="1" customHeight="1" collapsed="1">
      <c r="A94" s="120">
        <v>2</v>
      </c>
      <c r="B94" s="121">
        <v>5</v>
      </c>
      <c r="C94" s="122">
        <v>3</v>
      </c>
      <c r="D94" s="123">
        <v>1</v>
      </c>
      <c r="E94" s="121">
        <v>1</v>
      </c>
      <c r="F94" s="146"/>
      <c r="G94" s="123" t="s">
        <v>104</v>
      </c>
      <c r="H94" s="96">
        <v>73</v>
      </c>
      <c r="I94" s="107">
        <f>SUM(I95:I96)</f>
        <v>0</v>
      </c>
      <c r="J94" s="141">
        <f>SUM(J95:J96)</f>
        <v>0</v>
      </c>
      <c r="K94" s="106">
        <f>SUM(K95:K96)</f>
        <v>0</v>
      </c>
      <c r="L94" s="107">
        <f>SUM(L95:L96)</f>
        <v>0</v>
      </c>
    </row>
    <row r="95" spans="1:12" ht="26.25" hidden="1" customHeight="1" collapsed="1">
      <c r="A95" s="112">
        <v>2</v>
      </c>
      <c r="B95" s="108">
        <v>5</v>
      </c>
      <c r="C95" s="109">
        <v>3</v>
      </c>
      <c r="D95" s="110">
        <v>1</v>
      </c>
      <c r="E95" s="108">
        <v>1</v>
      </c>
      <c r="F95" s="143">
        <v>1</v>
      </c>
      <c r="G95" s="110" t="s">
        <v>104</v>
      </c>
      <c r="H95" s="96">
        <v>74</v>
      </c>
      <c r="I95" s="115">
        <v>0</v>
      </c>
      <c r="J95" s="115">
        <v>0</v>
      </c>
      <c r="K95" s="115">
        <v>0</v>
      </c>
      <c r="L95" s="115">
        <v>0</v>
      </c>
    </row>
    <row r="96" spans="1:12" ht="26.25" hidden="1" customHeight="1" collapsed="1">
      <c r="A96" s="120">
        <v>2</v>
      </c>
      <c r="B96" s="121">
        <v>5</v>
      </c>
      <c r="C96" s="122">
        <v>3</v>
      </c>
      <c r="D96" s="123">
        <v>1</v>
      </c>
      <c r="E96" s="121">
        <v>1</v>
      </c>
      <c r="F96" s="146">
        <v>2</v>
      </c>
      <c r="G96" s="123" t="s">
        <v>105</v>
      </c>
      <c r="H96" s="96">
        <v>75</v>
      </c>
      <c r="I96" s="115">
        <v>0</v>
      </c>
      <c r="J96" s="115">
        <v>0</v>
      </c>
      <c r="K96" s="115">
        <v>0</v>
      </c>
      <c r="L96" s="115">
        <v>0</v>
      </c>
    </row>
    <row r="97" spans="1:12" ht="27.75" hidden="1" customHeight="1" collapsed="1">
      <c r="A97" s="120">
        <v>2</v>
      </c>
      <c r="B97" s="121">
        <v>5</v>
      </c>
      <c r="C97" s="122">
        <v>3</v>
      </c>
      <c r="D97" s="123">
        <v>2</v>
      </c>
      <c r="E97" s="121"/>
      <c r="F97" s="146"/>
      <c r="G97" s="123" t="s">
        <v>106</v>
      </c>
      <c r="H97" s="96">
        <v>76</v>
      </c>
      <c r="I97" s="107">
        <f>I98</f>
        <v>0</v>
      </c>
      <c r="J97" s="107">
        <f>J98</f>
        <v>0</v>
      </c>
      <c r="K97" s="107">
        <f>K98</f>
        <v>0</v>
      </c>
      <c r="L97" s="107">
        <f>L98</f>
        <v>0</v>
      </c>
    </row>
    <row r="98" spans="1:12" ht="25.5" hidden="1" customHeight="1" collapsed="1">
      <c r="A98" s="120">
        <v>2</v>
      </c>
      <c r="B98" s="121">
        <v>5</v>
      </c>
      <c r="C98" s="122">
        <v>3</v>
      </c>
      <c r="D98" s="123">
        <v>2</v>
      </c>
      <c r="E98" s="121">
        <v>1</v>
      </c>
      <c r="F98" s="146"/>
      <c r="G98" s="123" t="s">
        <v>106</v>
      </c>
      <c r="H98" s="96">
        <v>77</v>
      </c>
      <c r="I98" s="107">
        <f>SUM(I99:I100)</f>
        <v>0</v>
      </c>
      <c r="J98" s="107">
        <f>SUM(J99:J100)</f>
        <v>0</v>
      </c>
      <c r="K98" s="107">
        <f>SUM(K99:K100)</f>
        <v>0</v>
      </c>
      <c r="L98" s="107">
        <f>SUM(L99:L100)</f>
        <v>0</v>
      </c>
    </row>
    <row r="99" spans="1:12" ht="30" hidden="1" customHeight="1" collapsed="1">
      <c r="A99" s="120">
        <v>2</v>
      </c>
      <c r="B99" s="121">
        <v>5</v>
      </c>
      <c r="C99" s="122">
        <v>3</v>
      </c>
      <c r="D99" s="123">
        <v>2</v>
      </c>
      <c r="E99" s="121">
        <v>1</v>
      </c>
      <c r="F99" s="146">
        <v>1</v>
      </c>
      <c r="G99" s="123" t="s">
        <v>106</v>
      </c>
      <c r="H99" s="96">
        <v>78</v>
      </c>
      <c r="I99" s="115">
        <v>0</v>
      </c>
      <c r="J99" s="115">
        <v>0</v>
      </c>
      <c r="K99" s="115">
        <v>0</v>
      </c>
      <c r="L99" s="115">
        <v>0</v>
      </c>
    </row>
    <row r="100" spans="1:12" ht="18" hidden="1" customHeight="1" collapsed="1">
      <c r="A100" s="120">
        <v>2</v>
      </c>
      <c r="B100" s="121">
        <v>5</v>
      </c>
      <c r="C100" s="122">
        <v>3</v>
      </c>
      <c r="D100" s="123">
        <v>2</v>
      </c>
      <c r="E100" s="121">
        <v>1</v>
      </c>
      <c r="F100" s="146">
        <v>2</v>
      </c>
      <c r="G100" s="123" t="s">
        <v>107</v>
      </c>
      <c r="H100" s="96">
        <v>79</v>
      </c>
      <c r="I100" s="115">
        <v>0</v>
      </c>
      <c r="J100" s="115">
        <v>0</v>
      </c>
      <c r="K100" s="115">
        <v>0</v>
      </c>
      <c r="L100" s="115">
        <v>0</v>
      </c>
    </row>
    <row r="101" spans="1:12" ht="16.5" hidden="1" customHeight="1" collapsed="1">
      <c r="A101" s="142">
        <v>2</v>
      </c>
      <c r="B101" s="92">
        <v>6</v>
      </c>
      <c r="C101" s="93"/>
      <c r="D101" s="94"/>
      <c r="E101" s="92"/>
      <c r="F101" s="144"/>
      <c r="G101" s="147" t="s">
        <v>108</v>
      </c>
      <c r="H101" s="96">
        <v>80</v>
      </c>
      <c r="I101" s="97">
        <f>SUM(I102+I107+I111+I115+I119)</f>
        <v>0</v>
      </c>
      <c r="J101" s="138">
        <f>SUM(J102+J107+J111+J115+J119)</f>
        <v>0</v>
      </c>
      <c r="K101" s="98">
        <f>SUM(K102+K107+K111+K115+K119)</f>
        <v>0</v>
      </c>
      <c r="L101" s="97">
        <f>SUM(L102+L107+L111+L115+L119)</f>
        <v>0</v>
      </c>
    </row>
    <row r="102" spans="1:12" ht="14.25" hidden="1" customHeight="1" collapsed="1">
      <c r="A102" s="120">
        <v>2</v>
      </c>
      <c r="B102" s="121">
        <v>6</v>
      </c>
      <c r="C102" s="122">
        <v>1</v>
      </c>
      <c r="D102" s="123"/>
      <c r="E102" s="121"/>
      <c r="F102" s="146"/>
      <c r="G102" s="123" t="s">
        <v>109</v>
      </c>
      <c r="H102" s="96">
        <v>81</v>
      </c>
      <c r="I102" s="107">
        <f t="shared" ref="I102:L103" si="7">I103</f>
        <v>0</v>
      </c>
      <c r="J102" s="141">
        <f t="shared" si="7"/>
        <v>0</v>
      </c>
      <c r="K102" s="106">
        <f t="shared" si="7"/>
        <v>0</v>
      </c>
      <c r="L102" s="107">
        <f t="shared" si="7"/>
        <v>0</v>
      </c>
    </row>
    <row r="103" spans="1:12" ht="14.25" hidden="1" customHeight="1" collapsed="1">
      <c r="A103" s="112">
        <v>2</v>
      </c>
      <c r="B103" s="108">
        <v>6</v>
      </c>
      <c r="C103" s="109">
        <v>1</v>
      </c>
      <c r="D103" s="110">
        <v>1</v>
      </c>
      <c r="E103" s="108"/>
      <c r="F103" s="143"/>
      <c r="G103" s="110" t="s">
        <v>109</v>
      </c>
      <c r="H103" s="96">
        <v>82</v>
      </c>
      <c r="I103" s="97">
        <f t="shared" si="7"/>
        <v>0</v>
      </c>
      <c r="J103" s="138">
        <f t="shared" si="7"/>
        <v>0</v>
      </c>
      <c r="K103" s="98">
        <f t="shared" si="7"/>
        <v>0</v>
      </c>
      <c r="L103" s="97">
        <f t="shared" si="7"/>
        <v>0</v>
      </c>
    </row>
    <row r="104" spans="1:12" hidden="1" collapsed="1">
      <c r="A104" s="112">
        <v>2</v>
      </c>
      <c r="B104" s="108">
        <v>6</v>
      </c>
      <c r="C104" s="109">
        <v>1</v>
      </c>
      <c r="D104" s="110">
        <v>1</v>
      </c>
      <c r="E104" s="108">
        <v>1</v>
      </c>
      <c r="F104" s="143"/>
      <c r="G104" s="110" t="s">
        <v>109</v>
      </c>
      <c r="H104" s="96">
        <v>83</v>
      </c>
      <c r="I104" s="97">
        <f>SUM(I105:I106)</f>
        <v>0</v>
      </c>
      <c r="J104" s="138">
        <f>SUM(J105:J106)</f>
        <v>0</v>
      </c>
      <c r="K104" s="98">
        <f>SUM(K105:K106)</f>
        <v>0</v>
      </c>
      <c r="L104" s="97">
        <f>SUM(L105:L106)</f>
        <v>0</v>
      </c>
    </row>
    <row r="105" spans="1:12" ht="13.5" hidden="1" customHeight="1" collapsed="1">
      <c r="A105" s="112">
        <v>2</v>
      </c>
      <c r="B105" s="108">
        <v>6</v>
      </c>
      <c r="C105" s="109">
        <v>1</v>
      </c>
      <c r="D105" s="110">
        <v>1</v>
      </c>
      <c r="E105" s="108">
        <v>1</v>
      </c>
      <c r="F105" s="143">
        <v>1</v>
      </c>
      <c r="G105" s="110" t="s">
        <v>110</v>
      </c>
      <c r="H105" s="96">
        <v>84</v>
      </c>
      <c r="I105" s="115">
        <v>0</v>
      </c>
      <c r="J105" s="115">
        <v>0</v>
      </c>
      <c r="K105" s="115">
        <v>0</v>
      </c>
      <c r="L105" s="115">
        <v>0</v>
      </c>
    </row>
    <row r="106" spans="1:12" hidden="1" collapsed="1">
      <c r="A106" s="128">
        <v>2</v>
      </c>
      <c r="B106" s="103">
        <v>6</v>
      </c>
      <c r="C106" s="101">
        <v>1</v>
      </c>
      <c r="D106" s="102">
        <v>1</v>
      </c>
      <c r="E106" s="103">
        <v>1</v>
      </c>
      <c r="F106" s="145">
        <v>2</v>
      </c>
      <c r="G106" s="102" t="s">
        <v>111</v>
      </c>
      <c r="H106" s="96">
        <v>85</v>
      </c>
      <c r="I106" s="113">
        <v>0</v>
      </c>
      <c r="J106" s="113">
        <v>0</v>
      </c>
      <c r="K106" s="113">
        <v>0</v>
      </c>
      <c r="L106" s="113">
        <v>0</v>
      </c>
    </row>
    <row r="107" spans="1:12" ht="25.5" hidden="1" customHeight="1" collapsed="1">
      <c r="A107" s="112">
        <v>2</v>
      </c>
      <c r="B107" s="108">
        <v>6</v>
      </c>
      <c r="C107" s="109">
        <v>2</v>
      </c>
      <c r="D107" s="110"/>
      <c r="E107" s="108"/>
      <c r="F107" s="143"/>
      <c r="G107" s="110" t="s">
        <v>112</v>
      </c>
      <c r="H107" s="96">
        <v>86</v>
      </c>
      <c r="I107" s="97">
        <f t="shared" ref="I107:L109" si="8">I108</f>
        <v>0</v>
      </c>
      <c r="J107" s="138">
        <f t="shared" si="8"/>
        <v>0</v>
      </c>
      <c r="K107" s="98">
        <f t="shared" si="8"/>
        <v>0</v>
      </c>
      <c r="L107" s="97">
        <f t="shared" si="8"/>
        <v>0</v>
      </c>
    </row>
    <row r="108" spans="1:12" ht="14.25" hidden="1" customHeight="1" collapsed="1">
      <c r="A108" s="112">
        <v>2</v>
      </c>
      <c r="B108" s="108">
        <v>6</v>
      </c>
      <c r="C108" s="109">
        <v>2</v>
      </c>
      <c r="D108" s="110">
        <v>1</v>
      </c>
      <c r="E108" s="108"/>
      <c r="F108" s="143"/>
      <c r="G108" s="110" t="s">
        <v>112</v>
      </c>
      <c r="H108" s="96">
        <v>87</v>
      </c>
      <c r="I108" s="97">
        <f t="shared" si="8"/>
        <v>0</v>
      </c>
      <c r="J108" s="138">
        <f t="shared" si="8"/>
        <v>0</v>
      </c>
      <c r="K108" s="98">
        <f t="shared" si="8"/>
        <v>0</v>
      </c>
      <c r="L108" s="97">
        <f t="shared" si="8"/>
        <v>0</v>
      </c>
    </row>
    <row r="109" spans="1:12" ht="14.25" hidden="1" customHeight="1" collapsed="1">
      <c r="A109" s="112">
        <v>2</v>
      </c>
      <c r="B109" s="108">
        <v>6</v>
      </c>
      <c r="C109" s="109">
        <v>2</v>
      </c>
      <c r="D109" s="110">
        <v>1</v>
      </c>
      <c r="E109" s="108">
        <v>1</v>
      </c>
      <c r="F109" s="143"/>
      <c r="G109" s="110" t="s">
        <v>112</v>
      </c>
      <c r="H109" s="96">
        <v>88</v>
      </c>
      <c r="I109" s="148">
        <f t="shared" si="8"/>
        <v>0</v>
      </c>
      <c r="J109" s="149">
        <f t="shared" si="8"/>
        <v>0</v>
      </c>
      <c r="K109" s="150">
        <f t="shared" si="8"/>
        <v>0</v>
      </c>
      <c r="L109" s="148">
        <f t="shared" si="8"/>
        <v>0</v>
      </c>
    </row>
    <row r="110" spans="1:12" ht="25.5" hidden="1" customHeight="1" collapsed="1">
      <c r="A110" s="112">
        <v>2</v>
      </c>
      <c r="B110" s="108">
        <v>6</v>
      </c>
      <c r="C110" s="109">
        <v>2</v>
      </c>
      <c r="D110" s="110">
        <v>1</v>
      </c>
      <c r="E110" s="108">
        <v>1</v>
      </c>
      <c r="F110" s="143">
        <v>1</v>
      </c>
      <c r="G110" s="110" t="s">
        <v>112</v>
      </c>
      <c r="H110" s="96">
        <v>89</v>
      </c>
      <c r="I110" s="115">
        <v>0</v>
      </c>
      <c r="J110" s="115">
        <v>0</v>
      </c>
      <c r="K110" s="115">
        <v>0</v>
      </c>
      <c r="L110" s="115">
        <v>0</v>
      </c>
    </row>
    <row r="111" spans="1:12" ht="26.25" hidden="1" customHeight="1" collapsed="1">
      <c r="A111" s="128">
        <v>2</v>
      </c>
      <c r="B111" s="103">
        <v>6</v>
      </c>
      <c r="C111" s="101">
        <v>3</v>
      </c>
      <c r="D111" s="102"/>
      <c r="E111" s="103"/>
      <c r="F111" s="145"/>
      <c r="G111" s="102" t="s">
        <v>113</v>
      </c>
      <c r="H111" s="96">
        <v>90</v>
      </c>
      <c r="I111" s="118">
        <f t="shared" ref="I111:L113" si="9">I112</f>
        <v>0</v>
      </c>
      <c r="J111" s="140">
        <f t="shared" si="9"/>
        <v>0</v>
      </c>
      <c r="K111" s="119">
        <f t="shared" si="9"/>
        <v>0</v>
      </c>
      <c r="L111" s="118">
        <f t="shared" si="9"/>
        <v>0</v>
      </c>
    </row>
    <row r="112" spans="1:12" ht="25.5" hidden="1" customHeight="1" collapsed="1">
      <c r="A112" s="112">
        <v>2</v>
      </c>
      <c r="B112" s="108">
        <v>6</v>
      </c>
      <c r="C112" s="109">
        <v>3</v>
      </c>
      <c r="D112" s="110">
        <v>1</v>
      </c>
      <c r="E112" s="108"/>
      <c r="F112" s="143"/>
      <c r="G112" s="110" t="s">
        <v>113</v>
      </c>
      <c r="H112" s="96">
        <v>91</v>
      </c>
      <c r="I112" s="97">
        <f t="shared" si="9"/>
        <v>0</v>
      </c>
      <c r="J112" s="138">
        <f t="shared" si="9"/>
        <v>0</v>
      </c>
      <c r="K112" s="98">
        <f t="shared" si="9"/>
        <v>0</v>
      </c>
      <c r="L112" s="97">
        <f t="shared" si="9"/>
        <v>0</v>
      </c>
    </row>
    <row r="113" spans="1:12" ht="26.25" hidden="1" customHeight="1" collapsed="1">
      <c r="A113" s="112">
        <v>2</v>
      </c>
      <c r="B113" s="108">
        <v>6</v>
      </c>
      <c r="C113" s="109">
        <v>3</v>
      </c>
      <c r="D113" s="110">
        <v>1</v>
      </c>
      <c r="E113" s="108">
        <v>1</v>
      </c>
      <c r="F113" s="143"/>
      <c r="G113" s="110" t="s">
        <v>113</v>
      </c>
      <c r="H113" s="96">
        <v>92</v>
      </c>
      <c r="I113" s="97">
        <f t="shared" si="9"/>
        <v>0</v>
      </c>
      <c r="J113" s="138">
        <f t="shared" si="9"/>
        <v>0</v>
      </c>
      <c r="K113" s="98">
        <f t="shared" si="9"/>
        <v>0</v>
      </c>
      <c r="L113" s="97">
        <f t="shared" si="9"/>
        <v>0</v>
      </c>
    </row>
    <row r="114" spans="1:12" ht="27" hidden="1" customHeight="1" collapsed="1">
      <c r="A114" s="112">
        <v>2</v>
      </c>
      <c r="B114" s="108">
        <v>6</v>
      </c>
      <c r="C114" s="109">
        <v>3</v>
      </c>
      <c r="D114" s="110">
        <v>1</v>
      </c>
      <c r="E114" s="108">
        <v>1</v>
      </c>
      <c r="F114" s="143">
        <v>1</v>
      </c>
      <c r="G114" s="110" t="s">
        <v>113</v>
      </c>
      <c r="H114" s="96">
        <v>93</v>
      </c>
      <c r="I114" s="115">
        <v>0</v>
      </c>
      <c r="J114" s="115">
        <v>0</v>
      </c>
      <c r="K114" s="115">
        <v>0</v>
      </c>
      <c r="L114" s="115">
        <v>0</v>
      </c>
    </row>
    <row r="115" spans="1:12" ht="25.5" hidden="1" customHeight="1" collapsed="1">
      <c r="A115" s="128">
        <v>2</v>
      </c>
      <c r="B115" s="103">
        <v>6</v>
      </c>
      <c r="C115" s="101">
        <v>4</v>
      </c>
      <c r="D115" s="102"/>
      <c r="E115" s="103"/>
      <c r="F115" s="145"/>
      <c r="G115" s="102" t="s">
        <v>114</v>
      </c>
      <c r="H115" s="96">
        <v>94</v>
      </c>
      <c r="I115" s="118">
        <f t="shared" ref="I115:L117" si="10">I116</f>
        <v>0</v>
      </c>
      <c r="J115" s="140">
        <f t="shared" si="10"/>
        <v>0</v>
      </c>
      <c r="K115" s="119">
        <f t="shared" si="10"/>
        <v>0</v>
      </c>
      <c r="L115" s="118">
        <f t="shared" si="10"/>
        <v>0</v>
      </c>
    </row>
    <row r="116" spans="1:12" ht="27" hidden="1" customHeight="1" collapsed="1">
      <c r="A116" s="112">
        <v>2</v>
      </c>
      <c r="B116" s="108">
        <v>6</v>
      </c>
      <c r="C116" s="109">
        <v>4</v>
      </c>
      <c r="D116" s="110">
        <v>1</v>
      </c>
      <c r="E116" s="108"/>
      <c r="F116" s="143"/>
      <c r="G116" s="110" t="s">
        <v>114</v>
      </c>
      <c r="H116" s="96">
        <v>95</v>
      </c>
      <c r="I116" s="97">
        <f t="shared" si="10"/>
        <v>0</v>
      </c>
      <c r="J116" s="138">
        <f t="shared" si="10"/>
        <v>0</v>
      </c>
      <c r="K116" s="98">
        <f t="shared" si="10"/>
        <v>0</v>
      </c>
      <c r="L116" s="97">
        <f t="shared" si="10"/>
        <v>0</v>
      </c>
    </row>
    <row r="117" spans="1:12" ht="27" hidden="1" customHeight="1" collapsed="1">
      <c r="A117" s="112">
        <v>2</v>
      </c>
      <c r="B117" s="108">
        <v>6</v>
      </c>
      <c r="C117" s="109">
        <v>4</v>
      </c>
      <c r="D117" s="110">
        <v>1</v>
      </c>
      <c r="E117" s="108">
        <v>1</v>
      </c>
      <c r="F117" s="143"/>
      <c r="G117" s="110" t="s">
        <v>114</v>
      </c>
      <c r="H117" s="96">
        <v>96</v>
      </c>
      <c r="I117" s="97">
        <f t="shared" si="10"/>
        <v>0</v>
      </c>
      <c r="J117" s="138">
        <f t="shared" si="10"/>
        <v>0</v>
      </c>
      <c r="K117" s="98">
        <f t="shared" si="10"/>
        <v>0</v>
      </c>
      <c r="L117" s="97">
        <f t="shared" si="10"/>
        <v>0</v>
      </c>
    </row>
    <row r="118" spans="1:12" ht="27.75" hidden="1" customHeight="1" collapsed="1">
      <c r="A118" s="112">
        <v>2</v>
      </c>
      <c r="B118" s="108">
        <v>6</v>
      </c>
      <c r="C118" s="109">
        <v>4</v>
      </c>
      <c r="D118" s="110">
        <v>1</v>
      </c>
      <c r="E118" s="108">
        <v>1</v>
      </c>
      <c r="F118" s="143">
        <v>1</v>
      </c>
      <c r="G118" s="110" t="s">
        <v>114</v>
      </c>
      <c r="H118" s="96">
        <v>97</v>
      </c>
      <c r="I118" s="115">
        <v>0</v>
      </c>
      <c r="J118" s="115">
        <v>0</v>
      </c>
      <c r="K118" s="115">
        <v>0</v>
      </c>
      <c r="L118" s="115">
        <v>0</v>
      </c>
    </row>
    <row r="119" spans="1:12" ht="27" hidden="1" customHeight="1" collapsed="1">
      <c r="A119" s="120">
        <v>2</v>
      </c>
      <c r="B119" s="129">
        <v>6</v>
      </c>
      <c r="C119" s="130">
        <v>5</v>
      </c>
      <c r="D119" s="132"/>
      <c r="E119" s="129"/>
      <c r="F119" s="151"/>
      <c r="G119" s="132" t="s">
        <v>115</v>
      </c>
      <c r="H119" s="96">
        <v>98</v>
      </c>
      <c r="I119" s="125">
        <f t="shared" ref="I119:L121" si="11">I120</f>
        <v>0</v>
      </c>
      <c r="J119" s="152">
        <f t="shared" si="11"/>
        <v>0</v>
      </c>
      <c r="K119" s="126">
        <f t="shared" si="11"/>
        <v>0</v>
      </c>
      <c r="L119" s="125">
        <f t="shared" si="11"/>
        <v>0</v>
      </c>
    </row>
    <row r="120" spans="1:12" ht="29.25" hidden="1" customHeight="1" collapsed="1">
      <c r="A120" s="112">
        <v>2</v>
      </c>
      <c r="B120" s="108">
        <v>6</v>
      </c>
      <c r="C120" s="109">
        <v>5</v>
      </c>
      <c r="D120" s="110">
        <v>1</v>
      </c>
      <c r="E120" s="108"/>
      <c r="F120" s="143"/>
      <c r="G120" s="132" t="s">
        <v>116</v>
      </c>
      <c r="H120" s="96">
        <v>99</v>
      </c>
      <c r="I120" s="97">
        <f t="shared" si="11"/>
        <v>0</v>
      </c>
      <c r="J120" s="138">
        <f t="shared" si="11"/>
        <v>0</v>
      </c>
      <c r="K120" s="98">
        <f t="shared" si="11"/>
        <v>0</v>
      </c>
      <c r="L120" s="97">
        <f t="shared" si="11"/>
        <v>0</v>
      </c>
    </row>
    <row r="121" spans="1:12" ht="25.5" hidden="1" customHeight="1" collapsed="1">
      <c r="A121" s="112">
        <v>2</v>
      </c>
      <c r="B121" s="108">
        <v>6</v>
      </c>
      <c r="C121" s="109">
        <v>5</v>
      </c>
      <c r="D121" s="110">
        <v>1</v>
      </c>
      <c r="E121" s="108">
        <v>1</v>
      </c>
      <c r="F121" s="143"/>
      <c r="G121" s="132" t="s">
        <v>115</v>
      </c>
      <c r="H121" s="96">
        <v>100</v>
      </c>
      <c r="I121" s="97">
        <f t="shared" si="11"/>
        <v>0</v>
      </c>
      <c r="J121" s="138">
        <f t="shared" si="11"/>
        <v>0</v>
      </c>
      <c r="K121" s="98">
        <f t="shared" si="11"/>
        <v>0</v>
      </c>
      <c r="L121" s="97">
        <f t="shared" si="11"/>
        <v>0</v>
      </c>
    </row>
    <row r="122" spans="1:12" ht="27.75" hidden="1" customHeight="1" collapsed="1">
      <c r="A122" s="108">
        <v>2</v>
      </c>
      <c r="B122" s="109">
        <v>6</v>
      </c>
      <c r="C122" s="108">
        <v>5</v>
      </c>
      <c r="D122" s="108">
        <v>1</v>
      </c>
      <c r="E122" s="110">
        <v>1</v>
      </c>
      <c r="F122" s="143">
        <v>1</v>
      </c>
      <c r="G122" s="132" t="s">
        <v>117</v>
      </c>
      <c r="H122" s="96">
        <v>101</v>
      </c>
      <c r="I122" s="115">
        <v>0</v>
      </c>
      <c r="J122" s="115">
        <v>0</v>
      </c>
      <c r="K122" s="115">
        <v>0</v>
      </c>
      <c r="L122" s="115">
        <v>0</v>
      </c>
    </row>
    <row r="123" spans="1:12" ht="14.25" customHeight="1">
      <c r="A123" s="142">
        <v>2</v>
      </c>
      <c r="B123" s="92">
        <v>7</v>
      </c>
      <c r="C123" s="92"/>
      <c r="D123" s="93"/>
      <c r="E123" s="93"/>
      <c r="F123" s="95"/>
      <c r="G123" s="94" t="s">
        <v>118</v>
      </c>
      <c r="H123" s="96">
        <v>102</v>
      </c>
      <c r="I123" s="98">
        <f>SUM(I124+I129+I137)</f>
        <v>6000</v>
      </c>
      <c r="J123" s="138">
        <f>SUM(J124+J129+J137)</f>
        <v>3000</v>
      </c>
      <c r="K123" s="98">
        <f>SUM(K124+K129+K137)</f>
        <v>2670.38</v>
      </c>
      <c r="L123" s="97">
        <f>SUM(L124+L129+L137)</f>
        <v>2670.38</v>
      </c>
    </row>
    <row r="124" spans="1:12" hidden="1" collapsed="1">
      <c r="A124" s="112">
        <v>2</v>
      </c>
      <c r="B124" s="108">
        <v>7</v>
      </c>
      <c r="C124" s="108">
        <v>1</v>
      </c>
      <c r="D124" s="109"/>
      <c r="E124" s="109"/>
      <c r="F124" s="111"/>
      <c r="G124" s="110" t="s">
        <v>119</v>
      </c>
      <c r="H124" s="96">
        <v>103</v>
      </c>
      <c r="I124" s="98">
        <f t="shared" ref="I124:L125" si="12">I125</f>
        <v>0</v>
      </c>
      <c r="J124" s="138">
        <f t="shared" si="12"/>
        <v>0</v>
      </c>
      <c r="K124" s="98">
        <f t="shared" si="12"/>
        <v>0</v>
      </c>
      <c r="L124" s="97">
        <f t="shared" si="12"/>
        <v>0</v>
      </c>
    </row>
    <row r="125" spans="1:12" ht="14.25" hidden="1" customHeight="1" collapsed="1">
      <c r="A125" s="112">
        <v>2</v>
      </c>
      <c r="B125" s="108">
        <v>7</v>
      </c>
      <c r="C125" s="108">
        <v>1</v>
      </c>
      <c r="D125" s="109">
        <v>1</v>
      </c>
      <c r="E125" s="109"/>
      <c r="F125" s="111"/>
      <c r="G125" s="110" t="s">
        <v>119</v>
      </c>
      <c r="H125" s="96">
        <v>104</v>
      </c>
      <c r="I125" s="98">
        <f t="shared" si="12"/>
        <v>0</v>
      </c>
      <c r="J125" s="138">
        <f t="shared" si="12"/>
        <v>0</v>
      </c>
      <c r="K125" s="98">
        <f t="shared" si="12"/>
        <v>0</v>
      </c>
      <c r="L125" s="97">
        <f t="shared" si="12"/>
        <v>0</v>
      </c>
    </row>
    <row r="126" spans="1:12" ht="15.75" hidden="1" customHeight="1" collapsed="1">
      <c r="A126" s="112">
        <v>2</v>
      </c>
      <c r="B126" s="108">
        <v>7</v>
      </c>
      <c r="C126" s="108">
        <v>1</v>
      </c>
      <c r="D126" s="109">
        <v>1</v>
      </c>
      <c r="E126" s="109">
        <v>1</v>
      </c>
      <c r="F126" s="111"/>
      <c r="G126" s="110" t="s">
        <v>119</v>
      </c>
      <c r="H126" s="96">
        <v>105</v>
      </c>
      <c r="I126" s="98">
        <f>SUM(I127:I128)</f>
        <v>0</v>
      </c>
      <c r="J126" s="138">
        <f>SUM(J127:J128)</f>
        <v>0</v>
      </c>
      <c r="K126" s="98">
        <f>SUM(K127:K128)</f>
        <v>0</v>
      </c>
      <c r="L126" s="97">
        <f>SUM(L127:L128)</f>
        <v>0</v>
      </c>
    </row>
    <row r="127" spans="1:12" ht="14.25" hidden="1" customHeight="1" collapsed="1">
      <c r="A127" s="128">
        <v>2</v>
      </c>
      <c r="B127" s="103">
        <v>7</v>
      </c>
      <c r="C127" s="128">
        <v>1</v>
      </c>
      <c r="D127" s="108">
        <v>1</v>
      </c>
      <c r="E127" s="101">
        <v>1</v>
      </c>
      <c r="F127" s="104">
        <v>1</v>
      </c>
      <c r="G127" s="102" t="s">
        <v>120</v>
      </c>
      <c r="H127" s="96">
        <v>106</v>
      </c>
      <c r="I127" s="153">
        <v>0</v>
      </c>
      <c r="J127" s="153">
        <v>0</v>
      </c>
      <c r="K127" s="153">
        <v>0</v>
      </c>
      <c r="L127" s="153">
        <v>0</v>
      </c>
    </row>
    <row r="128" spans="1:12" ht="14.25" hidden="1" customHeight="1" collapsed="1">
      <c r="A128" s="108">
        <v>2</v>
      </c>
      <c r="B128" s="108">
        <v>7</v>
      </c>
      <c r="C128" s="112">
        <v>1</v>
      </c>
      <c r="D128" s="108">
        <v>1</v>
      </c>
      <c r="E128" s="109">
        <v>1</v>
      </c>
      <c r="F128" s="111">
        <v>2</v>
      </c>
      <c r="G128" s="110" t="s">
        <v>121</v>
      </c>
      <c r="H128" s="96">
        <v>107</v>
      </c>
      <c r="I128" s="114">
        <v>0</v>
      </c>
      <c r="J128" s="114">
        <v>0</v>
      </c>
      <c r="K128" s="114">
        <v>0</v>
      </c>
      <c r="L128" s="114">
        <v>0</v>
      </c>
    </row>
    <row r="129" spans="1:12" ht="25.5" hidden="1" customHeight="1" collapsed="1">
      <c r="A129" s="120">
        <v>2</v>
      </c>
      <c r="B129" s="121">
        <v>7</v>
      </c>
      <c r="C129" s="120">
        <v>2</v>
      </c>
      <c r="D129" s="121"/>
      <c r="E129" s="122"/>
      <c r="F129" s="124"/>
      <c r="G129" s="123" t="s">
        <v>122</v>
      </c>
      <c r="H129" s="96">
        <v>108</v>
      </c>
      <c r="I129" s="106">
        <f t="shared" ref="I129:L130" si="13">I130</f>
        <v>0</v>
      </c>
      <c r="J129" s="141">
        <f t="shared" si="13"/>
        <v>0</v>
      </c>
      <c r="K129" s="106">
        <f t="shared" si="13"/>
        <v>0</v>
      </c>
      <c r="L129" s="107">
        <f t="shared" si="13"/>
        <v>0</v>
      </c>
    </row>
    <row r="130" spans="1:12" ht="25.5" hidden="1" customHeight="1" collapsed="1">
      <c r="A130" s="112">
        <v>2</v>
      </c>
      <c r="B130" s="108">
        <v>7</v>
      </c>
      <c r="C130" s="112">
        <v>2</v>
      </c>
      <c r="D130" s="108">
        <v>1</v>
      </c>
      <c r="E130" s="109"/>
      <c r="F130" s="111"/>
      <c r="G130" s="110" t="s">
        <v>123</v>
      </c>
      <c r="H130" s="96">
        <v>109</v>
      </c>
      <c r="I130" s="98">
        <f t="shared" si="13"/>
        <v>0</v>
      </c>
      <c r="J130" s="138">
        <f t="shared" si="13"/>
        <v>0</v>
      </c>
      <c r="K130" s="98">
        <f t="shared" si="13"/>
        <v>0</v>
      </c>
      <c r="L130" s="97">
        <f t="shared" si="13"/>
        <v>0</v>
      </c>
    </row>
    <row r="131" spans="1:12" ht="25.5" hidden="1" customHeight="1" collapsed="1">
      <c r="A131" s="112">
        <v>2</v>
      </c>
      <c r="B131" s="108">
        <v>7</v>
      </c>
      <c r="C131" s="112">
        <v>2</v>
      </c>
      <c r="D131" s="108">
        <v>1</v>
      </c>
      <c r="E131" s="109">
        <v>1</v>
      </c>
      <c r="F131" s="111"/>
      <c r="G131" s="110" t="s">
        <v>123</v>
      </c>
      <c r="H131" s="96">
        <v>110</v>
      </c>
      <c r="I131" s="98">
        <f>SUM(I132:I133)</f>
        <v>0</v>
      </c>
      <c r="J131" s="138">
        <f>SUM(J132:J133)</f>
        <v>0</v>
      </c>
      <c r="K131" s="98">
        <f>SUM(K132:K133)</f>
        <v>0</v>
      </c>
      <c r="L131" s="97">
        <f>SUM(L132:L133)</f>
        <v>0</v>
      </c>
    </row>
    <row r="132" spans="1:12" ht="12" hidden="1" customHeight="1" collapsed="1">
      <c r="A132" s="112">
        <v>2</v>
      </c>
      <c r="B132" s="108">
        <v>7</v>
      </c>
      <c r="C132" s="112">
        <v>2</v>
      </c>
      <c r="D132" s="108">
        <v>1</v>
      </c>
      <c r="E132" s="109">
        <v>1</v>
      </c>
      <c r="F132" s="111">
        <v>1</v>
      </c>
      <c r="G132" s="110" t="s">
        <v>124</v>
      </c>
      <c r="H132" s="96">
        <v>111</v>
      </c>
      <c r="I132" s="114">
        <v>0</v>
      </c>
      <c r="J132" s="114">
        <v>0</v>
      </c>
      <c r="K132" s="114">
        <v>0</v>
      </c>
      <c r="L132" s="114">
        <v>0</v>
      </c>
    </row>
    <row r="133" spans="1:12" ht="15" hidden="1" customHeight="1" collapsed="1">
      <c r="A133" s="112">
        <v>2</v>
      </c>
      <c r="B133" s="108">
        <v>7</v>
      </c>
      <c r="C133" s="112">
        <v>2</v>
      </c>
      <c r="D133" s="108">
        <v>1</v>
      </c>
      <c r="E133" s="109">
        <v>1</v>
      </c>
      <c r="F133" s="111">
        <v>2</v>
      </c>
      <c r="G133" s="110" t="s">
        <v>125</v>
      </c>
      <c r="H133" s="96">
        <v>112</v>
      </c>
      <c r="I133" s="114">
        <v>0</v>
      </c>
      <c r="J133" s="114">
        <v>0</v>
      </c>
      <c r="K133" s="114">
        <v>0</v>
      </c>
      <c r="L133" s="114">
        <v>0</v>
      </c>
    </row>
    <row r="134" spans="1:12" ht="15" hidden="1" customHeight="1" collapsed="1">
      <c r="A134" s="112">
        <v>2</v>
      </c>
      <c r="B134" s="108">
        <v>7</v>
      </c>
      <c r="C134" s="112">
        <v>2</v>
      </c>
      <c r="D134" s="108">
        <v>2</v>
      </c>
      <c r="E134" s="109"/>
      <c r="F134" s="111"/>
      <c r="G134" s="110" t="s">
        <v>126</v>
      </c>
      <c r="H134" s="96">
        <v>113</v>
      </c>
      <c r="I134" s="98">
        <f>I135</f>
        <v>0</v>
      </c>
      <c r="J134" s="98">
        <f>J135</f>
        <v>0</v>
      </c>
      <c r="K134" s="98">
        <f>K135</f>
        <v>0</v>
      </c>
      <c r="L134" s="98">
        <f>L135</f>
        <v>0</v>
      </c>
    </row>
    <row r="135" spans="1:12" ht="15" hidden="1" customHeight="1" collapsed="1">
      <c r="A135" s="112">
        <v>2</v>
      </c>
      <c r="B135" s="108">
        <v>7</v>
      </c>
      <c r="C135" s="112">
        <v>2</v>
      </c>
      <c r="D135" s="108">
        <v>2</v>
      </c>
      <c r="E135" s="109">
        <v>1</v>
      </c>
      <c r="F135" s="111"/>
      <c r="G135" s="110" t="s">
        <v>126</v>
      </c>
      <c r="H135" s="96">
        <v>114</v>
      </c>
      <c r="I135" s="98">
        <f>SUM(I136)</f>
        <v>0</v>
      </c>
      <c r="J135" s="98">
        <f>SUM(J136)</f>
        <v>0</v>
      </c>
      <c r="K135" s="98">
        <f>SUM(K136)</f>
        <v>0</v>
      </c>
      <c r="L135" s="98">
        <f>SUM(L136)</f>
        <v>0</v>
      </c>
    </row>
    <row r="136" spans="1:12" ht="15" hidden="1" customHeight="1" collapsed="1">
      <c r="A136" s="112">
        <v>2</v>
      </c>
      <c r="B136" s="108">
        <v>7</v>
      </c>
      <c r="C136" s="112">
        <v>2</v>
      </c>
      <c r="D136" s="108">
        <v>2</v>
      </c>
      <c r="E136" s="109">
        <v>1</v>
      </c>
      <c r="F136" s="111">
        <v>1</v>
      </c>
      <c r="G136" s="110" t="s">
        <v>126</v>
      </c>
      <c r="H136" s="96">
        <v>115</v>
      </c>
      <c r="I136" s="114">
        <v>0</v>
      </c>
      <c r="J136" s="114">
        <v>0</v>
      </c>
      <c r="K136" s="114">
        <v>0</v>
      </c>
      <c r="L136" s="114">
        <v>0</v>
      </c>
    </row>
    <row r="137" spans="1:12" hidden="1" collapsed="1">
      <c r="A137" s="112">
        <v>2</v>
      </c>
      <c r="B137" s="108">
        <v>7</v>
      </c>
      <c r="C137" s="112">
        <v>3</v>
      </c>
      <c r="D137" s="108"/>
      <c r="E137" s="109"/>
      <c r="F137" s="111"/>
      <c r="G137" s="110" t="s">
        <v>127</v>
      </c>
      <c r="H137" s="96">
        <v>116</v>
      </c>
      <c r="I137" s="98">
        <f t="shared" ref="I137:L138" si="14">I138</f>
        <v>6000</v>
      </c>
      <c r="J137" s="138">
        <f t="shared" si="14"/>
        <v>3000</v>
      </c>
      <c r="K137" s="98">
        <f t="shared" si="14"/>
        <v>2670.38</v>
      </c>
      <c r="L137" s="97">
        <f t="shared" si="14"/>
        <v>2670.38</v>
      </c>
    </row>
    <row r="138" spans="1:12" hidden="1" collapsed="1">
      <c r="A138" s="120">
        <v>2</v>
      </c>
      <c r="B138" s="129">
        <v>7</v>
      </c>
      <c r="C138" s="154">
        <v>3</v>
      </c>
      <c r="D138" s="129">
        <v>1</v>
      </c>
      <c r="E138" s="130"/>
      <c r="F138" s="131"/>
      <c r="G138" s="132" t="s">
        <v>127</v>
      </c>
      <c r="H138" s="96">
        <v>117</v>
      </c>
      <c r="I138" s="126">
        <f t="shared" si="14"/>
        <v>6000</v>
      </c>
      <c r="J138" s="152">
        <f t="shared" si="14"/>
        <v>3000</v>
      </c>
      <c r="K138" s="126">
        <f t="shared" si="14"/>
        <v>2670.38</v>
      </c>
      <c r="L138" s="125">
        <f t="shared" si="14"/>
        <v>2670.38</v>
      </c>
    </row>
    <row r="139" spans="1:12" hidden="1" collapsed="1">
      <c r="A139" s="112">
        <v>2</v>
      </c>
      <c r="B139" s="108">
        <v>7</v>
      </c>
      <c r="C139" s="112">
        <v>3</v>
      </c>
      <c r="D139" s="108">
        <v>1</v>
      </c>
      <c r="E139" s="109">
        <v>1</v>
      </c>
      <c r="F139" s="111"/>
      <c r="G139" s="110" t="s">
        <v>127</v>
      </c>
      <c r="H139" s="96">
        <v>118</v>
      </c>
      <c r="I139" s="98">
        <f>SUM(I140:I141)</f>
        <v>6000</v>
      </c>
      <c r="J139" s="138">
        <f>SUM(J140:J141)</f>
        <v>3000</v>
      </c>
      <c r="K139" s="98">
        <f>SUM(K140:K141)</f>
        <v>2670.38</v>
      </c>
      <c r="L139" s="97">
        <f>SUM(L140:L141)</f>
        <v>2670.38</v>
      </c>
    </row>
    <row r="140" spans="1:12">
      <c r="A140" s="128">
        <v>2</v>
      </c>
      <c r="B140" s="103">
        <v>7</v>
      </c>
      <c r="C140" s="128">
        <v>3</v>
      </c>
      <c r="D140" s="103">
        <v>1</v>
      </c>
      <c r="E140" s="101">
        <v>1</v>
      </c>
      <c r="F140" s="104">
        <v>1</v>
      </c>
      <c r="G140" s="102" t="s">
        <v>128</v>
      </c>
      <c r="H140" s="96">
        <v>119</v>
      </c>
      <c r="I140" s="153">
        <v>6000</v>
      </c>
      <c r="J140" s="153">
        <v>3000</v>
      </c>
      <c r="K140" s="153">
        <v>2670.38</v>
      </c>
      <c r="L140" s="153">
        <v>2670.38</v>
      </c>
    </row>
    <row r="141" spans="1:12" ht="16.5" hidden="1" customHeight="1" collapsed="1">
      <c r="A141" s="112">
        <v>2</v>
      </c>
      <c r="B141" s="108">
        <v>7</v>
      </c>
      <c r="C141" s="112">
        <v>3</v>
      </c>
      <c r="D141" s="108">
        <v>1</v>
      </c>
      <c r="E141" s="109">
        <v>1</v>
      </c>
      <c r="F141" s="111">
        <v>2</v>
      </c>
      <c r="G141" s="110" t="s">
        <v>129</v>
      </c>
      <c r="H141" s="96">
        <v>120</v>
      </c>
      <c r="I141" s="114">
        <v>0</v>
      </c>
      <c r="J141" s="115">
        <v>0</v>
      </c>
      <c r="K141" s="115">
        <v>0</v>
      </c>
      <c r="L141" s="115">
        <v>0</v>
      </c>
    </row>
    <row r="142" spans="1:12" ht="15" hidden="1" customHeight="1" collapsed="1">
      <c r="A142" s="142">
        <v>2</v>
      </c>
      <c r="B142" s="142">
        <v>8</v>
      </c>
      <c r="C142" s="92"/>
      <c r="D142" s="117"/>
      <c r="E142" s="100"/>
      <c r="F142" s="155"/>
      <c r="G142" s="105" t="s">
        <v>130</v>
      </c>
      <c r="H142" s="96">
        <v>121</v>
      </c>
      <c r="I142" s="119">
        <f>I143</f>
        <v>0</v>
      </c>
      <c r="J142" s="140">
        <f>J143</f>
        <v>0</v>
      </c>
      <c r="K142" s="119">
        <f>K143</f>
        <v>0</v>
      </c>
      <c r="L142" s="118">
        <f>L143</f>
        <v>0</v>
      </c>
    </row>
    <row r="143" spans="1:12" ht="14.25" hidden="1" customHeight="1" collapsed="1">
      <c r="A143" s="120">
        <v>2</v>
      </c>
      <c r="B143" s="120">
        <v>8</v>
      </c>
      <c r="C143" s="120">
        <v>1</v>
      </c>
      <c r="D143" s="121"/>
      <c r="E143" s="122"/>
      <c r="F143" s="124"/>
      <c r="G143" s="102" t="s">
        <v>130</v>
      </c>
      <c r="H143" s="96">
        <v>122</v>
      </c>
      <c r="I143" s="119">
        <f>I144+I149</f>
        <v>0</v>
      </c>
      <c r="J143" s="140">
        <f>J144+J149</f>
        <v>0</v>
      </c>
      <c r="K143" s="119">
        <f>K144+K149</f>
        <v>0</v>
      </c>
      <c r="L143" s="118">
        <f>L144+L149</f>
        <v>0</v>
      </c>
    </row>
    <row r="144" spans="1:12" ht="13.5" hidden="1" customHeight="1" collapsed="1">
      <c r="A144" s="112">
        <v>2</v>
      </c>
      <c r="B144" s="108">
        <v>8</v>
      </c>
      <c r="C144" s="110">
        <v>1</v>
      </c>
      <c r="D144" s="108">
        <v>1</v>
      </c>
      <c r="E144" s="109"/>
      <c r="F144" s="111"/>
      <c r="G144" s="110" t="s">
        <v>131</v>
      </c>
      <c r="H144" s="96">
        <v>123</v>
      </c>
      <c r="I144" s="98">
        <f>I145</f>
        <v>0</v>
      </c>
      <c r="J144" s="138">
        <f>J145</f>
        <v>0</v>
      </c>
      <c r="K144" s="98">
        <f>K145</f>
        <v>0</v>
      </c>
      <c r="L144" s="97">
        <f>L145</f>
        <v>0</v>
      </c>
    </row>
    <row r="145" spans="1:12" ht="13.5" hidden="1" customHeight="1" collapsed="1">
      <c r="A145" s="112">
        <v>2</v>
      </c>
      <c r="B145" s="108">
        <v>8</v>
      </c>
      <c r="C145" s="102">
        <v>1</v>
      </c>
      <c r="D145" s="103">
        <v>1</v>
      </c>
      <c r="E145" s="101">
        <v>1</v>
      </c>
      <c r="F145" s="104"/>
      <c r="G145" s="110" t="s">
        <v>131</v>
      </c>
      <c r="H145" s="96">
        <v>124</v>
      </c>
      <c r="I145" s="119">
        <f>SUM(I146:I148)</f>
        <v>0</v>
      </c>
      <c r="J145" s="119">
        <f>SUM(J146:J148)</f>
        <v>0</v>
      </c>
      <c r="K145" s="119">
        <f>SUM(K146:K148)</f>
        <v>0</v>
      </c>
      <c r="L145" s="119">
        <f>SUM(L146:L148)</f>
        <v>0</v>
      </c>
    </row>
    <row r="146" spans="1:12" ht="13.5" hidden="1" customHeight="1" collapsed="1">
      <c r="A146" s="108">
        <v>2</v>
      </c>
      <c r="B146" s="103">
        <v>8</v>
      </c>
      <c r="C146" s="110">
        <v>1</v>
      </c>
      <c r="D146" s="108">
        <v>1</v>
      </c>
      <c r="E146" s="109">
        <v>1</v>
      </c>
      <c r="F146" s="111">
        <v>1</v>
      </c>
      <c r="G146" s="110" t="s">
        <v>132</v>
      </c>
      <c r="H146" s="96">
        <v>125</v>
      </c>
      <c r="I146" s="114">
        <v>0</v>
      </c>
      <c r="J146" s="114">
        <v>0</v>
      </c>
      <c r="K146" s="114">
        <v>0</v>
      </c>
      <c r="L146" s="114">
        <v>0</v>
      </c>
    </row>
    <row r="147" spans="1:12" ht="15.75" hidden="1" customHeight="1" collapsed="1">
      <c r="A147" s="120">
        <v>2</v>
      </c>
      <c r="B147" s="129">
        <v>8</v>
      </c>
      <c r="C147" s="132">
        <v>1</v>
      </c>
      <c r="D147" s="129">
        <v>1</v>
      </c>
      <c r="E147" s="130">
        <v>1</v>
      </c>
      <c r="F147" s="131">
        <v>2</v>
      </c>
      <c r="G147" s="132" t="s">
        <v>133</v>
      </c>
      <c r="H147" s="96">
        <v>126</v>
      </c>
      <c r="I147" s="156">
        <v>0</v>
      </c>
      <c r="J147" s="156">
        <v>0</v>
      </c>
      <c r="K147" s="156">
        <v>0</v>
      </c>
      <c r="L147" s="156">
        <v>0</v>
      </c>
    </row>
    <row r="148" spans="1:12" hidden="1" collapsed="1">
      <c r="A148" s="120">
        <v>2</v>
      </c>
      <c r="B148" s="129">
        <v>8</v>
      </c>
      <c r="C148" s="132">
        <v>1</v>
      </c>
      <c r="D148" s="129">
        <v>1</v>
      </c>
      <c r="E148" s="130">
        <v>1</v>
      </c>
      <c r="F148" s="131">
        <v>3</v>
      </c>
      <c r="G148" s="132" t="s">
        <v>390</v>
      </c>
      <c r="H148" s="96">
        <v>127</v>
      </c>
      <c r="I148" s="156">
        <v>0</v>
      </c>
      <c r="J148" s="157">
        <v>0</v>
      </c>
      <c r="K148" s="156">
        <v>0</v>
      </c>
      <c r="L148" s="133">
        <v>0</v>
      </c>
    </row>
    <row r="149" spans="1:12" ht="15" hidden="1" customHeight="1" collapsed="1">
      <c r="A149" s="112">
        <v>2</v>
      </c>
      <c r="B149" s="108">
        <v>8</v>
      </c>
      <c r="C149" s="110">
        <v>1</v>
      </c>
      <c r="D149" s="108">
        <v>2</v>
      </c>
      <c r="E149" s="109"/>
      <c r="F149" s="111"/>
      <c r="G149" s="110" t="s">
        <v>134</v>
      </c>
      <c r="H149" s="96">
        <v>128</v>
      </c>
      <c r="I149" s="98">
        <f t="shared" ref="I149:L150" si="15">I150</f>
        <v>0</v>
      </c>
      <c r="J149" s="138">
        <f t="shared" si="15"/>
        <v>0</v>
      </c>
      <c r="K149" s="98">
        <f t="shared" si="15"/>
        <v>0</v>
      </c>
      <c r="L149" s="97">
        <f t="shared" si="15"/>
        <v>0</v>
      </c>
    </row>
    <row r="150" spans="1:12" hidden="1" collapsed="1">
      <c r="A150" s="112">
        <v>2</v>
      </c>
      <c r="B150" s="108">
        <v>8</v>
      </c>
      <c r="C150" s="110">
        <v>1</v>
      </c>
      <c r="D150" s="108">
        <v>2</v>
      </c>
      <c r="E150" s="109">
        <v>1</v>
      </c>
      <c r="F150" s="111"/>
      <c r="G150" s="110" t="s">
        <v>134</v>
      </c>
      <c r="H150" s="96">
        <v>129</v>
      </c>
      <c r="I150" s="98">
        <f t="shared" si="15"/>
        <v>0</v>
      </c>
      <c r="J150" s="138">
        <f t="shared" si="15"/>
        <v>0</v>
      </c>
      <c r="K150" s="98">
        <f t="shared" si="15"/>
        <v>0</v>
      </c>
      <c r="L150" s="97">
        <f t="shared" si="15"/>
        <v>0</v>
      </c>
    </row>
    <row r="151" spans="1:12" hidden="1" collapsed="1">
      <c r="A151" s="120">
        <v>2</v>
      </c>
      <c r="B151" s="121">
        <v>8</v>
      </c>
      <c r="C151" s="123">
        <v>1</v>
      </c>
      <c r="D151" s="121">
        <v>2</v>
      </c>
      <c r="E151" s="122">
        <v>1</v>
      </c>
      <c r="F151" s="124">
        <v>1</v>
      </c>
      <c r="G151" s="110" t="s">
        <v>134</v>
      </c>
      <c r="H151" s="96">
        <v>130</v>
      </c>
      <c r="I151" s="158">
        <v>0</v>
      </c>
      <c r="J151" s="115">
        <v>0</v>
      </c>
      <c r="K151" s="115">
        <v>0</v>
      </c>
      <c r="L151" s="115">
        <v>0</v>
      </c>
    </row>
    <row r="152" spans="1:12" ht="39.75" hidden="1" customHeight="1" collapsed="1">
      <c r="A152" s="142">
        <v>2</v>
      </c>
      <c r="B152" s="92">
        <v>9</v>
      </c>
      <c r="C152" s="94"/>
      <c r="D152" s="92"/>
      <c r="E152" s="93"/>
      <c r="F152" s="95"/>
      <c r="G152" s="94" t="s">
        <v>135</v>
      </c>
      <c r="H152" s="96">
        <v>131</v>
      </c>
      <c r="I152" s="98">
        <f>I153+I157</f>
        <v>0</v>
      </c>
      <c r="J152" s="138">
        <f>J153+J157</f>
        <v>0</v>
      </c>
      <c r="K152" s="98">
        <f>K153+K157</f>
        <v>0</v>
      </c>
      <c r="L152" s="97">
        <f>L153+L157</f>
        <v>0</v>
      </c>
    </row>
    <row r="153" spans="1:12" s="123" customFormat="1" ht="39" hidden="1" customHeight="1" collapsed="1">
      <c r="A153" s="112">
        <v>2</v>
      </c>
      <c r="B153" s="108">
        <v>9</v>
      </c>
      <c r="C153" s="110">
        <v>1</v>
      </c>
      <c r="D153" s="108"/>
      <c r="E153" s="109"/>
      <c r="F153" s="111"/>
      <c r="G153" s="110" t="s">
        <v>136</v>
      </c>
      <c r="H153" s="96">
        <v>132</v>
      </c>
      <c r="I153" s="98">
        <f t="shared" ref="I153:L155" si="16">I154</f>
        <v>0</v>
      </c>
      <c r="J153" s="138">
        <f t="shared" si="16"/>
        <v>0</v>
      </c>
      <c r="K153" s="98">
        <f t="shared" si="16"/>
        <v>0</v>
      </c>
      <c r="L153" s="97">
        <f t="shared" si="16"/>
        <v>0</v>
      </c>
    </row>
    <row r="154" spans="1:12" ht="42.75" hidden="1" customHeight="1" collapsed="1">
      <c r="A154" s="128">
        <v>2</v>
      </c>
      <c r="B154" s="103">
        <v>9</v>
      </c>
      <c r="C154" s="102">
        <v>1</v>
      </c>
      <c r="D154" s="103">
        <v>1</v>
      </c>
      <c r="E154" s="101"/>
      <c r="F154" s="104"/>
      <c r="G154" s="110" t="s">
        <v>137</v>
      </c>
      <c r="H154" s="96">
        <v>133</v>
      </c>
      <c r="I154" s="119">
        <f t="shared" si="16"/>
        <v>0</v>
      </c>
      <c r="J154" s="140">
        <f t="shared" si="16"/>
        <v>0</v>
      </c>
      <c r="K154" s="119">
        <f t="shared" si="16"/>
        <v>0</v>
      </c>
      <c r="L154" s="118">
        <f t="shared" si="16"/>
        <v>0</v>
      </c>
    </row>
    <row r="155" spans="1:12" ht="38.25" hidden="1" customHeight="1" collapsed="1">
      <c r="A155" s="112">
        <v>2</v>
      </c>
      <c r="B155" s="108">
        <v>9</v>
      </c>
      <c r="C155" s="112">
        <v>1</v>
      </c>
      <c r="D155" s="108">
        <v>1</v>
      </c>
      <c r="E155" s="109">
        <v>1</v>
      </c>
      <c r="F155" s="111"/>
      <c r="G155" s="110" t="s">
        <v>137</v>
      </c>
      <c r="H155" s="96">
        <v>134</v>
      </c>
      <c r="I155" s="98">
        <f t="shared" si="16"/>
        <v>0</v>
      </c>
      <c r="J155" s="138">
        <f t="shared" si="16"/>
        <v>0</v>
      </c>
      <c r="K155" s="98">
        <f t="shared" si="16"/>
        <v>0</v>
      </c>
      <c r="L155" s="97">
        <f t="shared" si="16"/>
        <v>0</v>
      </c>
    </row>
    <row r="156" spans="1:12" ht="38.25" hidden="1" customHeight="1" collapsed="1">
      <c r="A156" s="128">
        <v>2</v>
      </c>
      <c r="B156" s="103">
        <v>9</v>
      </c>
      <c r="C156" s="103">
        <v>1</v>
      </c>
      <c r="D156" s="103">
        <v>1</v>
      </c>
      <c r="E156" s="101">
        <v>1</v>
      </c>
      <c r="F156" s="104">
        <v>1</v>
      </c>
      <c r="G156" s="110" t="s">
        <v>137</v>
      </c>
      <c r="H156" s="96">
        <v>135</v>
      </c>
      <c r="I156" s="153">
        <v>0</v>
      </c>
      <c r="J156" s="153">
        <v>0</v>
      </c>
      <c r="K156" s="153">
        <v>0</v>
      </c>
      <c r="L156" s="153">
        <v>0</v>
      </c>
    </row>
    <row r="157" spans="1:12" ht="41.25" hidden="1" customHeight="1" collapsed="1">
      <c r="A157" s="112">
        <v>2</v>
      </c>
      <c r="B157" s="108">
        <v>9</v>
      </c>
      <c r="C157" s="108">
        <v>2</v>
      </c>
      <c r="D157" s="108"/>
      <c r="E157" s="109"/>
      <c r="F157" s="111"/>
      <c r="G157" s="110" t="s">
        <v>138</v>
      </c>
      <c r="H157" s="96">
        <v>136</v>
      </c>
      <c r="I157" s="98">
        <f>SUM(I158+I163)</f>
        <v>0</v>
      </c>
      <c r="J157" s="98">
        <f>SUM(J158+J163)</f>
        <v>0</v>
      </c>
      <c r="K157" s="98">
        <f>SUM(K158+K163)</f>
        <v>0</v>
      </c>
      <c r="L157" s="98">
        <f>SUM(L158+L163)</f>
        <v>0</v>
      </c>
    </row>
    <row r="158" spans="1:12" ht="44.25" hidden="1" customHeight="1" collapsed="1">
      <c r="A158" s="112">
        <v>2</v>
      </c>
      <c r="B158" s="108">
        <v>9</v>
      </c>
      <c r="C158" s="108">
        <v>2</v>
      </c>
      <c r="D158" s="103">
        <v>1</v>
      </c>
      <c r="E158" s="101"/>
      <c r="F158" s="104"/>
      <c r="G158" s="102" t="s">
        <v>139</v>
      </c>
      <c r="H158" s="96">
        <v>137</v>
      </c>
      <c r="I158" s="119">
        <f>I159</f>
        <v>0</v>
      </c>
      <c r="J158" s="140">
        <f>J159</f>
        <v>0</v>
      </c>
      <c r="K158" s="119">
        <f>K159</f>
        <v>0</v>
      </c>
      <c r="L158" s="118">
        <f>L159</f>
        <v>0</v>
      </c>
    </row>
    <row r="159" spans="1:12" ht="40.5" hidden="1" customHeight="1" collapsed="1">
      <c r="A159" s="128">
        <v>2</v>
      </c>
      <c r="B159" s="103">
        <v>9</v>
      </c>
      <c r="C159" s="103">
        <v>2</v>
      </c>
      <c r="D159" s="108">
        <v>1</v>
      </c>
      <c r="E159" s="109">
        <v>1</v>
      </c>
      <c r="F159" s="111"/>
      <c r="G159" s="102" t="s">
        <v>140</v>
      </c>
      <c r="H159" s="96">
        <v>138</v>
      </c>
      <c r="I159" s="98">
        <f>SUM(I160:I162)</f>
        <v>0</v>
      </c>
      <c r="J159" s="138">
        <f>SUM(J160:J162)</f>
        <v>0</v>
      </c>
      <c r="K159" s="98">
        <f>SUM(K160:K162)</f>
        <v>0</v>
      </c>
      <c r="L159" s="97">
        <f>SUM(L160:L162)</f>
        <v>0</v>
      </c>
    </row>
    <row r="160" spans="1:12" ht="53.25" hidden="1" customHeight="1" collapsed="1">
      <c r="A160" s="120">
        <v>2</v>
      </c>
      <c r="B160" s="129">
        <v>9</v>
      </c>
      <c r="C160" s="129">
        <v>2</v>
      </c>
      <c r="D160" s="129">
        <v>1</v>
      </c>
      <c r="E160" s="130">
        <v>1</v>
      </c>
      <c r="F160" s="131">
        <v>1</v>
      </c>
      <c r="G160" s="102" t="s">
        <v>141</v>
      </c>
      <c r="H160" s="96">
        <v>139</v>
      </c>
      <c r="I160" s="156">
        <v>0</v>
      </c>
      <c r="J160" s="113">
        <v>0</v>
      </c>
      <c r="K160" s="113">
        <v>0</v>
      </c>
      <c r="L160" s="113">
        <v>0</v>
      </c>
    </row>
    <row r="161" spans="1:12" ht="51.75" hidden="1" customHeight="1" collapsed="1">
      <c r="A161" s="112">
        <v>2</v>
      </c>
      <c r="B161" s="108">
        <v>9</v>
      </c>
      <c r="C161" s="108">
        <v>2</v>
      </c>
      <c r="D161" s="108">
        <v>1</v>
      </c>
      <c r="E161" s="109">
        <v>1</v>
      </c>
      <c r="F161" s="111">
        <v>2</v>
      </c>
      <c r="G161" s="102" t="s">
        <v>142</v>
      </c>
      <c r="H161" s="96">
        <v>140</v>
      </c>
      <c r="I161" s="114">
        <v>0</v>
      </c>
      <c r="J161" s="159">
        <v>0</v>
      </c>
      <c r="K161" s="159">
        <v>0</v>
      </c>
      <c r="L161" s="159">
        <v>0</v>
      </c>
    </row>
    <row r="162" spans="1:12" ht="54.75" hidden="1" customHeight="1" collapsed="1">
      <c r="A162" s="112">
        <v>2</v>
      </c>
      <c r="B162" s="108">
        <v>9</v>
      </c>
      <c r="C162" s="108">
        <v>2</v>
      </c>
      <c r="D162" s="108">
        <v>1</v>
      </c>
      <c r="E162" s="109">
        <v>1</v>
      </c>
      <c r="F162" s="111">
        <v>3</v>
      </c>
      <c r="G162" s="102" t="s">
        <v>143</v>
      </c>
      <c r="H162" s="96">
        <v>141</v>
      </c>
      <c r="I162" s="114">
        <v>0</v>
      </c>
      <c r="J162" s="114">
        <v>0</v>
      </c>
      <c r="K162" s="114">
        <v>0</v>
      </c>
      <c r="L162" s="114">
        <v>0</v>
      </c>
    </row>
    <row r="163" spans="1:12" ht="39" hidden="1" customHeight="1" collapsed="1">
      <c r="A163" s="160">
        <v>2</v>
      </c>
      <c r="B163" s="160">
        <v>9</v>
      </c>
      <c r="C163" s="160">
        <v>2</v>
      </c>
      <c r="D163" s="160">
        <v>2</v>
      </c>
      <c r="E163" s="160"/>
      <c r="F163" s="160"/>
      <c r="G163" s="110" t="s">
        <v>144</v>
      </c>
      <c r="H163" s="96">
        <v>142</v>
      </c>
      <c r="I163" s="98">
        <f>I164</f>
        <v>0</v>
      </c>
      <c r="J163" s="138">
        <f>J164</f>
        <v>0</v>
      </c>
      <c r="K163" s="98">
        <f>K164</f>
        <v>0</v>
      </c>
      <c r="L163" s="97">
        <f>L164</f>
        <v>0</v>
      </c>
    </row>
    <row r="164" spans="1:12" ht="43.5" hidden="1" customHeight="1" collapsed="1">
      <c r="A164" s="112">
        <v>2</v>
      </c>
      <c r="B164" s="108">
        <v>9</v>
      </c>
      <c r="C164" s="108">
        <v>2</v>
      </c>
      <c r="D164" s="108">
        <v>2</v>
      </c>
      <c r="E164" s="109">
        <v>1</v>
      </c>
      <c r="F164" s="111"/>
      <c r="G164" s="102" t="s">
        <v>145</v>
      </c>
      <c r="H164" s="96">
        <v>143</v>
      </c>
      <c r="I164" s="119">
        <f>SUM(I165:I167)</f>
        <v>0</v>
      </c>
      <c r="J164" s="119">
        <f>SUM(J165:J167)</f>
        <v>0</v>
      </c>
      <c r="K164" s="119">
        <f>SUM(K165:K167)</f>
        <v>0</v>
      </c>
      <c r="L164" s="119">
        <f>SUM(L165:L167)</f>
        <v>0</v>
      </c>
    </row>
    <row r="165" spans="1:12" ht="54.75" hidden="1" customHeight="1" collapsed="1">
      <c r="A165" s="112">
        <v>2</v>
      </c>
      <c r="B165" s="108">
        <v>9</v>
      </c>
      <c r="C165" s="108">
        <v>2</v>
      </c>
      <c r="D165" s="108">
        <v>2</v>
      </c>
      <c r="E165" s="108">
        <v>1</v>
      </c>
      <c r="F165" s="111">
        <v>1</v>
      </c>
      <c r="G165" s="161" t="s">
        <v>146</v>
      </c>
      <c r="H165" s="96">
        <v>144</v>
      </c>
      <c r="I165" s="114">
        <v>0</v>
      </c>
      <c r="J165" s="113">
        <v>0</v>
      </c>
      <c r="K165" s="113">
        <v>0</v>
      </c>
      <c r="L165" s="113">
        <v>0</v>
      </c>
    </row>
    <row r="166" spans="1:12" ht="54" hidden="1" customHeight="1" collapsed="1">
      <c r="A166" s="121">
        <v>2</v>
      </c>
      <c r="B166" s="123">
        <v>9</v>
      </c>
      <c r="C166" s="121">
        <v>2</v>
      </c>
      <c r="D166" s="122">
        <v>2</v>
      </c>
      <c r="E166" s="122">
        <v>1</v>
      </c>
      <c r="F166" s="124">
        <v>2</v>
      </c>
      <c r="G166" s="123" t="s">
        <v>147</v>
      </c>
      <c r="H166" s="96">
        <v>145</v>
      </c>
      <c r="I166" s="113">
        <v>0</v>
      </c>
      <c r="J166" s="115">
        <v>0</v>
      </c>
      <c r="K166" s="115">
        <v>0</v>
      </c>
      <c r="L166" s="115">
        <v>0</v>
      </c>
    </row>
    <row r="167" spans="1:12" ht="54" hidden="1" customHeight="1" collapsed="1">
      <c r="A167" s="108">
        <v>2</v>
      </c>
      <c r="B167" s="132">
        <v>9</v>
      </c>
      <c r="C167" s="129">
        <v>2</v>
      </c>
      <c r="D167" s="130">
        <v>2</v>
      </c>
      <c r="E167" s="130">
        <v>1</v>
      </c>
      <c r="F167" s="131">
        <v>3</v>
      </c>
      <c r="G167" s="132" t="s">
        <v>148</v>
      </c>
      <c r="H167" s="96">
        <v>146</v>
      </c>
      <c r="I167" s="159">
        <v>0</v>
      </c>
      <c r="J167" s="159">
        <v>0</v>
      </c>
      <c r="K167" s="159">
        <v>0</v>
      </c>
      <c r="L167" s="159">
        <v>0</v>
      </c>
    </row>
    <row r="168" spans="1:12" ht="76.5" hidden="1" customHeight="1" collapsed="1">
      <c r="A168" s="92">
        <v>3</v>
      </c>
      <c r="B168" s="94"/>
      <c r="C168" s="92"/>
      <c r="D168" s="93"/>
      <c r="E168" s="93"/>
      <c r="F168" s="95"/>
      <c r="G168" s="147" t="s">
        <v>149</v>
      </c>
      <c r="H168" s="96">
        <v>147</v>
      </c>
      <c r="I168" s="97">
        <f>SUM(I169+I222+I287)</f>
        <v>0</v>
      </c>
      <c r="J168" s="138">
        <f>SUM(J169+J222+J287)</f>
        <v>0</v>
      </c>
      <c r="K168" s="98">
        <f>SUM(K169+K222+K287)</f>
        <v>0</v>
      </c>
      <c r="L168" s="97">
        <f>SUM(L169+L222+L287)</f>
        <v>0</v>
      </c>
    </row>
    <row r="169" spans="1:12" ht="34.5" hidden="1" customHeight="1" collapsed="1">
      <c r="A169" s="142">
        <v>3</v>
      </c>
      <c r="B169" s="92">
        <v>1</v>
      </c>
      <c r="C169" s="117"/>
      <c r="D169" s="100"/>
      <c r="E169" s="100"/>
      <c r="F169" s="155"/>
      <c r="G169" s="137" t="s">
        <v>150</v>
      </c>
      <c r="H169" s="96">
        <v>148</v>
      </c>
      <c r="I169" s="97">
        <f>SUM(I170+I193+I200+I212+I216)</f>
        <v>0</v>
      </c>
      <c r="J169" s="118">
        <f>SUM(J170+J193+J200+J212+J216)</f>
        <v>0</v>
      </c>
      <c r="K169" s="118">
        <f>SUM(K170+K193+K200+K212+K216)</f>
        <v>0</v>
      </c>
      <c r="L169" s="118">
        <f>SUM(L170+L193+L200+L212+L216)</f>
        <v>0</v>
      </c>
    </row>
    <row r="170" spans="1:12" ht="30.75" hidden="1" customHeight="1" collapsed="1">
      <c r="A170" s="103">
        <v>3</v>
      </c>
      <c r="B170" s="102">
        <v>1</v>
      </c>
      <c r="C170" s="103">
        <v>1</v>
      </c>
      <c r="D170" s="101"/>
      <c r="E170" s="101"/>
      <c r="F170" s="162"/>
      <c r="G170" s="112" t="s">
        <v>151</v>
      </c>
      <c r="H170" s="96">
        <v>149</v>
      </c>
      <c r="I170" s="118">
        <f>SUM(I171+I174+I179+I185+I190)</f>
        <v>0</v>
      </c>
      <c r="J170" s="138">
        <f>SUM(J171+J174+J179+J185+J190)</f>
        <v>0</v>
      </c>
      <c r="K170" s="98">
        <f>SUM(K171+K174+K179+K185+K190)</f>
        <v>0</v>
      </c>
      <c r="L170" s="97">
        <f>SUM(L171+L174+L179+L185+L190)</f>
        <v>0</v>
      </c>
    </row>
    <row r="171" spans="1:12" ht="12.75" hidden="1" customHeight="1" collapsed="1">
      <c r="A171" s="108">
        <v>3</v>
      </c>
      <c r="B171" s="110">
        <v>1</v>
      </c>
      <c r="C171" s="108">
        <v>1</v>
      </c>
      <c r="D171" s="109">
        <v>1</v>
      </c>
      <c r="E171" s="109"/>
      <c r="F171" s="163"/>
      <c r="G171" s="112" t="s">
        <v>152</v>
      </c>
      <c r="H171" s="96">
        <v>150</v>
      </c>
      <c r="I171" s="97">
        <f t="shared" ref="I171:L172" si="17">I172</f>
        <v>0</v>
      </c>
      <c r="J171" s="140">
        <f t="shared" si="17"/>
        <v>0</v>
      </c>
      <c r="K171" s="119">
        <f t="shared" si="17"/>
        <v>0</v>
      </c>
      <c r="L171" s="118">
        <f t="shared" si="17"/>
        <v>0</v>
      </c>
    </row>
    <row r="172" spans="1:12" ht="13.5" hidden="1" customHeight="1" collapsed="1">
      <c r="A172" s="108">
        <v>3</v>
      </c>
      <c r="B172" s="110">
        <v>1</v>
      </c>
      <c r="C172" s="108">
        <v>1</v>
      </c>
      <c r="D172" s="109">
        <v>1</v>
      </c>
      <c r="E172" s="109">
        <v>1</v>
      </c>
      <c r="F172" s="143"/>
      <c r="G172" s="112" t="s">
        <v>153</v>
      </c>
      <c r="H172" s="96">
        <v>151</v>
      </c>
      <c r="I172" s="118">
        <f t="shared" si="17"/>
        <v>0</v>
      </c>
      <c r="J172" s="97">
        <f t="shared" si="17"/>
        <v>0</v>
      </c>
      <c r="K172" s="97">
        <f t="shared" si="17"/>
        <v>0</v>
      </c>
      <c r="L172" s="97">
        <f t="shared" si="17"/>
        <v>0</v>
      </c>
    </row>
    <row r="173" spans="1:12" ht="13.5" hidden="1" customHeight="1" collapsed="1">
      <c r="A173" s="108">
        <v>3</v>
      </c>
      <c r="B173" s="110">
        <v>1</v>
      </c>
      <c r="C173" s="108">
        <v>1</v>
      </c>
      <c r="D173" s="109">
        <v>1</v>
      </c>
      <c r="E173" s="109">
        <v>1</v>
      </c>
      <c r="F173" s="143">
        <v>1</v>
      </c>
      <c r="G173" s="112" t="s">
        <v>153</v>
      </c>
      <c r="H173" s="96">
        <v>152</v>
      </c>
      <c r="I173" s="115">
        <v>0</v>
      </c>
      <c r="J173" s="115">
        <v>0</v>
      </c>
      <c r="K173" s="115">
        <v>0</v>
      </c>
      <c r="L173" s="115">
        <v>0</v>
      </c>
    </row>
    <row r="174" spans="1:12" ht="14.25" hidden="1" customHeight="1" collapsed="1">
      <c r="A174" s="103">
        <v>3</v>
      </c>
      <c r="B174" s="101">
        <v>1</v>
      </c>
      <c r="C174" s="101">
        <v>1</v>
      </c>
      <c r="D174" s="101">
        <v>2</v>
      </c>
      <c r="E174" s="101"/>
      <c r="F174" s="104"/>
      <c r="G174" s="102" t="s">
        <v>154</v>
      </c>
      <c r="H174" s="96">
        <v>153</v>
      </c>
      <c r="I174" s="118">
        <f>I175</f>
        <v>0</v>
      </c>
      <c r="J174" s="140">
        <f>J175</f>
        <v>0</v>
      </c>
      <c r="K174" s="119">
        <f>K175</f>
        <v>0</v>
      </c>
      <c r="L174" s="118">
        <f>L175</f>
        <v>0</v>
      </c>
    </row>
    <row r="175" spans="1:12" ht="13.5" hidden="1" customHeight="1" collapsed="1">
      <c r="A175" s="108">
        <v>3</v>
      </c>
      <c r="B175" s="109">
        <v>1</v>
      </c>
      <c r="C175" s="109">
        <v>1</v>
      </c>
      <c r="D175" s="109">
        <v>2</v>
      </c>
      <c r="E175" s="109">
        <v>1</v>
      </c>
      <c r="F175" s="111"/>
      <c r="G175" s="102" t="s">
        <v>154</v>
      </c>
      <c r="H175" s="96">
        <v>154</v>
      </c>
      <c r="I175" s="97">
        <f>SUM(I176:I178)</f>
        <v>0</v>
      </c>
      <c r="J175" s="138">
        <f>SUM(J176:J178)</f>
        <v>0</v>
      </c>
      <c r="K175" s="98">
        <f>SUM(K176:K178)</f>
        <v>0</v>
      </c>
      <c r="L175" s="97">
        <f>SUM(L176:L178)</f>
        <v>0</v>
      </c>
    </row>
    <row r="176" spans="1:12" ht="14.25" hidden="1" customHeight="1" collapsed="1">
      <c r="A176" s="103">
        <v>3</v>
      </c>
      <c r="B176" s="101">
        <v>1</v>
      </c>
      <c r="C176" s="101">
        <v>1</v>
      </c>
      <c r="D176" s="101">
        <v>2</v>
      </c>
      <c r="E176" s="101">
        <v>1</v>
      </c>
      <c r="F176" s="104">
        <v>1</v>
      </c>
      <c r="G176" s="102" t="s">
        <v>155</v>
      </c>
      <c r="H176" s="96">
        <v>155</v>
      </c>
      <c r="I176" s="113">
        <v>0</v>
      </c>
      <c r="J176" s="113">
        <v>0</v>
      </c>
      <c r="K176" s="113">
        <v>0</v>
      </c>
      <c r="L176" s="159">
        <v>0</v>
      </c>
    </row>
    <row r="177" spans="1:16" ht="14.25" hidden="1" customHeight="1" collapsed="1">
      <c r="A177" s="108">
        <v>3</v>
      </c>
      <c r="B177" s="109">
        <v>1</v>
      </c>
      <c r="C177" s="109">
        <v>1</v>
      </c>
      <c r="D177" s="109">
        <v>2</v>
      </c>
      <c r="E177" s="109">
        <v>1</v>
      </c>
      <c r="F177" s="111">
        <v>2</v>
      </c>
      <c r="G177" s="110" t="s">
        <v>156</v>
      </c>
      <c r="H177" s="96">
        <v>156</v>
      </c>
      <c r="I177" s="115">
        <v>0</v>
      </c>
      <c r="J177" s="115">
        <v>0</v>
      </c>
      <c r="K177" s="115">
        <v>0</v>
      </c>
      <c r="L177" s="115">
        <v>0</v>
      </c>
    </row>
    <row r="178" spans="1:16" ht="26.25" hidden="1" customHeight="1" collapsed="1">
      <c r="A178" s="103">
        <v>3</v>
      </c>
      <c r="B178" s="101">
        <v>1</v>
      </c>
      <c r="C178" s="101">
        <v>1</v>
      </c>
      <c r="D178" s="101">
        <v>2</v>
      </c>
      <c r="E178" s="101">
        <v>1</v>
      </c>
      <c r="F178" s="104">
        <v>3</v>
      </c>
      <c r="G178" s="102" t="s">
        <v>157</v>
      </c>
      <c r="H178" s="96">
        <v>157</v>
      </c>
      <c r="I178" s="113">
        <v>0</v>
      </c>
      <c r="J178" s="113">
        <v>0</v>
      </c>
      <c r="K178" s="113">
        <v>0</v>
      </c>
      <c r="L178" s="159">
        <v>0</v>
      </c>
    </row>
    <row r="179" spans="1:16" ht="14.25" hidden="1" customHeight="1" collapsed="1">
      <c r="A179" s="108">
        <v>3</v>
      </c>
      <c r="B179" s="109">
        <v>1</v>
      </c>
      <c r="C179" s="109">
        <v>1</v>
      </c>
      <c r="D179" s="109">
        <v>3</v>
      </c>
      <c r="E179" s="109"/>
      <c r="F179" s="111"/>
      <c r="G179" s="110" t="s">
        <v>158</v>
      </c>
      <c r="H179" s="96">
        <v>158</v>
      </c>
      <c r="I179" s="97">
        <f>I180</f>
        <v>0</v>
      </c>
      <c r="J179" s="138">
        <f>J180</f>
        <v>0</v>
      </c>
      <c r="K179" s="98">
        <f>K180</f>
        <v>0</v>
      </c>
      <c r="L179" s="97">
        <f>L180</f>
        <v>0</v>
      </c>
    </row>
    <row r="180" spans="1:16" ht="14.25" hidden="1" customHeight="1" collapsed="1">
      <c r="A180" s="108">
        <v>3</v>
      </c>
      <c r="B180" s="109">
        <v>1</v>
      </c>
      <c r="C180" s="109">
        <v>1</v>
      </c>
      <c r="D180" s="109">
        <v>3</v>
      </c>
      <c r="E180" s="109">
        <v>1</v>
      </c>
      <c r="F180" s="111"/>
      <c r="G180" s="110" t="s">
        <v>158</v>
      </c>
      <c r="H180" s="96">
        <v>159</v>
      </c>
      <c r="I180" s="97">
        <f t="shared" ref="I180:P180" si="18">SUM(I181:I184)</f>
        <v>0</v>
      </c>
      <c r="J180" s="97">
        <f t="shared" si="18"/>
        <v>0</v>
      </c>
      <c r="K180" s="97">
        <f t="shared" si="18"/>
        <v>0</v>
      </c>
      <c r="L180" s="97">
        <f t="shared" si="18"/>
        <v>0</v>
      </c>
      <c r="M180" s="97">
        <f t="shared" si="18"/>
        <v>0</v>
      </c>
      <c r="N180" s="97">
        <f t="shared" si="18"/>
        <v>0</v>
      </c>
      <c r="O180" s="97">
        <f t="shared" si="18"/>
        <v>0</v>
      </c>
      <c r="P180" s="97">
        <f t="shared" si="18"/>
        <v>0</v>
      </c>
    </row>
    <row r="181" spans="1:16" ht="13.5" hidden="1" customHeight="1" collapsed="1">
      <c r="A181" s="108">
        <v>3</v>
      </c>
      <c r="B181" s="109">
        <v>1</v>
      </c>
      <c r="C181" s="109">
        <v>1</v>
      </c>
      <c r="D181" s="109">
        <v>3</v>
      </c>
      <c r="E181" s="109">
        <v>1</v>
      </c>
      <c r="F181" s="111">
        <v>1</v>
      </c>
      <c r="G181" s="110" t="s">
        <v>159</v>
      </c>
      <c r="H181" s="96">
        <v>160</v>
      </c>
      <c r="I181" s="115">
        <v>0</v>
      </c>
      <c r="J181" s="115">
        <v>0</v>
      </c>
      <c r="K181" s="115">
        <v>0</v>
      </c>
      <c r="L181" s="159">
        <v>0</v>
      </c>
    </row>
    <row r="182" spans="1:16" ht="15.75" hidden="1" customHeight="1" collapsed="1">
      <c r="A182" s="108">
        <v>3</v>
      </c>
      <c r="B182" s="109">
        <v>1</v>
      </c>
      <c r="C182" s="109">
        <v>1</v>
      </c>
      <c r="D182" s="109">
        <v>3</v>
      </c>
      <c r="E182" s="109">
        <v>1</v>
      </c>
      <c r="F182" s="111">
        <v>2</v>
      </c>
      <c r="G182" s="110" t="s">
        <v>160</v>
      </c>
      <c r="H182" s="96">
        <v>161</v>
      </c>
      <c r="I182" s="113">
        <v>0</v>
      </c>
      <c r="J182" s="115">
        <v>0</v>
      </c>
      <c r="K182" s="115">
        <v>0</v>
      </c>
      <c r="L182" s="115">
        <v>0</v>
      </c>
    </row>
    <row r="183" spans="1:16" ht="15.75" hidden="1" customHeight="1" collapsed="1">
      <c r="A183" s="108">
        <v>3</v>
      </c>
      <c r="B183" s="109">
        <v>1</v>
      </c>
      <c r="C183" s="109">
        <v>1</v>
      </c>
      <c r="D183" s="109">
        <v>3</v>
      </c>
      <c r="E183" s="109">
        <v>1</v>
      </c>
      <c r="F183" s="111">
        <v>3</v>
      </c>
      <c r="G183" s="112" t="s">
        <v>161</v>
      </c>
      <c r="H183" s="96">
        <v>162</v>
      </c>
      <c r="I183" s="113">
        <v>0</v>
      </c>
      <c r="J183" s="115">
        <v>0</v>
      </c>
      <c r="K183" s="115">
        <v>0</v>
      </c>
      <c r="L183" s="115">
        <v>0</v>
      </c>
    </row>
    <row r="184" spans="1:16" ht="27" hidden="1" customHeight="1" collapsed="1">
      <c r="A184" s="121">
        <v>3</v>
      </c>
      <c r="B184" s="122">
        <v>1</v>
      </c>
      <c r="C184" s="122">
        <v>1</v>
      </c>
      <c r="D184" s="122">
        <v>3</v>
      </c>
      <c r="E184" s="122">
        <v>1</v>
      </c>
      <c r="F184" s="124">
        <v>4</v>
      </c>
      <c r="G184" s="203" t="s">
        <v>391</v>
      </c>
      <c r="H184" s="96">
        <v>163</v>
      </c>
      <c r="I184" s="164">
        <v>0</v>
      </c>
      <c r="J184" s="165">
        <v>0</v>
      </c>
      <c r="K184" s="115">
        <v>0</v>
      </c>
      <c r="L184" s="115">
        <v>0</v>
      </c>
    </row>
    <row r="185" spans="1:16" ht="18" hidden="1" customHeight="1" collapsed="1">
      <c r="A185" s="121">
        <v>3</v>
      </c>
      <c r="B185" s="122">
        <v>1</v>
      </c>
      <c r="C185" s="122">
        <v>1</v>
      </c>
      <c r="D185" s="122">
        <v>4</v>
      </c>
      <c r="E185" s="122"/>
      <c r="F185" s="124"/>
      <c r="G185" s="123" t="s">
        <v>162</v>
      </c>
      <c r="H185" s="96">
        <v>163</v>
      </c>
      <c r="I185" s="97">
        <f>I186</f>
        <v>0</v>
      </c>
      <c r="J185" s="141">
        <f>J186</f>
        <v>0</v>
      </c>
      <c r="K185" s="106">
        <f>K186</f>
        <v>0</v>
      </c>
      <c r="L185" s="107">
        <f>L186</f>
        <v>0</v>
      </c>
    </row>
    <row r="186" spans="1:16" ht="13.5" hidden="1" customHeight="1" collapsed="1">
      <c r="A186" s="108">
        <v>3</v>
      </c>
      <c r="B186" s="109">
        <v>1</v>
      </c>
      <c r="C186" s="109">
        <v>1</v>
      </c>
      <c r="D186" s="109">
        <v>4</v>
      </c>
      <c r="E186" s="109">
        <v>1</v>
      </c>
      <c r="F186" s="111"/>
      <c r="G186" s="123" t="s">
        <v>162</v>
      </c>
      <c r="H186" s="96">
        <v>164</v>
      </c>
      <c r="I186" s="118">
        <f>SUM(I187:I189)</f>
        <v>0</v>
      </c>
      <c r="J186" s="138">
        <f>SUM(J187:J189)</f>
        <v>0</v>
      </c>
      <c r="K186" s="98">
        <f>SUM(K187:K189)</f>
        <v>0</v>
      </c>
      <c r="L186" s="97">
        <f>SUM(L187:L189)</f>
        <v>0</v>
      </c>
    </row>
    <row r="187" spans="1:16" ht="17.25" hidden="1" customHeight="1" collapsed="1">
      <c r="A187" s="108">
        <v>3</v>
      </c>
      <c r="B187" s="109">
        <v>1</v>
      </c>
      <c r="C187" s="109">
        <v>1</v>
      </c>
      <c r="D187" s="109">
        <v>4</v>
      </c>
      <c r="E187" s="109">
        <v>1</v>
      </c>
      <c r="F187" s="111">
        <v>1</v>
      </c>
      <c r="G187" s="110" t="s">
        <v>163</v>
      </c>
      <c r="H187" s="96">
        <v>165</v>
      </c>
      <c r="I187" s="115">
        <v>0</v>
      </c>
      <c r="J187" s="115">
        <v>0</v>
      </c>
      <c r="K187" s="115">
        <v>0</v>
      </c>
      <c r="L187" s="159">
        <v>0</v>
      </c>
    </row>
    <row r="188" spans="1:16" ht="25.5" hidden="1" customHeight="1" collapsed="1">
      <c r="A188" s="103">
        <v>3</v>
      </c>
      <c r="B188" s="101">
        <v>1</v>
      </c>
      <c r="C188" s="101">
        <v>1</v>
      </c>
      <c r="D188" s="101">
        <v>4</v>
      </c>
      <c r="E188" s="101">
        <v>1</v>
      </c>
      <c r="F188" s="104">
        <v>2</v>
      </c>
      <c r="G188" s="102" t="s">
        <v>164</v>
      </c>
      <c r="H188" s="96">
        <v>166</v>
      </c>
      <c r="I188" s="113">
        <v>0</v>
      </c>
      <c r="J188" s="113">
        <v>0</v>
      </c>
      <c r="K188" s="113">
        <v>0</v>
      </c>
      <c r="L188" s="115">
        <v>0</v>
      </c>
    </row>
    <row r="189" spans="1:16" ht="14.25" hidden="1" customHeight="1" collapsed="1">
      <c r="A189" s="108">
        <v>3</v>
      </c>
      <c r="B189" s="109">
        <v>1</v>
      </c>
      <c r="C189" s="109">
        <v>1</v>
      </c>
      <c r="D189" s="109">
        <v>4</v>
      </c>
      <c r="E189" s="109">
        <v>1</v>
      </c>
      <c r="F189" s="111">
        <v>3</v>
      </c>
      <c r="G189" s="110" t="s">
        <v>165</v>
      </c>
      <c r="H189" s="96">
        <v>167</v>
      </c>
      <c r="I189" s="113">
        <v>0</v>
      </c>
      <c r="J189" s="113">
        <v>0</v>
      </c>
      <c r="K189" s="113">
        <v>0</v>
      </c>
      <c r="L189" s="115">
        <v>0</v>
      </c>
    </row>
    <row r="190" spans="1:16" ht="25.5" hidden="1" customHeight="1" collapsed="1">
      <c r="A190" s="108">
        <v>3</v>
      </c>
      <c r="B190" s="109">
        <v>1</v>
      </c>
      <c r="C190" s="109">
        <v>1</v>
      </c>
      <c r="D190" s="109">
        <v>5</v>
      </c>
      <c r="E190" s="109"/>
      <c r="F190" s="111"/>
      <c r="G190" s="110" t="s">
        <v>166</v>
      </c>
      <c r="H190" s="96">
        <v>168</v>
      </c>
      <c r="I190" s="97">
        <f t="shared" ref="I190:L191" si="19">I191</f>
        <v>0</v>
      </c>
      <c r="J190" s="138">
        <f t="shared" si="19"/>
        <v>0</v>
      </c>
      <c r="K190" s="98">
        <f t="shared" si="19"/>
        <v>0</v>
      </c>
      <c r="L190" s="97">
        <f t="shared" si="19"/>
        <v>0</v>
      </c>
    </row>
    <row r="191" spans="1:16" ht="26.25" hidden="1" customHeight="1" collapsed="1">
      <c r="A191" s="121">
        <v>3</v>
      </c>
      <c r="B191" s="122">
        <v>1</v>
      </c>
      <c r="C191" s="122">
        <v>1</v>
      </c>
      <c r="D191" s="122">
        <v>5</v>
      </c>
      <c r="E191" s="122">
        <v>1</v>
      </c>
      <c r="F191" s="124"/>
      <c r="G191" s="110" t="s">
        <v>166</v>
      </c>
      <c r="H191" s="96">
        <v>169</v>
      </c>
      <c r="I191" s="98">
        <f t="shared" si="19"/>
        <v>0</v>
      </c>
      <c r="J191" s="98">
        <f t="shared" si="19"/>
        <v>0</v>
      </c>
      <c r="K191" s="98">
        <f t="shared" si="19"/>
        <v>0</v>
      </c>
      <c r="L191" s="98">
        <f t="shared" si="19"/>
        <v>0</v>
      </c>
    </row>
    <row r="192" spans="1:16" ht="27" hidden="1" customHeight="1" collapsed="1">
      <c r="A192" s="108">
        <v>3</v>
      </c>
      <c r="B192" s="109">
        <v>1</v>
      </c>
      <c r="C192" s="109">
        <v>1</v>
      </c>
      <c r="D192" s="109">
        <v>5</v>
      </c>
      <c r="E192" s="109">
        <v>1</v>
      </c>
      <c r="F192" s="111">
        <v>1</v>
      </c>
      <c r="G192" s="110" t="s">
        <v>166</v>
      </c>
      <c r="H192" s="96">
        <v>170</v>
      </c>
      <c r="I192" s="113">
        <v>0</v>
      </c>
      <c r="J192" s="115">
        <v>0</v>
      </c>
      <c r="K192" s="115">
        <v>0</v>
      </c>
      <c r="L192" s="115">
        <v>0</v>
      </c>
    </row>
    <row r="193" spans="1:16" ht="26.25" hidden="1" customHeight="1" collapsed="1">
      <c r="A193" s="121">
        <v>3</v>
      </c>
      <c r="B193" s="122">
        <v>1</v>
      </c>
      <c r="C193" s="122">
        <v>2</v>
      </c>
      <c r="D193" s="122"/>
      <c r="E193" s="122"/>
      <c r="F193" s="124"/>
      <c r="G193" s="123" t="s">
        <v>167</v>
      </c>
      <c r="H193" s="96">
        <v>171</v>
      </c>
      <c r="I193" s="97">
        <f t="shared" ref="I193:L194" si="20">I194</f>
        <v>0</v>
      </c>
      <c r="J193" s="141">
        <f t="shared" si="20"/>
        <v>0</v>
      </c>
      <c r="K193" s="106">
        <f t="shared" si="20"/>
        <v>0</v>
      </c>
      <c r="L193" s="107">
        <f t="shared" si="20"/>
        <v>0</v>
      </c>
    </row>
    <row r="194" spans="1:16" ht="25.5" hidden="1" customHeight="1" collapsed="1">
      <c r="A194" s="108">
        <v>3</v>
      </c>
      <c r="B194" s="109">
        <v>1</v>
      </c>
      <c r="C194" s="109">
        <v>2</v>
      </c>
      <c r="D194" s="109">
        <v>1</v>
      </c>
      <c r="E194" s="109"/>
      <c r="F194" s="111"/>
      <c r="G194" s="123" t="s">
        <v>167</v>
      </c>
      <c r="H194" s="96">
        <v>172</v>
      </c>
      <c r="I194" s="118">
        <f t="shared" si="20"/>
        <v>0</v>
      </c>
      <c r="J194" s="138">
        <f t="shared" si="20"/>
        <v>0</v>
      </c>
      <c r="K194" s="98">
        <f t="shared" si="20"/>
        <v>0</v>
      </c>
      <c r="L194" s="97">
        <f t="shared" si="20"/>
        <v>0</v>
      </c>
    </row>
    <row r="195" spans="1:16" ht="26.25" hidden="1" customHeight="1" collapsed="1">
      <c r="A195" s="103">
        <v>3</v>
      </c>
      <c r="B195" s="101">
        <v>1</v>
      </c>
      <c r="C195" s="101">
        <v>2</v>
      </c>
      <c r="D195" s="101">
        <v>1</v>
      </c>
      <c r="E195" s="101">
        <v>1</v>
      </c>
      <c r="F195" s="104"/>
      <c r="G195" s="123" t="s">
        <v>167</v>
      </c>
      <c r="H195" s="96">
        <v>173</v>
      </c>
      <c r="I195" s="97">
        <f>SUM(I196:I199)</f>
        <v>0</v>
      </c>
      <c r="J195" s="140">
        <f>SUM(J196:J199)</f>
        <v>0</v>
      </c>
      <c r="K195" s="119">
        <f>SUM(K196:K199)</f>
        <v>0</v>
      </c>
      <c r="L195" s="118">
        <f>SUM(L196:L199)</f>
        <v>0</v>
      </c>
    </row>
    <row r="196" spans="1:16" ht="41.25" hidden="1" customHeight="1" collapsed="1">
      <c r="A196" s="108">
        <v>3</v>
      </c>
      <c r="B196" s="109">
        <v>1</v>
      </c>
      <c r="C196" s="109">
        <v>2</v>
      </c>
      <c r="D196" s="109">
        <v>1</v>
      </c>
      <c r="E196" s="109">
        <v>1</v>
      </c>
      <c r="F196" s="111">
        <v>2</v>
      </c>
      <c r="G196" s="110" t="s">
        <v>168</v>
      </c>
      <c r="H196" s="96">
        <v>174</v>
      </c>
      <c r="I196" s="115">
        <v>0</v>
      </c>
      <c r="J196" s="115">
        <v>0</v>
      </c>
      <c r="K196" s="115">
        <v>0</v>
      </c>
      <c r="L196" s="115">
        <v>0</v>
      </c>
    </row>
    <row r="197" spans="1:16" ht="14.25" hidden="1" customHeight="1" collapsed="1">
      <c r="A197" s="108">
        <v>3</v>
      </c>
      <c r="B197" s="109">
        <v>1</v>
      </c>
      <c r="C197" s="109">
        <v>2</v>
      </c>
      <c r="D197" s="108">
        <v>1</v>
      </c>
      <c r="E197" s="109">
        <v>1</v>
      </c>
      <c r="F197" s="111">
        <v>3</v>
      </c>
      <c r="G197" s="110" t="s">
        <v>169</v>
      </c>
      <c r="H197" s="96">
        <v>175</v>
      </c>
      <c r="I197" s="115">
        <v>0</v>
      </c>
      <c r="J197" s="115">
        <v>0</v>
      </c>
      <c r="K197" s="115">
        <v>0</v>
      </c>
      <c r="L197" s="115">
        <v>0</v>
      </c>
    </row>
    <row r="198" spans="1:16" ht="18.75" hidden="1" customHeight="1" collapsed="1">
      <c r="A198" s="108">
        <v>3</v>
      </c>
      <c r="B198" s="109">
        <v>1</v>
      </c>
      <c r="C198" s="109">
        <v>2</v>
      </c>
      <c r="D198" s="108">
        <v>1</v>
      </c>
      <c r="E198" s="109">
        <v>1</v>
      </c>
      <c r="F198" s="111">
        <v>4</v>
      </c>
      <c r="G198" s="110" t="s">
        <v>170</v>
      </c>
      <c r="H198" s="96">
        <v>176</v>
      </c>
      <c r="I198" s="115">
        <v>0</v>
      </c>
      <c r="J198" s="115">
        <v>0</v>
      </c>
      <c r="K198" s="115">
        <v>0</v>
      </c>
      <c r="L198" s="115">
        <v>0</v>
      </c>
    </row>
    <row r="199" spans="1:16" ht="17.25" hidden="1" customHeight="1" collapsed="1">
      <c r="A199" s="121">
        <v>3</v>
      </c>
      <c r="B199" s="130">
        <v>1</v>
      </c>
      <c r="C199" s="130">
        <v>2</v>
      </c>
      <c r="D199" s="129">
        <v>1</v>
      </c>
      <c r="E199" s="130">
        <v>1</v>
      </c>
      <c r="F199" s="131">
        <v>5</v>
      </c>
      <c r="G199" s="132" t="s">
        <v>171</v>
      </c>
      <c r="H199" s="96">
        <v>177</v>
      </c>
      <c r="I199" s="115">
        <v>0</v>
      </c>
      <c r="J199" s="115">
        <v>0</v>
      </c>
      <c r="K199" s="115">
        <v>0</v>
      </c>
      <c r="L199" s="159">
        <v>0</v>
      </c>
    </row>
    <row r="200" spans="1:16" ht="15" hidden="1" customHeight="1" collapsed="1">
      <c r="A200" s="108">
        <v>3</v>
      </c>
      <c r="B200" s="109">
        <v>1</v>
      </c>
      <c r="C200" s="109">
        <v>3</v>
      </c>
      <c r="D200" s="108"/>
      <c r="E200" s="109"/>
      <c r="F200" s="111"/>
      <c r="G200" s="110" t="s">
        <v>172</v>
      </c>
      <c r="H200" s="96">
        <v>178</v>
      </c>
      <c r="I200" s="97">
        <f>SUM(I201+I204)</f>
        <v>0</v>
      </c>
      <c r="J200" s="138">
        <f>SUM(J201+J204)</f>
        <v>0</v>
      </c>
      <c r="K200" s="98">
        <f>SUM(K201+K204)</f>
        <v>0</v>
      </c>
      <c r="L200" s="97">
        <f>SUM(L201+L204)</f>
        <v>0</v>
      </c>
    </row>
    <row r="201" spans="1:16" ht="27.75" hidden="1" customHeight="1" collapsed="1">
      <c r="A201" s="103">
        <v>3</v>
      </c>
      <c r="B201" s="101">
        <v>1</v>
      </c>
      <c r="C201" s="101">
        <v>3</v>
      </c>
      <c r="D201" s="103">
        <v>1</v>
      </c>
      <c r="E201" s="108"/>
      <c r="F201" s="104"/>
      <c r="G201" s="102" t="s">
        <v>173</v>
      </c>
      <c r="H201" s="96">
        <v>179</v>
      </c>
      <c r="I201" s="118">
        <f t="shared" ref="I201:L202" si="21">I202</f>
        <v>0</v>
      </c>
      <c r="J201" s="140">
        <f t="shared" si="21"/>
        <v>0</v>
      </c>
      <c r="K201" s="119">
        <f t="shared" si="21"/>
        <v>0</v>
      </c>
      <c r="L201" s="118">
        <f t="shared" si="21"/>
        <v>0</v>
      </c>
    </row>
    <row r="202" spans="1:16" ht="30.75" hidden="1" customHeight="1" collapsed="1">
      <c r="A202" s="108">
        <v>3</v>
      </c>
      <c r="B202" s="109">
        <v>1</v>
      </c>
      <c r="C202" s="109">
        <v>3</v>
      </c>
      <c r="D202" s="108">
        <v>1</v>
      </c>
      <c r="E202" s="108">
        <v>1</v>
      </c>
      <c r="F202" s="111"/>
      <c r="G202" s="102" t="s">
        <v>173</v>
      </c>
      <c r="H202" s="96">
        <v>180</v>
      </c>
      <c r="I202" s="97">
        <f t="shared" si="21"/>
        <v>0</v>
      </c>
      <c r="J202" s="138">
        <f t="shared" si="21"/>
        <v>0</v>
      </c>
      <c r="K202" s="98">
        <f t="shared" si="21"/>
        <v>0</v>
      </c>
      <c r="L202" s="97">
        <f t="shared" si="21"/>
        <v>0</v>
      </c>
    </row>
    <row r="203" spans="1:16" ht="27.75" hidden="1" customHeight="1" collapsed="1">
      <c r="A203" s="108">
        <v>3</v>
      </c>
      <c r="B203" s="110">
        <v>1</v>
      </c>
      <c r="C203" s="108">
        <v>3</v>
      </c>
      <c r="D203" s="109">
        <v>1</v>
      </c>
      <c r="E203" s="109">
        <v>1</v>
      </c>
      <c r="F203" s="111">
        <v>1</v>
      </c>
      <c r="G203" s="102" t="s">
        <v>173</v>
      </c>
      <c r="H203" s="96">
        <v>181</v>
      </c>
      <c r="I203" s="159">
        <v>0</v>
      </c>
      <c r="J203" s="159">
        <v>0</v>
      </c>
      <c r="K203" s="159">
        <v>0</v>
      </c>
      <c r="L203" s="159">
        <v>0</v>
      </c>
    </row>
    <row r="204" spans="1:16" ht="15" hidden="1" customHeight="1" collapsed="1">
      <c r="A204" s="108">
        <v>3</v>
      </c>
      <c r="B204" s="110">
        <v>1</v>
      </c>
      <c r="C204" s="108">
        <v>3</v>
      </c>
      <c r="D204" s="109">
        <v>2</v>
      </c>
      <c r="E204" s="109"/>
      <c r="F204" s="111"/>
      <c r="G204" s="110" t="s">
        <v>174</v>
      </c>
      <c r="H204" s="96">
        <v>182</v>
      </c>
      <c r="I204" s="97">
        <f>I205</f>
        <v>0</v>
      </c>
      <c r="J204" s="138">
        <f>J205</f>
        <v>0</v>
      </c>
      <c r="K204" s="98">
        <f>K205</f>
        <v>0</v>
      </c>
      <c r="L204" s="97">
        <f>L205</f>
        <v>0</v>
      </c>
    </row>
    <row r="205" spans="1:16" ht="15.75" hidden="1" customHeight="1" collapsed="1">
      <c r="A205" s="103">
        <v>3</v>
      </c>
      <c r="B205" s="102">
        <v>1</v>
      </c>
      <c r="C205" s="103">
        <v>3</v>
      </c>
      <c r="D205" s="101">
        <v>2</v>
      </c>
      <c r="E205" s="101">
        <v>1</v>
      </c>
      <c r="F205" s="104"/>
      <c r="G205" s="110" t="s">
        <v>174</v>
      </c>
      <c r="H205" s="96">
        <v>183</v>
      </c>
      <c r="I205" s="97">
        <f>SUM(I206:I211)</f>
        <v>0</v>
      </c>
      <c r="J205" s="97">
        <f>SUM(J206:J211)</f>
        <v>0</v>
      </c>
      <c r="K205" s="97">
        <f>SUM(K206:K211)</f>
        <v>0</v>
      </c>
      <c r="L205" s="97">
        <f>SUM(L206:L211)</f>
        <v>0</v>
      </c>
      <c r="M205" s="166"/>
      <c r="N205" s="166"/>
      <c r="O205" s="166"/>
      <c r="P205" s="166"/>
    </row>
    <row r="206" spans="1:16" ht="15" hidden="1" customHeight="1" collapsed="1">
      <c r="A206" s="108">
        <v>3</v>
      </c>
      <c r="B206" s="110">
        <v>1</v>
      </c>
      <c r="C206" s="108">
        <v>3</v>
      </c>
      <c r="D206" s="109">
        <v>2</v>
      </c>
      <c r="E206" s="109">
        <v>1</v>
      </c>
      <c r="F206" s="111">
        <v>1</v>
      </c>
      <c r="G206" s="110" t="s">
        <v>175</v>
      </c>
      <c r="H206" s="96">
        <v>184</v>
      </c>
      <c r="I206" s="115">
        <v>0</v>
      </c>
      <c r="J206" s="115">
        <v>0</v>
      </c>
      <c r="K206" s="115">
        <v>0</v>
      </c>
      <c r="L206" s="159">
        <v>0</v>
      </c>
    </row>
    <row r="207" spans="1:16" ht="26.25" hidden="1" customHeight="1" collapsed="1">
      <c r="A207" s="108">
        <v>3</v>
      </c>
      <c r="B207" s="110">
        <v>1</v>
      </c>
      <c r="C207" s="108">
        <v>3</v>
      </c>
      <c r="D207" s="109">
        <v>2</v>
      </c>
      <c r="E207" s="109">
        <v>1</v>
      </c>
      <c r="F207" s="111">
        <v>2</v>
      </c>
      <c r="G207" s="110" t="s">
        <v>176</v>
      </c>
      <c r="H207" s="96">
        <v>185</v>
      </c>
      <c r="I207" s="115">
        <v>0</v>
      </c>
      <c r="J207" s="115">
        <v>0</v>
      </c>
      <c r="K207" s="115">
        <v>0</v>
      </c>
      <c r="L207" s="115">
        <v>0</v>
      </c>
    </row>
    <row r="208" spans="1:16" ht="16.5" hidden="1" customHeight="1" collapsed="1">
      <c r="A208" s="108">
        <v>3</v>
      </c>
      <c r="B208" s="110">
        <v>1</v>
      </c>
      <c r="C208" s="108">
        <v>3</v>
      </c>
      <c r="D208" s="109">
        <v>2</v>
      </c>
      <c r="E208" s="109">
        <v>1</v>
      </c>
      <c r="F208" s="111">
        <v>3</v>
      </c>
      <c r="G208" s="110" t="s">
        <v>177</v>
      </c>
      <c r="H208" s="96">
        <v>186</v>
      </c>
      <c r="I208" s="115">
        <v>0</v>
      </c>
      <c r="J208" s="115">
        <v>0</v>
      </c>
      <c r="K208" s="115">
        <v>0</v>
      </c>
      <c r="L208" s="115">
        <v>0</v>
      </c>
    </row>
    <row r="209" spans="1:12" ht="27.75" hidden="1" customHeight="1" collapsed="1">
      <c r="A209" s="108">
        <v>3</v>
      </c>
      <c r="B209" s="110">
        <v>1</v>
      </c>
      <c r="C209" s="108">
        <v>3</v>
      </c>
      <c r="D209" s="109">
        <v>2</v>
      </c>
      <c r="E209" s="109">
        <v>1</v>
      </c>
      <c r="F209" s="111">
        <v>4</v>
      </c>
      <c r="G209" s="110" t="s">
        <v>178</v>
      </c>
      <c r="H209" s="96">
        <v>187</v>
      </c>
      <c r="I209" s="115">
        <v>0</v>
      </c>
      <c r="J209" s="115">
        <v>0</v>
      </c>
      <c r="K209" s="115">
        <v>0</v>
      </c>
      <c r="L209" s="159">
        <v>0</v>
      </c>
    </row>
    <row r="210" spans="1:12" ht="15.75" hidden="1" customHeight="1" collapsed="1">
      <c r="A210" s="108">
        <v>3</v>
      </c>
      <c r="B210" s="110">
        <v>1</v>
      </c>
      <c r="C210" s="108">
        <v>3</v>
      </c>
      <c r="D210" s="109">
        <v>2</v>
      </c>
      <c r="E210" s="109">
        <v>1</v>
      </c>
      <c r="F210" s="111">
        <v>5</v>
      </c>
      <c r="G210" s="102" t="s">
        <v>179</v>
      </c>
      <c r="H210" s="96">
        <v>188</v>
      </c>
      <c r="I210" s="115">
        <v>0</v>
      </c>
      <c r="J210" s="115">
        <v>0</v>
      </c>
      <c r="K210" s="115">
        <v>0</v>
      </c>
      <c r="L210" s="115">
        <v>0</v>
      </c>
    </row>
    <row r="211" spans="1:12" ht="13.5" hidden="1" customHeight="1" collapsed="1">
      <c r="A211" s="108">
        <v>3</v>
      </c>
      <c r="B211" s="110">
        <v>1</v>
      </c>
      <c r="C211" s="108">
        <v>3</v>
      </c>
      <c r="D211" s="109">
        <v>2</v>
      </c>
      <c r="E211" s="109">
        <v>1</v>
      </c>
      <c r="F211" s="111">
        <v>6</v>
      </c>
      <c r="G211" s="102" t="s">
        <v>174</v>
      </c>
      <c r="H211" s="96">
        <v>189</v>
      </c>
      <c r="I211" s="115">
        <v>0</v>
      </c>
      <c r="J211" s="115">
        <v>0</v>
      </c>
      <c r="K211" s="115">
        <v>0</v>
      </c>
      <c r="L211" s="159">
        <v>0</v>
      </c>
    </row>
    <row r="212" spans="1:12" ht="27" hidden="1" customHeight="1" collapsed="1">
      <c r="A212" s="103">
        <v>3</v>
      </c>
      <c r="B212" s="101">
        <v>1</v>
      </c>
      <c r="C212" s="101">
        <v>4</v>
      </c>
      <c r="D212" s="101"/>
      <c r="E212" s="101"/>
      <c r="F212" s="104"/>
      <c r="G212" s="102" t="s">
        <v>180</v>
      </c>
      <c r="H212" s="96">
        <v>190</v>
      </c>
      <c r="I212" s="118">
        <f t="shared" ref="I212:L214" si="22">I213</f>
        <v>0</v>
      </c>
      <c r="J212" s="140">
        <f t="shared" si="22"/>
        <v>0</v>
      </c>
      <c r="K212" s="119">
        <f t="shared" si="22"/>
        <v>0</v>
      </c>
      <c r="L212" s="119">
        <f t="shared" si="22"/>
        <v>0</v>
      </c>
    </row>
    <row r="213" spans="1:12" ht="27" hidden="1" customHeight="1" collapsed="1">
      <c r="A213" s="121">
        <v>3</v>
      </c>
      <c r="B213" s="130">
        <v>1</v>
      </c>
      <c r="C213" s="130">
        <v>4</v>
      </c>
      <c r="D213" s="130">
        <v>1</v>
      </c>
      <c r="E213" s="130"/>
      <c r="F213" s="131"/>
      <c r="G213" s="102" t="s">
        <v>180</v>
      </c>
      <c r="H213" s="96">
        <v>191</v>
      </c>
      <c r="I213" s="125">
        <f t="shared" si="22"/>
        <v>0</v>
      </c>
      <c r="J213" s="152">
        <f t="shared" si="22"/>
        <v>0</v>
      </c>
      <c r="K213" s="126">
        <f t="shared" si="22"/>
        <v>0</v>
      </c>
      <c r="L213" s="126">
        <f t="shared" si="22"/>
        <v>0</v>
      </c>
    </row>
    <row r="214" spans="1:12" ht="27.75" hidden="1" customHeight="1" collapsed="1">
      <c r="A214" s="108">
        <v>3</v>
      </c>
      <c r="B214" s="109">
        <v>1</v>
      </c>
      <c r="C214" s="109">
        <v>4</v>
      </c>
      <c r="D214" s="109">
        <v>1</v>
      </c>
      <c r="E214" s="109">
        <v>1</v>
      </c>
      <c r="F214" s="111"/>
      <c r="G214" s="102" t="s">
        <v>181</v>
      </c>
      <c r="H214" s="96">
        <v>192</v>
      </c>
      <c r="I214" s="97">
        <f t="shared" si="22"/>
        <v>0</v>
      </c>
      <c r="J214" s="138">
        <f t="shared" si="22"/>
        <v>0</v>
      </c>
      <c r="K214" s="98">
        <f t="shared" si="22"/>
        <v>0</v>
      </c>
      <c r="L214" s="98">
        <f t="shared" si="22"/>
        <v>0</v>
      </c>
    </row>
    <row r="215" spans="1:12" ht="27" hidden="1" customHeight="1" collapsed="1">
      <c r="A215" s="112">
        <v>3</v>
      </c>
      <c r="B215" s="108">
        <v>1</v>
      </c>
      <c r="C215" s="109">
        <v>4</v>
      </c>
      <c r="D215" s="109">
        <v>1</v>
      </c>
      <c r="E215" s="109">
        <v>1</v>
      </c>
      <c r="F215" s="111">
        <v>1</v>
      </c>
      <c r="G215" s="102" t="s">
        <v>181</v>
      </c>
      <c r="H215" s="96">
        <v>193</v>
      </c>
      <c r="I215" s="115">
        <v>0</v>
      </c>
      <c r="J215" s="115">
        <v>0</v>
      </c>
      <c r="K215" s="115">
        <v>0</v>
      </c>
      <c r="L215" s="115">
        <v>0</v>
      </c>
    </row>
    <row r="216" spans="1:12" ht="26.25" hidden="1" customHeight="1" collapsed="1">
      <c r="A216" s="112">
        <v>3</v>
      </c>
      <c r="B216" s="109">
        <v>1</v>
      </c>
      <c r="C216" s="109">
        <v>5</v>
      </c>
      <c r="D216" s="109"/>
      <c r="E216" s="109"/>
      <c r="F216" s="111"/>
      <c r="G216" s="110" t="s">
        <v>182</v>
      </c>
      <c r="H216" s="96">
        <v>194</v>
      </c>
      <c r="I216" s="97">
        <f t="shared" ref="I216:L217" si="23">I217</f>
        <v>0</v>
      </c>
      <c r="J216" s="97">
        <f t="shared" si="23"/>
        <v>0</v>
      </c>
      <c r="K216" s="97">
        <f t="shared" si="23"/>
        <v>0</v>
      </c>
      <c r="L216" s="97">
        <f t="shared" si="23"/>
        <v>0</v>
      </c>
    </row>
    <row r="217" spans="1:12" ht="30" hidden="1" customHeight="1" collapsed="1">
      <c r="A217" s="112">
        <v>3</v>
      </c>
      <c r="B217" s="109">
        <v>1</v>
      </c>
      <c r="C217" s="109">
        <v>5</v>
      </c>
      <c r="D217" s="109">
        <v>1</v>
      </c>
      <c r="E217" s="109"/>
      <c r="F217" s="111"/>
      <c r="G217" s="110" t="s">
        <v>182</v>
      </c>
      <c r="H217" s="96">
        <v>195</v>
      </c>
      <c r="I217" s="97">
        <f t="shared" si="23"/>
        <v>0</v>
      </c>
      <c r="J217" s="97">
        <f t="shared" si="23"/>
        <v>0</v>
      </c>
      <c r="K217" s="97">
        <f t="shared" si="23"/>
        <v>0</v>
      </c>
      <c r="L217" s="97">
        <f t="shared" si="23"/>
        <v>0</v>
      </c>
    </row>
    <row r="218" spans="1:12" ht="27" hidden="1" customHeight="1" collapsed="1">
      <c r="A218" s="112">
        <v>3</v>
      </c>
      <c r="B218" s="109">
        <v>1</v>
      </c>
      <c r="C218" s="109">
        <v>5</v>
      </c>
      <c r="D218" s="109">
        <v>1</v>
      </c>
      <c r="E218" s="109">
        <v>1</v>
      </c>
      <c r="F218" s="111"/>
      <c r="G218" s="110" t="s">
        <v>182</v>
      </c>
      <c r="H218" s="96">
        <v>196</v>
      </c>
      <c r="I218" s="97">
        <f>SUM(I219:I221)</f>
        <v>0</v>
      </c>
      <c r="J218" s="97">
        <f>SUM(J219:J221)</f>
        <v>0</v>
      </c>
      <c r="K218" s="97">
        <f>SUM(K219:K221)</f>
        <v>0</v>
      </c>
      <c r="L218" s="97">
        <f>SUM(L219:L221)</f>
        <v>0</v>
      </c>
    </row>
    <row r="219" spans="1:12" ht="21" hidden="1" customHeight="1" collapsed="1">
      <c r="A219" s="112">
        <v>3</v>
      </c>
      <c r="B219" s="109">
        <v>1</v>
      </c>
      <c r="C219" s="109">
        <v>5</v>
      </c>
      <c r="D219" s="109">
        <v>1</v>
      </c>
      <c r="E219" s="109">
        <v>1</v>
      </c>
      <c r="F219" s="111">
        <v>1</v>
      </c>
      <c r="G219" s="161" t="s">
        <v>183</v>
      </c>
      <c r="H219" s="96">
        <v>197</v>
      </c>
      <c r="I219" s="115">
        <v>0</v>
      </c>
      <c r="J219" s="115">
        <v>0</v>
      </c>
      <c r="K219" s="115">
        <v>0</v>
      </c>
      <c r="L219" s="115">
        <v>0</v>
      </c>
    </row>
    <row r="220" spans="1:12" ht="25.5" hidden="1" customHeight="1" collapsed="1">
      <c r="A220" s="112">
        <v>3</v>
      </c>
      <c r="B220" s="109">
        <v>1</v>
      </c>
      <c r="C220" s="109">
        <v>5</v>
      </c>
      <c r="D220" s="109">
        <v>1</v>
      </c>
      <c r="E220" s="109">
        <v>1</v>
      </c>
      <c r="F220" s="111">
        <v>2</v>
      </c>
      <c r="G220" s="161" t="s">
        <v>184</v>
      </c>
      <c r="H220" s="96">
        <v>198</v>
      </c>
      <c r="I220" s="115">
        <v>0</v>
      </c>
      <c r="J220" s="115">
        <v>0</v>
      </c>
      <c r="K220" s="115">
        <v>0</v>
      </c>
      <c r="L220" s="115">
        <v>0</v>
      </c>
    </row>
    <row r="221" spans="1:12" ht="28.5" hidden="1" customHeight="1" collapsed="1">
      <c r="A221" s="112">
        <v>3</v>
      </c>
      <c r="B221" s="109">
        <v>1</v>
      </c>
      <c r="C221" s="109">
        <v>5</v>
      </c>
      <c r="D221" s="109">
        <v>1</v>
      </c>
      <c r="E221" s="109">
        <v>1</v>
      </c>
      <c r="F221" s="111">
        <v>3</v>
      </c>
      <c r="G221" s="161" t="s">
        <v>185</v>
      </c>
      <c r="H221" s="96">
        <v>199</v>
      </c>
      <c r="I221" s="115">
        <v>0</v>
      </c>
      <c r="J221" s="115">
        <v>0</v>
      </c>
      <c r="K221" s="115">
        <v>0</v>
      </c>
      <c r="L221" s="115">
        <v>0</v>
      </c>
    </row>
    <row r="222" spans="1:12" s="61" customFormat="1" ht="41.25" hidden="1" customHeight="1" collapsed="1">
      <c r="A222" s="92">
        <v>3</v>
      </c>
      <c r="B222" s="93">
        <v>2</v>
      </c>
      <c r="C222" s="93"/>
      <c r="D222" s="93"/>
      <c r="E222" s="93"/>
      <c r="F222" s="95"/>
      <c r="G222" s="94" t="s">
        <v>186</v>
      </c>
      <c r="H222" s="96">
        <v>200</v>
      </c>
      <c r="I222" s="97">
        <f>SUM(I223+I255)</f>
        <v>0</v>
      </c>
      <c r="J222" s="138">
        <f>SUM(J223+J255)</f>
        <v>0</v>
      </c>
      <c r="K222" s="98">
        <f>SUM(K223+K255)</f>
        <v>0</v>
      </c>
      <c r="L222" s="98">
        <f>SUM(L223+L255)</f>
        <v>0</v>
      </c>
    </row>
    <row r="223" spans="1:12" ht="26.25" hidden="1" customHeight="1" collapsed="1">
      <c r="A223" s="121">
        <v>3</v>
      </c>
      <c r="B223" s="129">
        <v>2</v>
      </c>
      <c r="C223" s="130">
        <v>1</v>
      </c>
      <c r="D223" s="130"/>
      <c r="E223" s="130"/>
      <c r="F223" s="131"/>
      <c r="G223" s="132" t="s">
        <v>187</v>
      </c>
      <c r="H223" s="96">
        <v>201</v>
      </c>
      <c r="I223" s="125">
        <f>SUM(I224+I233+I237+I241+I245+I248+I251)</f>
        <v>0</v>
      </c>
      <c r="J223" s="152">
        <f>SUM(J224+J233+J237+J241+J245+J248+J251)</f>
        <v>0</v>
      </c>
      <c r="K223" s="126">
        <f>SUM(K224+K233+K237+K241+K245+K248+K251)</f>
        <v>0</v>
      </c>
      <c r="L223" s="126">
        <f>SUM(L224+L233+L237+L241+L245+L248+L251)</f>
        <v>0</v>
      </c>
    </row>
    <row r="224" spans="1:12" ht="15.75" hidden="1" customHeight="1" collapsed="1">
      <c r="A224" s="108">
        <v>3</v>
      </c>
      <c r="B224" s="109">
        <v>2</v>
      </c>
      <c r="C224" s="109">
        <v>1</v>
      </c>
      <c r="D224" s="109">
        <v>1</v>
      </c>
      <c r="E224" s="109"/>
      <c r="F224" s="111"/>
      <c r="G224" s="110" t="s">
        <v>188</v>
      </c>
      <c r="H224" s="96">
        <v>202</v>
      </c>
      <c r="I224" s="125">
        <f>I225</f>
        <v>0</v>
      </c>
      <c r="J224" s="125">
        <f>J225</f>
        <v>0</v>
      </c>
      <c r="K224" s="125">
        <f>K225</f>
        <v>0</v>
      </c>
      <c r="L224" s="125">
        <f>L225</f>
        <v>0</v>
      </c>
    </row>
    <row r="225" spans="1:12" ht="12" hidden="1" customHeight="1" collapsed="1">
      <c r="A225" s="108">
        <v>3</v>
      </c>
      <c r="B225" s="108">
        <v>2</v>
      </c>
      <c r="C225" s="109">
        <v>1</v>
      </c>
      <c r="D225" s="109">
        <v>1</v>
      </c>
      <c r="E225" s="109">
        <v>1</v>
      </c>
      <c r="F225" s="111"/>
      <c r="G225" s="110" t="s">
        <v>189</v>
      </c>
      <c r="H225" s="96">
        <v>203</v>
      </c>
      <c r="I225" s="97">
        <f>SUM(I226:I226)</f>
        <v>0</v>
      </c>
      <c r="J225" s="138">
        <f>SUM(J226:J226)</f>
        <v>0</v>
      </c>
      <c r="K225" s="98">
        <f>SUM(K226:K226)</f>
        <v>0</v>
      </c>
      <c r="L225" s="98">
        <f>SUM(L226:L226)</f>
        <v>0</v>
      </c>
    </row>
    <row r="226" spans="1:12" ht="14.25" hidden="1" customHeight="1" collapsed="1">
      <c r="A226" s="121">
        <v>3</v>
      </c>
      <c r="B226" s="121">
        <v>2</v>
      </c>
      <c r="C226" s="130">
        <v>1</v>
      </c>
      <c r="D226" s="130">
        <v>1</v>
      </c>
      <c r="E226" s="130">
        <v>1</v>
      </c>
      <c r="F226" s="131">
        <v>1</v>
      </c>
      <c r="G226" s="132" t="s">
        <v>189</v>
      </c>
      <c r="H226" s="96">
        <v>204</v>
      </c>
      <c r="I226" s="115">
        <v>0</v>
      </c>
      <c r="J226" s="115">
        <v>0</v>
      </c>
      <c r="K226" s="115">
        <v>0</v>
      </c>
      <c r="L226" s="115">
        <v>0</v>
      </c>
    </row>
    <row r="227" spans="1:12" ht="14.25" hidden="1" customHeight="1" collapsed="1">
      <c r="A227" s="121">
        <v>3</v>
      </c>
      <c r="B227" s="130">
        <v>2</v>
      </c>
      <c r="C227" s="130">
        <v>1</v>
      </c>
      <c r="D227" s="130">
        <v>1</v>
      </c>
      <c r="E227" s="130">
        <v>2</v>
      </c>
      <c r="F227" s="131"/>
      <c r="G227" s="132" t="s">
        <v>190</v>
      </c>
      <c r="H227" s="96">
        <v>205</v>
      </c>
      <c r="I227" s="97">
        <f>SUM(I228:I229)</f>
        <v>0</v>
      </c>
      <c r="J227" s="97">
        <f>SUM(J228:J229)</f>
        <v>0</v>
      </c>
      <c r="K227" s="97">
        <f>SUM(K228:K229)</f>
        <v>0</v>
      </c>
      <c r="L227" s="97">
        <f>SUM(L228:L229)</f>
        <v>0</v>
      </c>
    </row>
    <row r="228" spans="1:12" ht="14.25" hidden="1" customHeight="1" collapsed="1">
      <c r="A228" s="121">
        <v>3</v>
      </c>
      <c r="B228" s="130">
        <v>2</v>
      </c>
      <c r="C228" s="130">
        <v>1</v>
      </c>
      <c r="D228" s="130">
        <v>1</v>
      </c>
      <c r="E228" s="130">
        <v>2</v>
      </c>
      <c r="F228" s="131">
        <v>1</v>
      </c>
      <c r="G228" s="132" t="s">
        <v>191</v>
      </c>
      <c r="H228" s="96">
        <v>206</v>
      </c>
      <c r="I228" s="115">
        <v>0</v>
      </c>
      <c r="J228" s="115">
        <v>0</v>
      </c>
      <c r="K228" s="115">
        <v>0</v>
      </c>
      <c r="L228" s="115">
        <v>0</v>
      </c>
    </row>
    <row r="229" spans="1:12" ht="14.25" hidden="1" customHeight="1" collapsed="1">
      <c r="A229" s="121">
        <v>3</v>
      </c>
      <c r="B229" s="130">
        <v>2</v>
      </c>
      <c r="C229" s="130">
        <v>1</v>
      </c>
      <c r="D229" s="130">
        <v>1</v>
      </c>
      <c r="E229" s="130">
        <v>2</v>
      </c>
      <c r="F229" s="131">
        <v>2</v>
      </c>
      <c r="G229" s="132" t="s">
        <v>192</v>
      </c>
      <c r="H229" s="96">
        <v>207</v>
      </c>
      <c r="I229" s="115">
        <v>0</v>
      </c>
      <c r="J229" s="115">
        <v>0</v>
      </c>
      <c r="K229" s="115">
        <v>0</v>
      </c>
      <c r="L229" s="115">
        <v>0</v>
      </c>
    </row>
    <row r="230" spans="1:12" ht="14.25" hidden="1" customHeight="1" collapsed="1">
      <c r="A230" s="121">
        <v>3</v>
      </c>
      <c r="B230" s="130">
        <v>2</v>
      </c>
      <c r="C230" s="130">
        <v>1</v>
      </c>
      <c r="D230" s="130">
        <v>1</v>
      </c>
      <c r="E230" s="130">
        <v>3</v>
      </c>
      <c r="F230" s="167"/>
      <c r="G230" s="132" t="s">
        <v>193</v>
      </c>
      <c r="H230" s="96">
        <v>208</v>
      </c>
      <c r="I230" s="97">
        <f>SUM(I231:I232)</f>
        <v>0</v>
      </c>
      <c r="J230" s="97">
        <f>SUM(J231:J232)</f>
        <v>0</v>
      </c>
      <c r="K230" s="97">
        <f>SUM(K231:K232)</f>
        <v>0</v>
      </c>
      <c r="L230" s="97">
        <f>SUM(L231:L232)</f>
        <v>0</v>
      </c>
    </row>
    <row r="231" spans="1:12" ht="14.25" hidden="1" customHeight="1" collapsed="1">
      <c r="A231" s="121">
        <v>3</v>
      </c>
      <c r="B231" s="130">
        <v>2</v>
      </c>
      <c r="C231" s="130">
        <v>1</v>
      </c>
      <c r="D231" s="130">
        <v>1</v>
      </c>
      <c r="E231" s="130">
        <v>3</v>
      </c>
      <c r="F231" s="131">
        <v>1</v>
      </c>
      <c r="G231" s="132" t="s">
        <v>194</v>
      </c>
      <c r="H231" s="96">
        <v>209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14.25" hidden="1" customHeight="1" collapsed="1">
      <c r="A232" s="121">
        <v>3</v>
      </c>
      <c r="B232" s="130">
        <v>2</v>
      </c>
      <c r="C232" s="130">
        <v>1</v>
      </c>
      <c r="D232" s="130">
        <v>1</v>
      </c>
      <c r="E232" s="130">
        <v>3</v>
      </c>
      <c r="F232" s="131">
        <v>2</v>
      </c>
      <c r="G232" s="132" t="s">
        <v>195</v>
      </c>
      <c r="H232" s="96">
        <v>210</v>
      </c>
      <c r="I232" s="115">
        <v>0</v>
      </c>
      <c r="J232" s="115">
        <v>0</v>
      </c>
      <c r="K232" s="115">
        <v>0</v>
      </c>
      <c r="L232" s="115">
        <v>0</v>
      </c>
    </row>
    <row r="233" spans="1:12" ht="27" hidden="1" customHeight="1" collapsed="1">
      <c r="A233" s="108">
        <v>3</v>
      </c>
      <c r="B233" s="109">
        <v>2</v>
      </c>
      <c r="C233" s="109">
        <v>1</v>
      </c>
      <c r="D233" s="109">
        <v>2</v>
      </c>
      <c r="E233" s="109"/>
      <c r="F233" s="111"/>
      <c r="G233" s="110" t="s">
        <v>196</v>
      </c>
      <c r="H233" s="96">
        <v>211</v>
      </c>
      <c r="I233" s="97">
        <f>I234</f>
        <v>0</v>
      </c>
      <c r="J233" s="97">
        <f>J234</f>
        <v>0</v>
      </c>
      <c r="K233" s="97">
        <f>K234</f>
        <v>0</v>
      </c>
      <c r="L233" s="97">
        <f>L234</f>
        <v>0</v>
      </c>
    </row>
    <row r="234" spans="1:12" ht="14.25" hidden="1" customHeight="1" collapsed="1">
      <c r="A234" s="108">
        <v>3</v>
      </c>
      <c r="B234" s="109">
        <v>2</v>
      </c>
      <c r="C234" s="109">
        <v>1</v>
      </c>
      <c r="D234" s="109">
        <v>2</v>
      </c>
      <c r="E234" s="109">
        <v>1</v>
      </c>
      <c r="F234" s="111"/>
      <c r="G234" s="110" t="s">
        <v>196</v>
      </c>
      <c r="H234" s="96">
        <v>212</v>
      </c>
      <c r="I234" s="97">
        <f>SUM(I235:I236)</f>
        <v>0</v>
      </c>
      <c r="J234" s="138">
        <f>SUM(J235:J236)</f>
        <v>0</v>
      </c>
      <c r="K234" s="98">
        <f>SUM(K235:K236)</f>
        <v>0</v>
      </c>
      <c r="L234" s="98">
        <f>SUM(L235:L236)</f>
        <v>0</v>
      </c>
    </row>
    <row r="235" spans="1:12" ht="27" hidden="1" customHeight="1" collapsed="1">
      <c r="A235" s="121">
        <v>3</v>
      </c>
      <c r="B235" s="129">
        <v>2</v>
      </c>
      <c r="C235" s="130">
        <v>1</v>
      </c>
      <c r="D235" s="130">
        <v>2</v>
      </c>
      <c r="E235" s="130">
        <v>1</v>
      </c>
      <c r="F235" s="131">
        <v>1</v>
      </c>
      <c r="G235" s="132" t="s">
        <v>197</v>
      </c>
      <c r="H235" s="96">
        <v>213</v>
      </c>
      <c r="I235" s="115">
        <v>0</v>
      </c>
      <c r="J235" s="115">
        <v>0</v>
      </c>
      <c r="K235" s="115">
        <v>0</v>
      </c>
      <c r="L235" s="115">
        <v>0</v>
      </c>
    </row>
    <row r="236" spans="1:12" ht="25.5" hidden="1" customHeight="1" collapsed="1">
      <c r="A236" s="108">
        <v>3</v>
      </c>
      <c r="B236" s="109">
        <v>2</v>
      </c>
      <c r="C236" s="109">
        <v>1</v>
      </c>
      <c r="D236" s="109">
        <v>2</v>
      </c>
      <c r="E236" s="109">
        <v>1</v>
      </c>
      <c r="F236" s="111">
        <v>2</v>
      </c>
      <c r="G236" s="110" t="s">
        <v>198</v>
      </c>
      <c r="H236" s="96">
        <v>214</v>
      </c>
      <c r="I236" s="115">
        <v>0</v>
      </c>
      <c r="J236" s="115">
        <v>0</v>
      </c>
      <c r="K236" s="115">
        <v>0</v>
      </c>
      <c r="L236" s="115">
        <v>0</v>
      </c>
    </row>
    <row r="237" spans="1:12" ht="26.25" hidden="1" customHeight="1" collapsed="1">
      <c r="A237" s="103">
        <v>3</v>
      </c>
      <c r="B237" s="101">
        <v>2</v>
      </c>
      <c r="C237" s="101">
        <v>1</v>
      </c>
      <c r="D237" s="101">
        <v>3</v>
      </c>
      <c r="E237" s="101"/>
      <c r="F237" s="104"/>
      <c r="G237" s="102" t="s">
        <v>199</v>
      </c>
      <c r="H237" s="96">
        <v>215</v>
      </c>
      <c r="I237" s="118">
        <f>I238</f>
        <v>0</v>
      </c>
      <c r="J237" s="140">
        <f>J238</f>
        <v>0</v>
      </c>
      <c r="K237" s="119">
        <f>K238</f>
        <v>0</v>
      </c>
      <c r="L237" s="119">
        <f>L238</f>
        <v>0</v>
      </c>
    </row>
    <row r="238" spans="1:12" ht="29.25" hidden="1" customHeight="1" collapsed="1">
      <c r="A238" s="108">
        <v>3</v>
      </c>
      <c r="B238" s="109">
        <v>2</v>
      </c>
      <c r="C238" s="109">
        <v>1</v>
      </c>
      <c r="D238" s="109">
        <v>3</v>
      </c>
      <c r="E238" s="109">
        <v>1</v>
      </c>
      <c r="F238" s="111"/>
      <c r="G238" s="102" t="s">
        <v>199</v>
      </c>
      <c r="H238" s="96">
        <v>216</v>
      </c>
      <c r="I238" s="97">
        <f>I239+I240</f>
        <v>0</v>
      </c>
      <c r="J238" s="97">
        <f>J239+J240</f>
        <v>0</v>
      </c>
      <c r="K238" s="97">
        <f>K239+K240</f>
        <v>0</v>
      </c>
      <c r="L238" s="97">
        <f>L239+L240</f>
        <v>0</v>
      </c>
    </row>
    <row r="239" spans="1:12" ht="30" hidden="1" customHeight="1" collapsed="1">
      <c r="A239" s="108">
        <v>3</v>
      </c>
      <c r="B239" s="109">
        <v>2</v>
      </c>
      <c r="C239" s="109">
        <v>1</v>
      </c>
      <c r="D239" s="109">
        <v>3</v>
      </c>
      <c r="E239" s="109">
        <v>1</v>
      </c>
      <c r="F239" s="111">
        <v>1</v>
      </c>
      <c r="G239" s="110" t="s">
        <v>200</v>
      </c>
      <c r="H239" s="96">
        <v>217</v>
      </c>
      <c r="I239" s="115">
        <v>0</v>
      </c>
      <c r="J239" s="115">
        <v>0</v>
      </c>
      <c r="K239" s="115">
        <v>0</v>
      </c>
      <c r="L239" s="115">
        <v>0</v>
      </c>
    </row>
    <row r="240" spans="1:12" ht="27.75" hidden="1" customHeight="1" collapsed="1">
      <c r="A240" s="108">
        <v>3</v>
      </c>
      <c r="B240" s="109">
        <v>2</v>
      </c>
      <c r="C240" s="109">
        <v>1</v>
      </c>
      <c r="D240" s="109">
        <v>3</v>
      </c>
      <c r="E240" s="109">
        <v>1</v>
      </c>
      <c r="F240" s="111">
        <v>2</v>
      </c>
      <c r="G240" s="110" t="s">
        <v>201</v>
      </c>
      <c r="H240" s="96">
        <v>218</v>
      </c>
      <c r="I240" s="159">
        <v>0</v>
      </c>
      <c r="J240" s="156">
        <v>0</v>
      </c>
      <c r="K240" s="159">
        <v>0</v>
      </c>
      <c r="L240" s="159">
        <v>0</v>
      </c>
    </row>
    <row r="241" spans="1:12" ht="12" hidden="1" customHeight="1" collapsed="1">
      <c r="A241" s="108">
        <v>3</v>
      </c>
      <c r="B241" s="109">
        <v>2</v>
      </c>
      <c r="C241" s="109">
        <v>1</v>
      </c>
      <c r="D241" s="109">
        <v>4</v>
      </c>
      <c r="E241" s="109"/>
      <c r="F241" s="111"/>
      <c r="G241" s="110" t="s">
        <v>202</v>
      </c>
      <c r="H241" s="96">
        <v>219</v>
      </c>
      <c r="I241" s="97">
        <f>I242</f>
        <v>0</v>
      </c>
      <c r="J241" s="98">
        <f>J242</f>
        <v>0</v>
      </c>
      <c r="K241" s="97">
        <f>K242</f>
        <v>0</v>
      </c>
      <c r="L241" s="98">
        <f>L242</f>
        <v>0</v>
      </c>
    </row>
    <row r="242" spans="1:12" ht="14.25" hidden="1" customHeight="1" collapsed="1">
      <c r="A242" s="103">
        <v>3</v>
      </c>
      <c r="B242" s="101">
        <v>2</v>
      </c>
      <c r="C242" s="101">
        <v>1</v>
      </c>
      <c r="D242" s="101">
        <v>4</v>
      </c>
      <c r="E242" s="101">
        <v>1</v>
      </c>
      <c r="F242" s="104"/>
      <c r="G242" s="102" t="s">
        <v>202</v>
      </c>
      <c r="H242" s="96">
        <v>220</v>
      </c>
      <c r="I242" s="118">
        <f>SUM(I243:I244)</f>
        <v>0</v>
      </c>
      <c r="J242" s="140">
        <f>SUM(J243:J244)</f>
        <v>0</v>
      </c>
      <c r="K242" s="119">
        <f>SUM(K243:K244)</f>
        <v>0</v>
      </c>
      <c r="L242" s="119">
        <f>SUM(L243:L244)</f>
        <v>0</v>
      </c>
    </row>
    <row r="243" spans="1:12" ht="25.5" hidden="1" customHeight="1" collapsed="1">
      <c r="A243" s="108">
        <v>3</v>
      </c>
      <c r="B243" s="109">
        <v>2</v>
      </c>
      <c r="C243" s="109">
        <v>1</v>
      </c>
      <c r="D243" s="109">
        <v>4</v>
      </c>
      <c r="E243" s="109">
        <v>1</v>
      </c>
      <c r="F243" s="111">
        <v>1</v>
      </c>
      <c r="G243" s="110" t="s">
        <v>203</v>
      </c>
      <c r="H243" s="96">
        <v>221</v>
      </c>
      <c r="I243" s="115">
        <v>0</v>
      </c>
      <c r="J243" s="115">
        <v>0</v>
      </c>
      <c r="K243" s="115">
        <v>0</v>
      </c>
      <c r="L243" s="115">
        <v>0</v>
      </c>
    </row>
    <row r="244" spans="1:12" ht="18.75" hidden="1" customHeight="1" collapsed="1">
      <c r="A244" s="108">
        <v>3</v>
      </c>
      <c r="B244" s="109">
        <v>2</v>
      </c>
      <c r="C244" s="109">
        <v>1</v>
      </c>
      <c r="D244" s="109">
        <v>4</v>
      </c>
      <c r="E244" s="109">
        <v>1</v>
      </c>
      <c r="F244" s="111">
        <v>2</v>
      </c>
      <c r="G244" s="110" t="s">
        <v>204</v>
      </c>
      <c r="H244" s="96">
        <v>222</v>
      </c>
      <c r="I244" s="115">
        <v>0</v>
      </c>
      <c r="J244" s="115">
        <v>0</v>
      </c>
      <c r="K244" s="115">
        <v>0</v>
      </c>
      <c r="L244" s="115">
        <v>0</v>
      </c>
    </row>
    <row r="245" spans="1:12" hidden="1" collapsed="1">
      <c r="A245" s="108">
        <v>3</v>
      </c>
      <c r="B245" s="109">
        <v>2</v>
      </c>
      <c r="C245" s="109">
        <v>1</v>
      </c>
      <c r="D245" s="109">
        <v>5</v>
      </c>
      <c r="E245" s="109"/>
      <c r="F245" s="111"/>
      <c r="G245" s="110" t="s">
        <v>205</v>
      </c>
      <c r="H245" s="96">
        <v>223</v>
      </c>
      <c r="I245" s="97">
        <f t="shared" ref="I245:L246" si="24">I246</f>
        <v>0</v>
      </c>
      <c r="J245" s="138">
        <f t="shared" si="24"/>
        <v>0</v>
      </c>
      <c r="K245" s="98">
        <f t="shared" si="24"/>
        <v>0</v>
      </c>
      <c r="L245" s="98">
        <f t="shared" si="24"/>
        <v>0</v>
      </c>
    </row>
    <row r="246" spans="1:12" ht="16.5" hidden="1" customHeight="1" collapsed="1">
      <c r="A246" s="108">
        <v>3</v>
      </c>
      <c r="B246" s="109">
        <v>2</v>
      </c>
      <c r="C246" s="109">
        <v>1</v>
      </c>
      <c r="D246" s="109">
        <v>5</v>
      </c>
      <c r="E246" s="109">
        <v>1</v>
      </c>
      <c r="F246" s="111"/>
      <c r="G246" s="110" t="s">
        <v>205</v>
      </c>
      <c r="H246" s="96">
        <v>224</v>
      </c>
      <c r="I246" s="98">
        <f t="shared" si="24"/>
        <v>0</v>
      </c>
      <c r="J246" s="138">
        <f t="shared" si="24"/>
        <v>0</v>
      </c>
      <c r="K246" s="98">
        <f t="shared" si="24"/>
        <v>0</v>
      </c>
      <c r="L246" s="98">
        <f t="shared" si="24"/>
        <v>0</v>
      </c>
    </row>
    <row r="247" spans="1:12" hidden="1" collapsed="1">
      <c r="A247" s="129">
        <v>3</v>
      </c>
      <c r="B247" s="130">
        <v>2</v>
      </c>
      <c r="C247" s="130">
        <v>1</v>
      </c>
      <c r="D247" s="130">
        <v>5</v>
      </c>
      <c r="E247" s="130">
        <v>1</v>
      </c>
      <c r="F247" s="131">
        <v>1</v>
      </c>
      <c r="G247" s="110" t="s">
        <v>205</v>
      </c>
      <c r="H247" s="96">
        <v>225</v>
      </c>
      <c r="I247" s="159">
        <v>0</v>
      </c>
      <c r="J247" s="159">
        <v>0</v>
      </c>
      <c r="K247" s="159">
        <v>0</v>
      </c>
      <c r="L247" s="159">
        <v>0</v>
      </c>
    </row>
    <row r="248" spans="1:12" hidden="1" collapsed="1">
      <c r="A248" s="108">
        <v>3</v>
      </c>
      <c r="B248" s="109">
        <v>2</v>
      </c>
      <c r="C248" s="109">
        <v>1</v>
      </c>
      <c r="D248" s="109">
        <v>6</v>
      </c>
      <c r="E248" s="109"/>
      <c r="F248" s="111"/>
      <c r="G248" s="110" t="s">
        <v>206</v>
      </c>
      <c r="H248" s="96">
        <v>226</v>
      </c>
      <c r="I248" s="97">
        <f t="shared" ref="I248:L249" si="25">I249</f>
        <v>0</v>
      </c>
      <c r="J248" s="138">
        <f t="shared" si="25"/>
        <v>0</v>
      </c>
      <c r="K248" s="98">
        <f t="shared" si="25"/>
        <v>0</v>
      </c>
      <c r="L248" s="98">
        <f t="shared" si="25"/>
        <v>0</v>
      </c>
    </row>
    <row r="249" spans="1:12" hidden="1" collapsed="1">
      <c r="A249" s="108">
        <v>3</v>
      </c>
      <c r="B249" s="108">
        <v>2</v>
      </c>
      <c r="C249" s="109">
        <v>1</v>
      </c>
      <c r="D249" s="109">
        <v>6</v>
      </c>
      <c r="E249" s="109">
        <v>1</v>
      </c>
      <c r="F249" s="111"/>
      <c r="G249" s="110" t="s">
        <v>206</v>
      </c>
      <c r="H249" s="96">
        <v>227</v>
      </c>
      <c r="I249" s="97">
        <f t="shared" si="25"/>
        <v>0</v>
      </c>
      <c r="J249" s="138">
        <f t="shared" si="25"/>
        <v>0</v>
      </c>
      <c r="K249" s="98">
        <f t="shared" si="25"/>
        <v>0</v>
      </c>
      <c r="L249" s="98">
        <f t="shared" si="25"/>
        <v>0</v>
      </c>
    </row>
    <row r="250" spans="1:12" ht="15.75" hidden="1" customHeight="1" collapsed="1">
      <c r="A250" s="103">
        <v>3</v>
      </c>
      <c r="B250" s="103">
        <v>2</v>
      </c>
      <c r="C250" s="109">
        <v>1</v>
      </c>
      <c r="D250" s="109">
        <v>6</v>
      </c>
      <c r="E250" s="109">
        <v>1</v>
      </c>
      <c r="F250" s="111">
        <v>1</v>
      </c>
      <c r="G250" s="110" t="s">
        <v>206</v>
      </c>
      <c r="H250" s="96">
        <v>228</v>
      </c>
      <c r="I250" s="159">
        <v>0</v>
      </c>
      <c r="J250" s="159">
        <v>0</v>
      </c>
      <c r="K250" s="159">
        <v>0</v>
      </c>
      <c r="L250" s="159">
        <v>0</v>
      </c>
    </row>
    <row r="251" spans="1:12" ht="13.5" hidden="1" customHeight="1" collapsed="1">
      <c r="A251" s="108">
        <v>3</v>
      </c>
      <c r="B251" s="108">
        <v>2</v>
      </c>
      <c r="C251" s="109">
        <v>1</v>
      </c>
      <c r="D251" s="109">
        <v>7</v>
      </c>
      <c r="E251" s="109"/>
      <c r="F251" s="111"/>
      <c r="G251" s="110" t="s">
        <v>207</v>
      </c>
      <c r="H251" s="96">
        <v>229</v>
      </c>
      <c r="I251" s="97">
        <f>I252</f>
        <v>0</v>
      </c>
      <c r="J251" s="138">
        <f>J252</f>
        <v>0</v>
      </c>
      <c r="K251" s="98">
        <f>K252</f>
        <v>0</v>
      </c>
      <c r="L251" s="98">
        <f>L252</f>
        <v>0</v>
      </c>
    </row>
    <row r="252" spans="1:12" hidden="1" collapsed="1">
      <c r="A252" s="108">
        <v>3</v>
      </c>
      <c r="B252" s="109">
        <v>2</v>
      </c>
      <c r="C252" s="109">
        <v>1</v>
      </c>
      <c r="D252" s="109">
        <v>7</v>
      </c>
      <c r="E252" s="109">
        <v>1</v>
      </c>
      <c r="F252" s="111"/>
      <c r="G252" s="110" t="s">
        <v>207</v>
      </c>
      <c r="H252" s="96">
        <v>230</v>
      </c>
      <c r="I252" s="97">
        <f>I253+I254</f>
        <v>0</v>
      </c>
      <c r="J252" s="97">
        <f>J253+J254</f>
        <v>0</v>
      </c>
      <c r="K252" s="97">
        <f>K253+K254</f>
        <v>0</v>
      </c>
      <c r="L252" s="97">
        <f>L253+L254</f>
        <v>0</v>
      </c>
    </row>
    <row r="253" spans="1:12" ht="27" hidden="1" customHeight="1" collapsed="1">
      <c r="A253" s="108">
        <v>3</v>
      </c>
      <c r="B253" s="109">
        <v>2</v>
      </c>
      <c r="C253" s="109">
        <v>1</v>
      </c>
      <c r="D253" s="109">
        <v>7</v>
      </c>
      <c r="E253" s="109">
        <v>1</v>
      </c>
      <c r="F253" s="111">
        <v>1</v>
      </c>
      <c r="G253" s="110" t="s">
        <v>208</v>
      </c>
      <c r="H253" s="96">
        <v>231</v>
      </c>
      <c r="I253" s="114">
        <v>0</v>
      </c>
      <c r="J253" s="115">
        <v>0</v>
      </c>
      <c r="K253" s="115">
        <v>0</v>
      </c>
      <c r="L253" s="115">
        <v>0</v>
      </c>
    </row>
    <row r="254" spans="1:12" ht="24.75" hidden="1" customHeight="1" collapsed="1">
      <c r="A254" s="108">
        <v>3</v>
      </c>
      <c r="B254" s="109">
        <v>2</v>
      </c>
      <c r="C254" s="109">
        <v>1</v>
      </c>
      <c r="D254" s="109">
        <v>7</v>
      </c>
      <c r="E254" s="109">
        <v>1</v>
      </c>
      <c r="F254" s="111">
        <v>2</v>
      </c>
      <c r="G254" s="110" t="s">
        <v>209</v>
      </c>
      <c r="H254" s="96">
        <v>232</v>
      </c>
      <c r="I254" s="115">
        <v>0</v>
      </c>
      <c r="J254" s="115">
        <v>0</v>
      </c>
      <c r="K254" s="115">
        <v>0</v>
      </c>
      <c r="L254" s="115">
        <v>0</v>
      </c>
    </row>
    <row r="255" spans="1:12" ht="38.25" hidden="1" customHeight="1" collapsed="1">
      <c r="A255" s="108">
        <v>3</v>
      </c>
      <c r="B255" s="109">
        <v>2</v>
      </c>
      <c r="C255" s="109">
        <v>2</v>
      </c>
      <c r="D255" s="168"/>
      <c r="E255" s="168"/>
      <c r="F255" s="169"/>
      <c r="G255" s="110" t="s">
        <v>210</v>
      </c>
      <c r="H255" s="96">
        <v>233</v>
      </c>
      <c r="I255" s="97">
        <f>SUM(I256+I265+I269+I273+I277+I280+I283)</f>
        <v>0</v>
      </c>
      <c r="J255" s="138">
        <f>SUM(J256+J265+J269+J273+J277+J280+J283)</f>
        <v>0</v>
      </c>
      <c r="K255" s="98">
        <f>SUM(K256+K265+K269+K273+K277+K280+K283)</f>
        <v>0</v>
      </c>
      <c r="L255" s="98">
        <f>SUM(L256+L265+L269+L273+L277+L280+L283)</f>
        <v>0</v>
      </c>
    </row>
    <row r="256" spans="1:12" hidden="1" collapsed="1">
      <c r="A256" s="108">
        <v>3</v>
      </c>
      <c r="B256" s="109">
        <v>2</v>
      </c>
      <c r="C256" s="109">
        <v>2</v>
      </c>
      <c r="D256" s="109">
        <v>1</v>
      </c>
      <c r="E256" s="109"/>
      <c r="F256" s="111"/>
      <c r="G256" s="110" t="s">
        <v>211</v>
      </c>
      <c r="H256" s="96">
        <v>234</v>
      </c>
      <c r="I256" s="97">
        <f>I257</f>
        <v>0</v>
      </c>
      <c r="J256" s="97">
        <f>J257</f>
        <v>0</v>
      </c>
      <c r="K256" s="97">
        <f>K257</f>
        <v>0</v>
      </c>
      <c r="L256" s="97">
        <f>L257</f>
        <v>0</v>
      </c>
    </row>
    <row r="257" spans="1:12" hidden="1" collapsed="1">
      <c r="A257" s="112">
        <v>3</v>
      </c>
      <c r="B257" s="108">
        <v>2</v>
      </c>
      <c r="C257" s="109">
        <v>2</v>
      </c>
      <c r="D257" s="109">
        <v>1</v>
      </c>
      <c r="E257" s="109">
        <v>1</v>
      </c>
      <c r="F257" s="111"/>
      <c r="G257" s="110" t="s">
        <v>189</v>
      </c>
      <c r="H257" s="96">
        <v>235</v>
      </c>
      <c r="I257" s="97">
        <f>SUM(I258)</f>
        <v>0</v>
      </c>
      <c r="J257" s="97">
        <f>SUM(J258)</f>
        <v>0</v>
      </c>
      <c r="K257" s="97">
        <f>SUM(K258)</f>
        <v>0</v>
      </c>
      <c r="L257" s="97">
        <f>SUM(L258)</f>
        <v>0</v>
      </c>
    </row>
    <row r="258" spans="1:12" hidden="1" collapsed="1">
      <c r="A258" s="112">
        <v>3</v>
      </c>
      <c r="B258" s="108">
        <v>2</v>
      </c>
      <c r="C258" s="109">
        <v>2</v>
      </c>
      <c r="D258" s="109">
        <v>1</v>
      </c>
      <c r="E258" s="109">
        <v>1</v>
      </c>
      <c r="F258" s="111">
        <v>1</v>
      </c>
      <c r="G258" s="110" t="s">
        <v>189</v>
      </c>
      <c r="H258" s="96">
        <v>236</v>
      </c>
      <c r="I258" s="115">
        <v>0</v>
      </c>
      <c r="J258" s="115">
        <v>0</v>
      </c>
      <c r="K258" s="115">
        <v>0</v>
      </c>
      <c r="L258" s="115">
        <v>0</v>
      </c>
    </row>
    <row r="259" spans="1:12" ht="15" hidden="1" customHeight="1" collapsed="1">
      <c r="A259" s="112">
        <v>3</v>
      </c>
      <c r="B259" s="108">
        <v>2</v>
      </c>
      <c r="C259" s="109">
        <v>2</v>
      </c>
      <c r="D259" s="109">
        <v>1</v>
      </c>
      <c r="E259" s="109">
        <v>2</v>
      </c>
      <c r="F259" s="111"/>
      <c r="G259" s="110" t="s">
        <v>212</v>
      </c>
      <c r="H259" s="96">
        <v>237</v>
      </c>
      <c r="I259" s="97">
        <f>SUM(I260:I261)</f>
        <v>0</v>
      </c>
      <c r="J259" s="97">
        <f>SUM(J260:J261)</f>
        <v>0</v>
      </c>
      <c r="K259" s="97">
        <f>SUM(K260:K261)</f>
        <v>0</v>
      </c>
      <c r="L259" s="97">
        <f>SUM(L260:L261)</f>
        <v>0</v>
      </c>
    </row>
    <row r="260" spans="1:12" ht="15" hidden="1" customHeight="1" collapsed="1">
      <c r="A260" s="112">
        <v>3</v>
      </c>
      <c r="B260" s="108">
        <v>2</v>
      </c>
      <c r="C260" s="109">
        <v>2</v>
      </c>
      <c r="D260" s="109">
        <v>1</v>
      </c>
      <c r="E260" s="109">
        <v>2</v>
      </c>
      <c r="F260" s="111">
        <v>1</v>
      </c>
      <c r="G260" s="110" t="s">
        <v>191</v>
      </c>
      <c r="H260" s="96">
        <v>238</v>
      </c>
      <c r="I260" s="115">
        <v>0</v>
      </c>
      <c r="J260" s="114">
        <v>0</v>
      </c>
      <c r="K260" s="115">
        <v>0</v>
      </c>
      <c r="L260" s="115">
        <v>0</v>
      </c>
    </row>
    <row r="261" spans="1:12" ht="15" hidden="1" customHeight="1" collapsed="1">
      <c r="A261" s="112">
        <v>3</v>
      </c>
      <c r="B261" s="108">
        <v>2</v>
      </c>
      <c r="C261" s="109">
        <v>2</v>
      </c>
      <c r="D261" s="109">
        <v>1</v>
      </c>
      <c r="E261" s="109">
        <v>2</v>
      </c>
      <c r="F261" s="111">
        <v>2</v>
      </c>
      <c r="G261" s="110" t="s">
        <v>192</v>
      </c>
      <c r="H261" s="96">
        <v>239</v>
      </c>
      <c r="I261" s="115">
        <v>0</v>
      </c>
      <c r="J261" s="114">
        <v>0</v>
      </c>
      <c r="K261" s="115">
        <v>0</v>
      </c>
      <c r="L261" s="115">
        <v>0</v>
      </c>
    </row>
    <row r="262" spans="1:12" ht="15" hidden="1" customHeight="1" collapsed="1">
      <c r="A262" s="112">
        <v>3</v>
      </c>
      <c r="B262" s="108">
        <v>2</v>
      </c>
      <c r="C262" s="109">
        <v>2</v>
      </c>
      <c r="D262" s="109">
        <v>1</v>
      </c>
      <c r="E262" s="109">
        <v>3</v>
      </c>
      <c r="F262" s="111"/>
      <c r="G262" s="110" t="s">
        <v>193</v>
      </c>
      <c r="H262" s="96">
        <v>240</v>
      </c>
      <c r="I262" s="97">
        <f>SUM(I263:I264)</f>
        <v>0</v>
      </c>
      <c r="J262" s="97">
        <f>SUM(J263:J264)</f>
        <v>0</v>
      </c>
      <c r="K262" s="97">
        <f>SUM(K263:K264)</f>
        <v>0</v>
      </c>
      <c r="L262" s="97">
        <f>SUM(L263:L264)</f>
        <v>0</v>
      </c>
    </row>
    <row r="263" spans="1:12" ht="15" hidden="1" customHeight="1" collapsed="1">
      <c r="A263" s="112">
        <v>3</v>
      </c>
      <c r="B263" s="108">
        <v>2</v>
      </c>
      <c r="C263" s="109">
        <v>2</v>
      </c>
      <c r="D263" s="109">
        <v>1</v>
      </c>
      <c r="E263" s="109">
        <v>3</v>
      </c>
      <c r="F263" s="111">
        <v>1</v>
      </c>
      <c r="G263" s="110" t="s">
        <v>194</v>
      </c>
      <c r="H263" s="96">
        <v>241</v>
      </c>
      <c r="I263" s="115">
        <v>0</v>
      </c>
      <c r="J263" s="114">
        <v>0</v>
      </c>
      <c r="K263" s="115">
        <v>0</v>
      </c>
      <c r="L263" s="115">
        <v>0</v>
      </c>
    </row>
    <row r="264" spans="1:12" ht="15" hidden="1" customHeight="1" collapsed="1">
      <c r="A264" s="112">
        <v>3</v>
      </c>
      <c r="B264" s="108">
        <v>2</v>
      </c>
      <c r="C264" s="109">
        <v>2</v>
      </c>
      <c r="D264" s="109">
        <v>1</v>
      </c>
      <c r="E264" s="109">
        <v>3</v>
      </c>
      <c r="F264" s="111">
        <v>2</v>
      </c>
      <c r="G264" s="110" t="s">
        <v>213</v>
      </c>
      <c r="H264" s="96">
        <v>242</v>
      </c>
      <c r="I264" s="115">
        <v>0</v>
      </c>
      <c r="J264" s="114">
        <v>0</v>
      </c>
      <c r="K264" s="115">
        <v>0</v>
      </c>
      <c r="L264" s="115">
        <v>0</v>
      </c>
    </row>
    <row r="265" spans="1:12" ht="25.5" hidden="1" customHeight="1" collapsed="1">
      <c r="A265" s="112">
        <v>3</v>
      </c>
      <c r="B265" s="108">
        <v>2</v>
      </c>
      <c r="C265" s="109">
        <v>2</v>
      </c>
      <c r="D265" s="109">
        <v>2</v>
      </c>
      <c r="E265" s="109"/>
      <c r="F265" s="111"/>
      <c r="G265" s="110" t="s">
        <v>214</v>
      </c>
      <c r="H265" s="96">
        <v>243</v>
      </c>
      <c r="I265" s="97">
        <f>I266</f>
        <v>0</v>
      </c>
      <c r="J265" s="98">
        <f>J266</f>
        <v>0</v>
      </c>
      <c r="K265" s="97">
        <f>K266</f>
        <v>0</v>
      </c>
      <c r="L265" s="98">
        <f>L266</f>
        <v>0</v>
      </c>
    </row>
    <row r="266" spans="1:12" ht="20.25" hidden="1" customHeight="1" collapsed="1">
      <c r="A266" s="108">
        <v>3</v>
      </c>
      <c r="B266" s="109">
        <v>2</v>
      </c>
      <c r="C266" s="101">
        <v>2</v>
      </c>
      <c r="D266" s="101">
        <v>2</v>
      </c>
      <c r="E266" s="101">
        <v>1</v>
      </c>
      <c r="F266" s="104"/>
      <c r="G266" s="110" t="s">
        <v>214</v>
      </c>
      <c r="H266" s="96">
        <v>244</v>
      </c>
      <c r="I266" s="118">
        <f>SUM(I267:I268)</f>
        <v>0</v>
      </c>
      <c r="J266" s="140">
        <f>SUM(J267:J268)</f>
        <v>0</v>
      </c>
      <c r="K266" s="119">
        <f>SUM(K267:K268)</f>
        <v>0</v>
      </c>
      <c r="L266" s="119">
        <f>SUM(L267:L268)</f>
        <v>0</v>
      </c>
    </row>
    <row r="267" spans="1:12" ht="25.5" hidden="1" customHeight="1" collapsed="1">
      <c r="A267" s="108">
        <v>3</v>
      </c>
      <c r="B267" s="109">
        <v>2</v>
      </c>
      <c r="C267" s="109">
        <v>2</v>
      </c>
      <c r="D267" s="109">
        <v>2</v>
      </c>
      <c r="E267" s="109">
        <v>1</v>
      </c>
      <c r="F267" s="111">
        <v>1</v>
      </c>
      <c r="G267" s="110" t="s">
        <v>215</v>
      </c>
      <c r="H267" s="96">
        <v>245</v>
      </c>
      <c r="I267" s="115">
        <v>0</v>
      </c>
      <c r="J267" s="115">
        <v>0</v>
      </c>
      <c r="K267" s="115">
        <v>0</v>
      </c>
      <c r="L267" s="115">
        <v>0</v>
      </c>
    </row>
    <row r="268" spans="1:12" ht="25.5" hidden="1" customHeight="1" collapsed="1">
      <c r="A268" s="108">
        <v>3</v>
      </c>
      <c r="B268" s="109">
        <v>2</v>
      </c>
      <c r="C268" s="109">
        <v>2</v>
      </c>
      <c r="D268" s="109">
        <v>2</v>
      </c>
      <c r="E268" s="109">
        <v>1</v>
      </c>
      <c r="F268" s="111">
        <v>2</v>
      </c>
      <c r="G268" s="112" t="s">
        <v>216</v>
      </c>
      <c r="H268" s="96">
        <v>246</v>
      </c>
      <c r="I268" s="115">
        <v>0</v>
      </c>
      <c r="J268" s="115">
        <v>0</v>
      </c>
      <c r="K268" s="115">
        <v>0</v>
      </c>
      <c r="L268" s="115">
        <v>0</v>
      </c>
    </row>
    <row r="269" spans="1:12" ht="25.5" hidden="1" customHeight="1" collapsed="1">
      <c r="A269" s="108">
        <v>3</v>
      </c>
      <c r="B269" s="109">
        <v>2</v>
      </c>
      <c r="C269" s="109">
        <v>2</v>
      </c>
      <c r="D269" s="109">
        <v>3</v>
      </c>
      <c r="E269" s="109"/>
      <c r="F269" s="111"/>
      <c r="G269" s="110" t="s">
        <v>217</v>
      </c>
      <c r="H269" s="96">
        <v>247</v>
      </c>
      <c r="I269" s="97">
        <f>I270</f>
        <v>0</v>
      </c>
      <c r="J269" s="138">
        <f>J270</f>
        <v>0</v>
      </c>
      <c r="K269" s="98">
        <f>K270</f>
        <v>0</v>
      </c>
      <c r="L269" s="98">
        <f>L270</f>
        <v>0</v>
      </c>
    </row>
    <row r="270" spans="1:12" ht="30" hidden="1" customHeight="1" collapsed="1">
      <c r="A270" s="103">
        <v>3</v>
      </c>
      <c r="B270" s="109">
        <v>2</v>
      </c>
      <c r="C270" s="109">
        <v>2</v>
      </c>
      <c r="D270" s="109">
        <v>3</v>
      </c>
      <c r="E270" s="109">
        <v>1</v>
      </c>
      <c r="F270" s="111"/>
      <c r="G270" s="110" t="s">
        <v>217</v>
      </c>
      <c r="H270" s="96">
        <v>248</v>
      </c>
      <c r="I270" s="97">
        <f>I271+I272</f>
        <v>0</v>
      </c>
      <c r="J270" s="97">
        <f>J271+J272</f>
        <v>0</v>
      </c>
      <c r="K270" s="97">
        <f>K271+K272</f>
        <v>0</v>
      </c>
      <c r="L270" s="97">
        <f>L271+L272</f>
        <v>0</v>
      </c>
    </row>
    <row r="271" spans="1:12" ht="31.5" hidden="1" customHeight="1" collapsed="1">
      <c r="A271" s="103">
        <v>3</v>
      </c>
      <c r="B271" s="109">
        <v>2</v>
      </c>
      <c r="C271" s="109">
        <v>2</v>
      </c>
      <c r="D271" s="109">
        <v>3</v>
      </c>
      <c r="E271" s="109">
        <v>1</v>
      </c>
      <c r="F271" s="111">
        <v>1</v>
      </c>
      <c r="G271" s="110" t="s">
        <v>218</v>
      </c>
      <c r="H271" s="96">
        <v>249</v>
      </c>
      <c r="I271" s="115">
        <v>0</v>
      </c>
      <c r="J271" s="115">
        <v>0</v>
      </c>
      <c r="K271" s="115">
        <v>0</v>
      </c>
      <c r="L271" s="115">
        <v>0</v>
      </c>
    </row>
    <row r="272" spans="1:12" ht="25.5" hidden="1" customHeight="1" collapsed="1">
      <c r="A272" s="103">
        <v>3</v>
      </c>
      <c r="B272" s="109">
        <v>2</v>
      </c>
      <c r="C272" s="109">
        <v>2</v>
      </c>
      <c r="D272" s="109">
        <v>3</v>
      </c>
      <c r="E272" s="109">
        <v>1</v>
      </c>
      <c r="F272" s="111">
        <v>2</v>
      </c>
      <c r="G272" s="110" t="s">
        <v>219</v>
      </c>
      <c r="H272" s="96">
        <v>250</v>
      </c>
      <c r="I272" s="115">
        <v>0</v>
      </c>
      <c r="J272" s="115">
        <v>0</v>
      </c>
      <c r="K272" s="115">
        <v>0</v>
      </c>
      <c r="L272" s="115">
        <v>0</v>
      </c>
    </row>
    <row r="273" spans="1:12" ht="22.5" hidden="1" customHeight="1" collapsed="1">
      <c r="A273" s="108">
        <v>3</v>
      </c>
      <c r="B273" s="109">
        <v>2</v>
      </c>
      <c r="C273" s="109">
        <v>2</v>
      </c>
      <c r="D273" s="109">
        <v>4</v>
      </c>
      <c r="E273" s="109"/>
      <c r="F273" s="111"/>
      <c r="G273" s="110" t="s">
        <v>220</v>
      </c>
      <c r="H273" s="96">
        <v>251</v>
      </c>
      <c r="I273" s="97">
        <f>I274</f>
        <v>0</v>
      </c>
      <c r="J273" s="138">
        <f>J274</f>
        <v>0</v>
      </c>
      <c r="K273" s="98">
        <f>K274</f>
        <v>0</v>
      </c>
      <c r="L273" s="98">
        <f>L274</f>
        <v>0</v>
      </c>
    </row>
    <row r="274" spans="1:12" hidden="1" collapsed="1">
      <c r="A274" s="108">
        <v>3</v>
      </c>
      <c r="B274" s="109">
        <v>2</v>
      </c>
      <c r="C274" s="109">
        <v>2</v>
      </c>
      <c r="D274" s="109">
        <v>4</v>
      </c>
      <c r="E274" s="109">
        <v>1</v>
      </c>
      <c r="F274" s="111"/>
      <c r="G274" s="110" t="s">
        <v>220</v>
      </c>
      <c r="H274" s="96">
        <v>252</v>
      </c>
      <c r="I274" s="97">
        <f>SUM(I275:I276)</f>
        <v>0</v>
      </c>
      <c r="J274" s="138">
        <f>SUM(J275:J276)</f>
        <v>0</v>
      </c>
      <c r="K274" s="98">
        <f>SUM(K275:K276)</f>
        <v>0</v>
      </c>
      <c r="L274" s="98">
        <f>SUM(L275:L276)</f>
        <v>0</v>
      </c>
    </row>
    <row r="275" spans="1:12" ht="30.75" hidden="1" customHeight="1" collapsed="1">
      <c r="A275" s="108">
        <v>3</v>
      </c>
      <c r="B275" s="109">
        <v>2</v>
      </c>
      <c r="C275" s="109">
        <v>2</v>
      </c>
      <c r="D275" s="109">
        <v>4</v>
      </c>
      <c r="E275" s="109">
        <v>1</v>
      </c>
      <c r="F275" s="111">
        <v>1</v>
      </c>
      <c r="G275" s="110" t="s">
        <v>221</v>
      </c>
      <c r="H275" s="96">
        <v>253</v>
      </c>
      <c r="I275" s="115">
        <v>0</v>
      </c>
      <c r="J275" s="115">
        <v>0</v>
      </c>
      <c r="K275" s="115">
        <v>0</v>
      </c>
      <c r="L275" s="115">
        <v>0</v>
      </c>
    </row>
    <row r="276" spans="1:12" ht="27.75" hidden="1" customHeight="1" collapsed="1">
      <c r="A276" s="103">
        <v>3</v>
      </c>
      <c r="B276" s="101">
        <v>2</v>
      </c>
      <c r="C276" s="101">
        <v>2</v>
      </c>
      <c r="D276" s="101">
        <v>4</v>
      </c>
      <c r="E276" s="101">
        <v>1</v>
      </c>
      <c r="F276" s="104">
        <v>2</v>
      </c>
      <c r="G276" s="112" t="s">
        <v>222</v>
      </c>
      <c r="H276" s="96">
        <v>254</v>
      </c>
      <c r="I276" s="115">
        <v>0</v>
      </c>
      <c r="J276" s="115">
        <v>0</v>
      </c>
      <c r="K276" s="115">
        <v>0</v>
      </c>
      <c r="L276" s="115">
        <v>0</v>
      </c>
    </row>
    <row r="277" spans="1:12" ht="14.25" hidden="1" customHeight="1" collapsed="1">
      <c r="A277" s="108">
        <v>3</v>
      </c>
      <c r="B277" s="109">
        <v>2</v>
      </c>
      <c r="C277" s="109">
        <v>2</v>
      </c>
      <c r="D277" s="109">
        <v>5</v>
      </c>
      <c r="E277" s="109"/>
      <c r="F277" s="111"/>
      <c r="G277" s="110" t="s">
        <v>223</v>
      </c>
      <c r="H277" s="96">
        <v>255</v>
      </c>
      <c r="I277" s="97">
        <f t="shared" ref="I277:L278" si="26">I278</f>
        <v>0</v>
      </c>
      <c r="J277" s="138">
        <f t="shared" si="26"/>
        <v>0</v>
      </c>
      <c r="K277" s="98">
        <f t="shared" si="26"/>
        <v>0</v>
      </c>
      <c r="L277" s="98">
        <f t="shared" si="26"/>
        <v>0</v>
      </c>
    </row>
    <row r="278" spans="1:12" ht="15.75" hidden="1" customHeight="1" collapsed="1">
      <c r="A278" s="108">
        <v>3</v>
      </c>
      <c r="B278" s="109">
        <v>2</v>
      </c>
      <c r="C278" s="109">
        <v>2</v>
      </c>
      <c r="D278" s="109">
        <v>5</v>
      </c>
      <c r="E278" s="109">
        <v>1</v>
      </c>
      <c r="F278" s="111"/>
      <c r="G278" s="110" t="s">
        <v>223</v>
      </c>
      <c r="H278" s="96">
        <v>256</v>
      </c>
      <c r="I278" s="97">
        <f t="shared" si="26"/>
        <v>0</v>
      </c>
      <c r="J278" s="138">
        <f t="shared" si="26"/>
        <v>0</v>
      </c>
      <c r="K278" s="98">
        <f t="shared" si="26"/>
        <v>0</v>
      </c>
      <c r="L278" s="98">
        <f t="shared" si="26"/>
        <v>0</v>
      </c>
    </row>
    <row r="279" spans="1:12" ht="15.75" hidden="1" customHeight="1" collapsed="1">
      <c r="A279" s="108">
        <v>3</v>
      </c>
      <c r="B279" s="109">
        <v>2</v>
      </c>
      <c r="C279" s="109">
        <v>2</v>
      </c>
      <c r="D279" s="109">
        <v>5</v>
      </c>
      <c r="E279" s="109">
        <v>1</v>
      </c>
      <c r="F279" s="111">
        <v>1</v>
      </c>
      <c r="G279" s="110" t="s">
        <v>223</v>
      </c>
      <c r="H279" s="96">
        <v>257</v>
      </c>
      <c r="I279" s="115">
        <v>0</v>
      </c>
      <c r="J279" s="115">
        <v>0</v>
      </c>
      <c r="K279" s="115">
        <v>0</v>
      </c>
      <c r="L279" s="115">
        <v>0</v>
      </c>
    </row>
    <row r="280" spans="1:12" ht="14.25" hidden="1" customHeight="1" collapsed="1">
      <c r="A280" s="108">
        <v>3</v>
      </c>
      <c r="B280" s="109">
        <v>2</v>
      </c>
      <c r="C280" s="109">
        <v>2</v>
      </c>
      <c r="D280" s="109">
        <v>6</v>
      </c>
      <c r="E280" s="109"/>
      <c r="F280" s="111"/>
      <c r="G280" s="110" t="s">
        <v>206</v>
      </c>
      <c r="H280" s="96">
        <v>258</v>
      </c>
      <c r="I280" s="97">
        <f t="shared" ref="I280:L281" si="27">I281</f>
        <v>0</v>
      </c>
      <c r="J280" s="170">
        <f t="shared" si="27"/>
        <v>0</v>
      </c>
      <c r="K280" s="98">
        <f t="shared" si="27"/>
        <v>0</v>
      </c>
      <c r="L280" s="98">
        <f t="shared" si="27"/>
        <v>0</v>
      </c>
    </row>
    <row r="281" spans="1:12" ht="15" hidden="1" customHeight="1" collapsed="1">
      <c r="A281" s="108">
        <v>3</v>
      </c>
      <c r="B281" s="109">
        <v>2</v>
      </c>
      <c r="C281" s="109">
        <v>2</v>
      </c>
      <c r="D281" s="109">
        <v>6</v>
      </c>
      <c r="E281" s="109">
        <v>1</v>
      </c>
      <c r="F281" s="111"/>
      <c r="G281" s="110" t="s">
        <v>206</v>
      </c>
      <c r="H281" s="96">
        <v>259</v>
      </c>
      <c r="I281" s="97">
        <f t="shared" si="27"/>
        <v>0</v>
      </c>
      <c r="J281" s="170">
        <f t="shared" si="27"/>
        <v>0</v>
      </c>
      <c r="K281" s="98">
        <f t="shared" si="27"/>
        <v>0</v>
      </c>
      <c r="L281" s="98">
        <f t="shared" si="27"/>
        <v>0</v>
      </c>
    </row>
    <row r="282" spans="1:12" ht="15" hidden="1" customHeight="1" collapsed="1">
      <c r="A282" s="108">
        <v>3</v>
      </c>
      <c r="B282" s="130">
        <v>2</v>
      </c>
      <c r="C282" s="130">
        <v>2</v>
      </c>
      <c r="D282" s="109">
        <v>6</v>
      </c>
      <c r="E282" s="130">
        <v>1</v>
      </c>
      <c r="F282" s="131">
        <v>1</v>
      </c>
      <c r="G282" s="132" t="s">
        <v>206</v>
      </c>
      <c r="H282" s="96">
        <v>260</v>
      </c>
      <c r="I282" s="115">
        <v>0</v>
      </c>
      <c r="J282" s="115">
        <v>0</v>
      </c>
      <c r="K282" s="115">
        <v>0</v>
      </c>
      <c r="L282" s="115">
        <v>0</v>
      </c>
    </row>
    <row r="283" spans="1:12" ht="14.25" hidden="1" customHeight="1" collapsed="1">
      <c r="A283" s="112">
        <v>3</v>
      </c>
      <c r="B283" s="108">
        <v>2</v>
      </c>
      <c r="C283" s="109">
        <v>2</v>
      </c>
      <c r="D283" s="109">
        <v>7</v>
      </c>
      <c r="E283" s="109"/>
      <c r="F283" s="111"/>
      <c r="G283" s="110" t="s">
        <v>207</v>
      </c>
      <c r="H283" s="96">
        <v>261</v>
      </c>
      <c r="I283" s="97">
        <f>I284</f>
        <v>0</v>
      </c>
      <c r="J283" s="170">
        <f>J284</f>
        <v>0</v>
      </c>
      <c r="K283" s="98">
        <f>K284</f>
        <v>0</v>
      </c>
      <c r="L283" s="98">
        <f>L284</f>
        <v>0</v>
      </c>
    </row>
    <row r="284" spans="1:12" ht="15" hidden="1" customHeight="1" collapsed="1">
      <c r="A284" s="112">
        <v>3</v>
      </c>
      <c r="B284" s="108">
        <v>2</v>
      </c>
      <c r="C284" s="109">
        <v>2</v>
      </c>
      <c r="D284" s="109">
        <v>7</v>
      </c>
      <c r="E284" s="109">
        <v>1</v>
      </c>
      <c r="F284" s="111"/>
      <c r="G284" s="110" t="s">
        <v>207</v>
      </c>
      <c r="H284" s="96">
        <v>262</v>
      </c>
      <c r="I284" s="97">
        <f>I285+I286</f>
        <v>0</v>
      </c>
      <c r="J284" s="97">
        <f>J285+J286</f>
        <v>0</v>
      </c>
      <c r="K284" s="97">
        <f>K285+K286</f>
        <v>0</v>
      </c>
      <c r="L284" s="97">
        <f>L285+L286</f>
        <v>0</v>
      </c>
    </row>
    <row r="285" spans="1:12" ht="27.75" hidden="1" customHeight="1" collapsed="1">
      <c r="A285" s="112">
        <v>3</v>
      </c>
      <c r="B285" s="108">
        <v>2</v>
      </c>
      <c r="C285" s="108">
        <v>2</v>
      </c>
      <c r="D285" s="109">
        <v>7</v>
      </c>
      <c r="E285" s="109">
        <v>1</v>
      </c>
      <c r="F285" s="111">
        <v>1</v>
      </c>
      <c r="G285" s="110" t="s">
        <v>208</v>
      </c>
      <c r="H285" s="96">
        <v>263</v>
      </c>
      <c r="I285" s="115">
        <v>0</v>
      </c>
      <c r="J285" s="115">
        <v>0</v>
      </c>
      <c r="K285" s="115">
        <v>0</v>
      </c>
      <c r="L285" s="115">
        <v>0</v>
      </c>
    </row>
    <row r="286" spans="1:12" ht="25.5" hidden="1" customHeight="1" collapsed="1">
      <c r="A286" s="112">
        <v>3</v>
      </c>
      <c r="B286" s="108">
        <v>2</v>
      </c>
      <c r="C286" s="108">
        <v>2</v>
      </c>
      <c r="D286" s="109">
        <v>7</v>
      </c>
      <c r="E286" s="109">
        <v>1</v>
      </c>
      <c r="F286" s="111">
        <v>2</v>
      </c>
      <c r="G286" s="110" t="s">
        <v>209</v>
      </c>
      <c r="H286" s="96">
        <v>264</v>
      </c>
      <c r="I286" s="115">
        <v>0</v>
      </c>
      <c r="J286" s="115">
        <v>0</v>
      </c>
      <c r="K286" s="115">
        <v>0</v>
      </c>
      <c r="L286" s="115">
        <v>0</v>
      </c>
    </row>
    <row r="287" spans="1:12" ht="30" hidden="1" customHeight="1" collapsed="1">
      <c r="A287" s="116">
        <v>3</v>
      </c>
      <c r="B287" s="116">
        <v>3</v>
      </c>
      <c r="C287" s="92"/>
      <c r="D287" s="93"/>
      <c r="E287" s="93"/>
      <c r="F287" s="95"/>
      <c r="G287" s="94" t="s">
        <v>224</v>
      </c>
      <c r="H287" s="96">
        <v>265</v>
      </c>
      <c r="I287" s="97">
        <f>SUM(I288+I320)</f>
        <v>0</v>
      </c>
      <c r="J287" s="170">
        <f>SUM(J288+J320)</f>
        <v>0</v>
      </c>
      <c r="K287" s="98">
        <f>SUM(K288+K320)</f>
        <v>0</v>
      </c>
      <c r="L287" s="98">
        <f>SUM(L288+L320)</f>
        <v>0</v>
      </c>
    </row>
    <row r="288" spans="1:12" ht="40.5" hidden="1" customHeight="1" collapsed="1">
      <c r="A288" s="112">
        <v>3</v>
      </c>
      <c r="B288" s="112">
        <v>3</v>
      </c>
      <c r="C288" s="108">
        <v>1</v>
      </c>
      <c r="D288" s="109"/>
      <c r="E288" s="109"/>
      <c r="F288" s="111"/>
      <c r="G288" s="110" t="s">
        <v>225</v>
      </c>
      <c r="H288" s="96">
        <v>266</v>
      </c>
      <c r="I288" s="97">
        <f>SUM(I289+I298+I302+I306+I310+I313+I316)</f>
        <v>0</v>
      </c>
      <c r="J288" s="170">
        <f>SUM(J289+J298+J302+J306+J310+J313+J316)</f>
        <v>0</v>
      </c>
      <c r="K288" s="98">
        <f>SUM(K289+K298+K302+K306+K310+K313+K316)</f>
        <v>0</v>
      </c>
      <c r="L288" s="98">
        <f>SUM(L289+L298+L302+L306+L310+L313+L316)</f>
        <v>0</v>
      </c>
    </row>
    <row r="289" spans="1:12" ht="15" hidden="1" customHeight="1" collapsed="1">
      <c r="A289" s="112">
        <v>3</v>
      </c>
      <c r="B289" s="112">
        <v>3</v>
      </c>
      <c r="C289" s="108">
        <v>1</v>
      </c>
      <c r="D289" s="109">
        <v>1</v>
      </c>
      <c r="E289" s="109"/>
      <c r="F289" s="111"/>
      <c r="G289" s="110" t="s">
        <v>211</v>
      </c>
      <c r="H289" s="96">
        <v>267</v>
      </c>
      <c r="I289" s="97">
        <f>SUM(I290+I292+I295)</f>
        <v>0</v>
      </c>
      <c r="J289" s="97">
        <f>SUM(J290+J292+J295)</f>
        <v>0</v>
      </c>
      <c r="K289" s="97">
        <f>SUM(K290+K292+K295)</f>
        <v>0</v>
      </c>
      <c r="L289" s="97">
        <f>SUM(L290+L292+L295)</f>
        <v>0</v>
      </c>
    </row>
    <row r="290" spans="1:12" ht="12.75" hidden="1" customHeight="1" collapsed="1">
      <c r="A290" s="112">
        <v>3</v>
      </c>
      <c r="B290" s="112">
        <v>3</v>
      </c>
      <c r="C290" s="108">
        <v>1</v>
      </c>
      <c r="D290" s="109">
        <v>1</v>
      </c>
      <c r="E290" s="109">
        <v>1</v>
      </c>
      <c r="F290" s="111"/>
      <c r="G290" s="110" t="s">
        <v>189</v>
      </c>
      <c r="H290" s="96">
        <v>268</v>
      </c>
      <c r="I290" s="97">
        <f>SUM(I291:I291)</f>
        <v>0</v>
      </c>
      <c r="J290" s="170">
        <f>SUM(J291:J291)</f>
        <v>0</v>
      </c>
      <c r="K290" s="98">
        <f>SUM(K291:K291)</f>
        <v>0</v>
      </c>
      <c r="L290" s="98">
        <f>SUM(L291:L291)</f>
        <v>0</v>
      </c>
    </row>
    <row r="291" spans="1:12" ht="15" hidden="1" customHeight="1" collapsed="1">
      <c r="A291" s="112">
        <v>3</v>
      </c>
      <c r="B291" s="112">
        <v>3</v>
      </c>
      <c r="C291" s="108">
        <v>1</v>
      </c>
      <c r="D291" s="109">
        <v>1</v>
      </c>
      <c r="E291" s="109">
        <v>1</v>
      </c>
      <c r="F291" s="111">
        <v>1</v>
      </c>
      <c r="G291" s="110" t="s">
        <v>189</v>
      </c>
      <c r="H291" s="96">
        <v>269</v>
      </c>
      <c r="I291" s="115">
        <v>0</v>
      </c>
      <c r="J291" s="115">
        <v>0</v>
      </c>
      <c r="K291" s="115">
        <v>0</v>
      </c>
      <c r="L291" s="115">
        <v>0</v>
      </c>
    </row>
    <row r="292" spans="1:12" ht="14.25" hidden="1" customHeight="1" collapsed="1">
      <c r="A292" s="112">
        <v>3</v>
      </c>
      <c r="B292" s="112">
        <v>3</v>
      </c>
      <c r="C292" s="108">
        <v>1</v>
      </c>
      <c r="D292" s="109">
        <v>1</v>
      </c>
      <c r="E292" s="109">
        <v>2</v>
      </c>
      <c r="F292" s="111"/>
      <c r="G292" s="110" t="s">
        <v>212</v>
      </c>
      <c r="H292" s="96">
        <v>270</v>
      </c>
      <c r="I292" s="97">
        <f>SUM(I293:I294)</f>
        <v>0</v>
      </c>
      <c r="J292" s="97">
        <f>SUM(J293:J294)</f>
        <v>0</v>
      </c>
      <c r="K292" s="97">
        <f>SUM(K293:K294)</f>
        <v>0</v>
      </c>
      <c r="L292" s="97">
        <f>SUM(L293:L294)</f>
        <v>0</v>
      </c>
    </row>
    <row r="293" spans="1:12" ht="14.25" hidden="1" customHeight="1" collapsed="1">
      <c r="A293" s="112">
        <v>3</v>
      </c>
      <c r="B293" s="112">
        <v>3</v>
      </c>
      <c r="C293" s="108">
        <v>1</v>
      </c>
      <c r="D293" s="109">
        <v>1</v>
      </c>
      <c r="E293" s="109">
        <v>2</v>
      </c>
      <c r="F293" s="111">
        <v>1</v>
      </c>
      <c r="G293" s="110" t="s">
        <v>191</v>
      </c>
      <c r="H293" s="96">
        <v>271</v>
      </c>
      <c r="I293" s="115">
        <v>0</v>
      </c>
      <c r="J293" s="115">
        <v>0</v>
      </c>
      <c r="K293" s="115">
        <v>0</v>
      </c>
      <c r="L293" s="115">
        <v>0</v>
      </c>
    </row>
    <row r="294" spans="1:12" ht="14.25" hidden="1" customHeight="1" collapsed="1">
      <c r="A294" s="112">
        <v>3</v>
      </c>
      <c r="B294" s="112">
        <v>3</v>
      </c>
      <c r="C294" s="108">
        <v>1</v>
      </c>
      <c r="D294" s="109">
        <v>1</v>
      </c>
      <c r="E294" s="109">
        <v>2</v>
      </c>
      <c r="F294" s="111">
        <v>2</v>
      </c>
      <c r="G294" s="110" t="s">
        <v>192</v>
      </c>
      <c r="H294" s="96">
        <v>272</v>
      </c>
      <c r="I294" s="115">
        <v>0</v>
      </c>
      <c r="J294" s="115">
        <v>0</v>
      </c>
      <c r="K294" s="115">
        <v>0</v>
      </c>
      <c r="L294" s="115">
        <v>0</v>
      </c>
    </row>
    <row r="295" spans="1:12" ht="14.25" hidden="1" customHeight="1" collapsed="1">
      <c r="A295" s="112">
        <v>3</v>
      </c>
      <c r="B295" s="112">
        <v>3</v>
      </c>
      <c r="C295" s="108">
        <v>1</v>
      </c>
      <c r="D295" s="109">
        <v>1</v>
      </c>
      <c r="E295" s="109">
        <v>3</v>
      </c>
      <c r="F295" s="111"/>
      <c r="G295" s="110" t="s">
        <v>193</v>
      </c>
      <c r="H295" s="96">
        <v>273</v>
      </c>
      <c r="I295" s="97">
        <f>SUM(I296:I297)</f>
        <v>0</v>
      </c>
      <c r="J295" s="97">
        <f>SUM(J296:J297)</f>
        <v>0</v>
      </c>
      <c r="K295" s="97">
        <f>SUM(K296:K297)</f>
        <v>0</v>
      </c>
      <c r="L295" s="97">
        <f>SUM(L296:L297)</f>
        <v>0</v>
      </c>
    </row>
    <row r="296" spans="1:12" ht="14.25" hidden="1" customHeight="1" collapsed="1">
      <c r="A296" s="112">
        <v>3</v>
      </c>
      <c r="B296" s="112">
        <v>3</v>
      </c>
      <c r="C296" s="108">
        <v>1</v>
      </c>
      <c r="D296" s="109">
        <v>1</v>
      </c>
      <c r="E296" s="109">
        <v>3</v>
      </c>
      <c r="F296" s="111">
        <v>1</v>
      </c>
      <c r="G296" s="110" t="s">
        <v>226</v>
      </c>
      <c r="H296" s="96">
        <v>274</v>
      </c>
      <c r="I296" s="115">
        <v>0</v>
      </c>
      <c r="J296" s="115">
        <v>0</v>
      </c>
      <c r="K296" s="115">
        <v>0</v>
      </c>
      <c r="L296" s="115">
        <v>0</v>
      </c>
    </row>
    <row r="297" spans="1:12" ht="14.25" hidden="1" customHeight="1" collapsed="1">
      <c r="A297" s="112">
        <v>3</v>
      </c>
      <c r="B297" s="112">
        <v>3</v>
      </c>
      <c r="C297" s="108">
        <v>1</v>
      </c>
      <c r="D297" s="109">
        <v>1</v>
      </c>
      <c r="E297" s="109">
        <v>3</v>
      </c>
      <c r="F297" s="111">
        <v>2</v>
      </c>
      <c r="G297" s="110" t="s">
        <v>213</v>
      </c>
      <c r="H297" s="96">
        <v>275</v>
      </c>
      <c r="I297" s="115">
        <v>0</v>
      </c>
      <c r="J297" s="115">
        <v>0</v>
      </c>
      <c r="K297" s="115">
        <v>0</v>
      </c>
      <c r="L297" s="115">
        <v>0</v>
      </c>
    </row>
    <row r="298" spans="1:12" hidden="1" collapsed="1">
      <c r="A298" s="128">
        <v>3</v>
      </c>
      <c r="B298" s="103">
        <v>3</v>
      </c>
      <c r="C298" s="108">
        <v>1</v>
      </c>
      <c r="D298" s="109">
        <v>2</v>
      </c>
      <c r="E298" s="109"/>
      <c r="F298" s="111"/>
      <c r="G298" s="110" t="s">
        <v>227</v>
      </c>
      <c r="H298" s="96">
        <v>276</v>
      </c>
      <c r="I298" s="97">
        <f>I299</f>
        <v>0</v>
      </c>
      <c r="J298" s="170">
        <f>J299</f>
        <v>0</v>
      </c>
      <c r="K298" s="98">
        <f>K299</f>
        <v>0</v>
      </c>
      <c r="L298" s="98">
        <f>L299</f>
        <v>0</v>
      </c>
    </row>
    <row r="299" spans="1:12" ht="15" hidden="1" customHeight="1" collapsed="1">
      <c r="A299" s="128">
        <v>3</v>
      </c>
      <c r="B299" s="128">
        <v>3</v>
      </c>
      <c r="C299" s="103">
        <v>1</v>
      </c>
      <c r="D299" s="101">
        <v>2</v>
      </c>
      <c r="E299" s="101">
        <v>1</v>
      </c>
      <c r="F299" s="104"/>
      <c r="G299" s="110" t="s">
        <v>227</v>
      </c>
      <c r="H299" s="96">
        <v>277</v>
      </c>
      <c r="I299" s="118">
        <f>SUM(I300:I301)</f>
        <v>0</v>
      </c>
      <c r="J299" s="171">
        <f>SUM(J300:J301)</f>
        <v>0</v>
      </c>
      <c r="K299" s="119">
        <f>SUM(K300:K301)</f>
        <v>0</v>
      </c>
      <c r="L299" s="119">
        <f>SUM(L300:L301)</f>
        <v>0</v>
      </c>
    </row>
    <row r="300" spans="1:12" ht="15" hidden="1" customHeight="1" collapsed="1">
      <c r="A300" s="112">
        <v>3</v>
      </c>
      <c r="B300" s="112">
        <v>3</v>
      </c>
      <c r="C300" s="108">
        <v>1</v>
      </c>
      <c r="D300" s="109">
        <v>2</v>
      </c>
      <c r="E300" s="109">
        <v>1</v>
      </c>
      <c r="F300" s="111">
        <v>1</v>
      </c>
      <c r="G300" s="110" t="s">
        <v>228</v>
      </c>
      <c r="H300" s="96">
        <v>278</v>
      </c>
      <c r="I300" s="115">
        <v>0</v>
      </c>
      <c r="J300" s="115">
        <v>0</v>
      </c>
      <c r="K300" s="115">
        <v>0</v>
      </c>
      <c r="L300" s="115">
        <v>0</v>
      </c>
    </row>
    <row r="301" spans="1:12" ht="12.75" hidden="1" customHeight="1" collapsed="1">
      <c r="A301" s="120">
        <v>3</v>
      </c>
      <c r="B301" s="154">
        <v>3</v>
      </c>
      <c r="C301" s="129">
        <v>1</v>
      </c>
      <c r="D301" s="130">
        <v>2</v>
      </c>
      <c r="E301" s="130">
        <v>1</v>
      </c>
      <c r="F301" s="131">
        <v>2</v>
      </c>
      <c r="G301" s="132" t="s">
        <v>229</v>
      </c>
      <c r="H301" s="96">
        <v>279</v>
      </c>
      <c r="I301" s="115">
        <v>0</v>
      </c>
      <c r="J301" s="115">
        <v>0</v>
      </c>
      <c r="K301" s="115">
        <v>0</v>
      </c>
      <c r="L301" s="115">
        <v>0</v>
      </c>
    </row>
    <row r="302" spans="1:12" ht="15.75" hidden="1" customHeight="1" collapsed="1">
      <c r="A302" s="108">
        <v>3</v>
      </c>
      <c r="B302" s="110">
        <v>3</v>
      </c>
      <c r="C302" s="108">
        <v>1</v>
      </c>
      <c r="D302" s="109">
        <v>3</v>
      </c>
      <c r="E302" s="109"/>
      <c r="F302" s="111"/>
      <c r="G302" s="110" t="s">
        <v>230</v>
      </c>
      <c r="H302" s="96">
        <v>280</v>
      </c>
      <c r="I302" s="97">
        <f>I303</f>
        <v>0</v>
      </c>
      <c r="J302" s="170">
        <f>J303</f>
        <v>0</v>
      </c>
      <c r="K302" s="98">
        <f>K303</f>
        <v>0</v>
      </c>
      <c r="L302" s="98">
        <f>L303</f>
        <v>0</v>
      </c>
    </row>
    <row r="303" spans="1:12" ht="15.75" hidden="1" customHeight="1" collapsed="1">
      <c r="A303" s="108">
        <v>3</v>
      </c>
      <c r="B303" s="132">
        <v>3</v>
      </c>
      <c r="C303" s="129">
        <v>1</v>
      </c>
      <c r="D303" s="130">
        <v>3</v>
      </c>
      <c r="E303" s="130">
        <v>1</v>
      </c>
      <c r="F303" s="131"/>
      <c r="G303" s="110" t="s">
        <v>230</v>
      </c>
      <c r="H303" s="96">
        <v>281</v>
      </c>
      <c r="I303" s="98">
        <f>I304+I305</f>
        <v>0</v>
      </c>
      <c r="J303" s="98">
        <f>J304+J305</f>
        <v>0</v>
      </c>
      <c r="K303" s="98">
        <f>K304+K305</f>
        <v>0</v>
      </c>
      <c r="L303" s="98">
        <f>L304+L305</f>
        <v>0</v>
      </c>
    </row>
    <row r="304" spans="1:12" ht="27" hidden="1" customHeight="1" collapsed="1">
      <c r="A304" s="108">
        <v>3</v>
      </c>
      <c r="B304" s="110">
        <v>3</v>
      </c>
      <c r="C304" s="108">
        <v>1</v>
      </c>
      <c r="D304" s="109">
        <v>3</v>
      </c>
      <c r="E304" s="109">
        <v>1</v>
      </c>
      <c r="F304" s="111">
        <v>1</v>
      </c>
      <c r="G304" s="110" t="s">
        <v>231</v>
      </c>
      <c r="H304" s="96">
        <v>282</v>
      </c>
      <c r="I304" s="159">
        <v>0</v>
      </c>
      <c r="J304" s="159">
        <v>0</v>
      </c>
      <c r="K304" s="159">
        <v>0</v>
      </c>
      <c r="L304" s="158">
        <v>0</v>
      </c>
    </row>
    <row r="305" spans="1:12" ht="26.25" hidden="1" customHeight="1" collapsed="1">
      <c r="A305" s="108">
        <v>3</v>
      </c>
      <c r="B305" s="110">
        <v>3</v>
      </c>
      <c r="C305" s="108">
        <v>1</v>
      </c>
      <c r="D305" s="109">
        <v>3</v>
      </c>
      <c r="E305" s="109">
        <v>1</v>
      </c>
      <c r="F305" s="111">
        <v>2</v>
      </c>
      <c r="G305" s="110" t="s">
        <v>232</v>
      </c>
      <c r="H305" s="96">
        <v>283</v>
      </c>
      <c r="I305" s="115">
        <v>0</v>
      </c>
      <c r="J305" s="115">
        <v>0</v>
      </c>
      <c r="K305" s="115">
        <v>0</v>
      </c>
      <c r="L305" s="115">
        <v>0</v>
      </c>
    </row>
    <row r="306" spans="1:12" hidden="1" collapsed="1">
      <c r="A306" s="108">
        <v>3</v>
      </c>
      <c r="B306" s="110">
        <v>3</v>
      </c>
      <c r="C306" s="108">
        <v>1</v>
      </c>
      <c r="D306" s="109">
        <v>4</v>
      </c>
      <c r="E306" s="109"/>
      <c r="F306" s="111"/>
      <c r="G306" s="110" t="s">
        <v>233</v>
      </c>
      <c r="H306" s="96">
        <v>284</v>
      </c>
      <c r="I306" s="97">
        <f>I307</f>
        <v>0</v>
      </c>
      <c r="J306" s="170">
        <f>J307</f>
        <v>0</v>
      </c>
      <c r="K306" s="98">
        <f>K307</f>
        <v>0</v>
      </c>
      <c r="L306" s="98">
        <f>L307</f>
        <v>0</v>
      </c>
    </row>
    <row r="307" spans="1:12" ht="15" hidden="1" customHeight="1" collapsed="1">
      <c r="A307" s="112">
        <v>3</v>
      </c>
      <c r="B307" s="108">
        <v>3</v>
      </c>
      <c r="C307" s="109">
        <v>1</v>
      </c>
      <c r="D307" s="109">
        <v>4</v>
      </c>
      <c r="E307" s="109">
        <v>1</v>
      </c>
      <c r="F307" s="111"/>
      <c r="G307" s="110" t="s">
        <v>233</v>
      </c>
      <c r="H307" s="96">
        <v>285</v>
      </c>
      <c r="I307" s="97">
        <f>SUM(I308:I309)</f>
        <v>0</v>
      </c>
      <c r="J307" s="97">
        <f>SUM(J308:J309)</f>
        <v>0</v>
      </c>
      <c r="K307" s="97">
        <f>SUM(K308:K309)</f>
        <v>0</v>
      </c>
      <c r="L307" s="97">
        <f>SUM(L308:L309)</f>
        <v>0</v>
      </c>
    </row>
    <row r="308" spans="1:12" hidden="1" collapsed="1">
      <c r="A308" s="112">
        <v>3</v>
      </c>
      <c r="B308" s="108">
        <v>3</v>
      </c>
      <c r="C308" s="109">
        <v>1</v>
      </c>
      <c r="D308" s="109">
        <v>4</v>
      </c>
      <c r="E308" s="109">
        <v>1</v>
      </c>
      <c r="F308" s="111">
        <v>1</v>
      </c>
      <c r="G308" s="110" t="s">
        <v>234</v>
      </c>
      <c r="H308" s="96">
        <v>286</v>
      </c>
      <c r="I308" s="114">
        <v>0</v>
      </c>
      <c r="J308" s="115">
        <v>0</v>
      </c>
      <c r="K308" s="115">
        <v>0</v>
      </c>
      <c r="L308" s="114">
        <v>0</v>
      </c>
    </row>
    <row r="309" spans="1:12" ht="14.25" hidden="1" customHeight="1" collapsed="1">
      <c r="A309" s="108">
        <v>3</v>
      </c>
      <c r="B309" s="109">
        <v>3</v>
      </c>
      <c r="C309" s="109">
        <v>1</v>
      </c>
      <c r="D309" s="109">
        <v>4</v>
      </c>
      <c r="E309" s="109">
        <v>1</v>
      </c>
      <c r="F309" s="111">
        <v>2</v>
      </c>
      <c r="G309" s="110" t="s">
        <v>235</v>
      </c>
      <c r="H309" s="96">
        <v>287</v>
      </c>
      <c r="I309" s="115">
        <v>0</v>
      </c>
      <c r="J309" s="159">
        <v>0</v>
      </c>
      <c r="K309" s="159">
        <v>0</v>
      </c>
      <c r="L309" s="158">
        <v>0</v>
      </c>
    </row>
    <row r="310" spans="1:12" ht="15.75" hidden="1" customHeight="1" collapsed="1">
      <c r="A310" s="108">
        <v>3</v>
      </c>
      <c r="B310" s="109">
        <v>3</v>
      </c>
      <c r="C310" s="109">
        <v>1</v>
      </c>
      <c r="D310" s="109">
        <v>5</v>
      </c>
      <c r="E310" s="109"/>
      <c r="F310" s="111"/>
      <c r="G310" s="110" t="s">
        <v>236</v>
      </c>
      <c r="H310" s="96">
        <v>288</v>
      </c>
      <c r="I310" s="119">
        <f t="shared" ref="I310:L311" si="28">I311</f>
        <v>0</v>
      </c>
      <c r="J310" s="170">
        <f t="shared" si="28"/>
        <v>0</v>
      </c>
      <c r="K310" s="98">
        <f t="shared" si="28"/>
        <v>0</v>
      </c>
      <c r="L310" s="98">
        <f t="shared" si="28"/>
        <v>0</v>
      </c>
    </row>
    <row r="311" spans="1:12" ht="14.25" hidden="1" customHeight="1" collapsed="1">
      <c r="A311" s="103">
        <v>3</v>
      </c>
      <c r="B311" s="130">
        <v>3</v>
      </c>
      <c r="C311" s="130">
        <v>1</v>
      </c>
      <c r="D311" s="130">
        <v>5</v>
      </c>
      <c r="E311" s="130">
        <v>1</v>
      </c>
      <c r="F311" s="131"/>
      <c r="G311" s="110" t="s">
        <v>236</v>
      </c>
      <c r="H311" s="96">
        <v>289</v>
      </c>
      <c r="I311" s="98">
        <f t="shared" si="28"/>
        <v>0</v>
      </c>
      <c r="J311" s="171">
        <f t="shared" si="28"/>
        <v>0</v>
      </c>
      <c r="K311" s="119">
        <f t="shared" si="28"/>
        <v>0</v>
      </c>
      <c r="L311" s="119">
        <f t="shared" si="28"/>
        <v>0</v>
      </c>
    </row>
    <row r="312" spans="1:12" ht="14.25" hidden="1" customHeight="1" collapsed="1">
      <c r="A312" s="108">
        <v>3</v>
      </c>
      <c r="B312" s="109">
        <v>3</v>
      </c>
      <c r="C312" s="109">
        <v>1</v>
      </c>
      <c r="D312" s="109">
        <v>5</v>
      </c>
      <c r="E312" s="109">
        <v>1</v>
      </c>
      <c r="F312" s="111">
        <v>1</v>
      </c>
      <c r="G312" s="110" t="s">
        <v>237</v>
      </c>
      <c r="H312" s="96">
        <v>290</v>
      </c>
      <c r="I312" s="115">
        <v>0</v>
      </c>
      <c r="J312" s="159">
        <v>0</v>
      </c>
      <c r="K312" s="159">
        <v>0</v>
      </c>
      <c r="L312" s="158">
        <v>0</v>
      </c>
    </row>
    <row r="313" spans="1:12" ht="14.25" hidden="1" customHeight="1" collapsed="1">
      <c r="A313" s="108">
        <v>3</v>
      </c>
      <c r="B313" s="109">
        <v>3</v>
      </c>
      <c r="C313" s="109">
        <v>1</v>
      </c>
      <c r="D313" s="109">
        <v>6</v>
      </c>
      <c r="E313" s="109"/>
      <c r="F313" s="111"/>
      <c r="G313" s="110" t="s">
        <v>206</v>
      </c>
      <c r="H313" s="96">
        <v>291</v>
      </c>
      <c r="I313" s="98">
        <f t="shared" ref="I313:L314" si="29">I314</f>
        <v>0</v>
      </c>
      <c r="J313" s="170">
        <f t="shared" si="29"/>
        <v>0</v>
      </c>
      <c r="K313" s="98">
        <f t="shared" si="29"/>
        <v>0</v>
      </c>
      <c r="L313" s="98">
        <f t="shared" si="29"/>
        <v>0</v>
      </c>
    </row>
    <row r="314" spans="1:12" ht="13.5" hidden="1" customHeight="1" collapsed="1">
      <c r="A314" s="108">
        <v>3</v>
      </c>
      <c r="B314" s="109">
        <v>3</v>
      </c>
      <c r="C314" s="109">
        <v>1</v>
      </c>
      <c r="D314" s="109">
        <v>6</v>
      </c>
      <c r="E314" s="109">
        <v>1</v>
      </c>
      <c r="F314" s="111"/>
      <c r="G314" s="110" t="s">
        <v>206</v>
      </c>
      <c r="H314" s="96">
        <v>292</v>
      </c>
      <c r="I314" s="97">
        <f t="shared" si="29"/>
        <v>0</v>
      </c>
      <c r="J314" s="170">
        <f t="shared" si="29"/>
        <v>0</v>
      </c>
      <c r="K314" s="98">
        <f t="shared" si="29"/>
        <v>0</v>
      </c>
      <c r="L314" s="98">
        <f t="shared" si="29"/>
        <v>0</v>
      </c>
    </row>
    <row r="315" spans="1:12" ht="14.25" hidden="1" customHeight="1" collapsed="1">
      <c r="A315" s="108">
        <v>3</v>
      </c>
      <c r="B315" s="109">
        <v>3</v>
      </c>
      <c r="C315" s="109">
        <v>1</v>
      </c>
      <c r="D315" s="109">
        <v>6</v>
      </c>
      <c r="E315" s="109">
        <v>1</v>
      </c>
      <c r="F315" s="111">
        <v>1</v>
      </c>
      <c r="G315" s="110" t="s">
        <v>206</v>
      </c>
      <c r="H315" s="96">
        <v>293</v>
      </c>
      <c r="I315" s="159">
        <v>0</v>
      </c>
      <c r="J315" s="159">
        <v>0</v>
      </c>
      <c r="K315" s="159">
        <v>0</v>
      </c>
      <c r="L315" s="158">
        <v>0</v>
      </c>
    </row>
    <row r="316" spans="1:12" ht="15" hidden="1" customHeight="1" collapsed="1">
      <c r="A316" s="108">
        <v>3</v>
      </c>
      <c r="B316" s="109">
        <v>3</v>
      </c>
      <c r="C316" s="109">
        <v>1</v>
      </c>
      <c r="D316" s="109">
        <v>7</v>
      </c>
      <c r="E316" s="109"/>
      <c r="F316" s="111"/>
      <c r="G316" s="110" t="s">
        <v>238</v>
      </c>
      <c r="H316" s="96">
        <v>294</v>
      </c>
      <c r="I316" s="97">
        <f>I317</f>
        <v>0</v>
      </c>
      <c r="J316" s="170">
        <f>J317</f>
        <v>0</v>
      </c>
      <c r="K316" s="98">
        <f>K317</f>
        <v>0</v>
      </c>
      <c r="L316" s="98">
        <f>L317</f>
        <v>0</v>
      </c>
    </row>
    <row r="317" spans="1:12" ht="16.5" hidden="1" customHeight="1" collapsed="1">
      <c r="A317" s="108">
        <v>3</v>
      </c>
      <c r="B317" s="109">
        <v>3</v>
      </c>
      <c r="C317" s="109">
        <v>1</v>
      </c>
      <c r="D317" s="109">
        <v>7</v>
      </c>
      <c r="E317" s="109">
        <v>1</v>
      </c>
      <c r="F317" s="111"/>
      <c r="G317" s="110" t="s">
        <v>238</v>
      </c>
      <c r="H317" s="96">
        <v>295</v>
      </c>
      <c r="I317" s="97">
        <f>I318+I319</f>
        <v>0</v>
      </c>
      <c r="J317" s="97">
        <f>J318+J319</f>
        <v>0</v>
      </c>
      <c r="K317" s="97">
        <f>K318+K319</f>
        <v>0</v>
      </c>
      <c r="L317" s="97">
        <f>L318+L319</f>
        <v>0</v>
      </c>
    </row>
    <row r="318" spans="1:12" ht="27" hidden="1" customHeight="1" collapsed="1">
      <c r="A318" s="108">
        <v>3</v>
      </c>
      <c r="B318" s="109">
        <v>3</v>
      </c>
      <c r="C318" s="109">
        <v>1</v>
      </c>
      <c r="D318" s="109">
        <v>7</v>
      </c>
      <c r="E318" s="109">
        <v>1</v>
      </c>
      <c r="F318" s="111">
        <v>1</v>
      </c>
      <c r="G318" s="110" t="s">
        <v>239</v>
      </c>
      <c r="H318" s="96">
        <v>296</v>
      </c>
      <c r="I318" s="159">
        <v>0</v>
      </c>
      <c r="J318" s="159">
        <v>0</v>
      </c>
      <c r="K318" s="159">
        <v>0</v>
      </c>
      <c r="L318" s="158">
        <v>0</v>
      </c>
    </row>
    <row r="319" spans="1:12" ht="27.75" hidden="1" customHeight="1" collapsed="1">
      <c r="A319" s="108">
        <v>3</v>
      </c>
      <c r="B319" s="109">
        <v>3</v>
      </c>
      <c r="C319" s="109">
        <v>1</v>
      </c>
      <c r="D319" s="109">
        <v>7</v>
      </c>
      <c r="E319" s="109">
        <v>1</v>
      </c>
      <c r="F319" s="111">
        <v>2</v>
      </c>
      <c r="G319" s="110" t="s">
        <v>240</v>
      </c>
      <c r="H319" s="96">
        <v>297</v>
      </c>
      <c r="I319" s="115">
        <v>0</v>
      </c>
      <c r="J319" s="115">
        <v>0</v>
      </c>
      <c r="K319" s="115">
        <v>0</v>
      </c>
      <c r="L319" s="115">
        <v>0</v>
      </c>
    </row>
    <row r="320" spans="1:12" ht="38.25" hidden="1" customHeight="1" collapsed="1">
      <c r="A320" s="108">
        <v>3</v>
      </c>
      <c r="B320" s="109">
        <v>3</v>
      </c>
      <c r="C320" s="109">
        <v>2</v>
      </c>
      <c r="D320" s="109"/>
      <c r="E320" s="109"/>
      <c r="F320" s="111"/>
      <c r="G320" s="110" t="s">
        <v>241</v>
      </c>
      <c r="H320" s="96">
        <v>298</v>
      </c>
      <c r="I320" s="97">
        <f>SUM(I321+I330+I334+I338+I342+I345+I348)</f>
        <v>0</v>
      </c>
      <c r="J320" s="170">
        <f>SUM(J321+J330+J334+J338+J342+J345+J348)</f>
        <v>0</v>
      </c>
      <c r="K320" s="98">
        <f>SUM(K321+K330+K334+K338+K342+K345+K348)</f>
        <v>0</v>
      </c>
      <c r="L320" s="98">
        <f>SUM(L321+L330+L334+L338+L342+L345+L348)</f>
        <v>0</v>
      </c>
    </row>
    <row r="321" spans="1:16" ht="15" hidden="1" customHeight="1" collapsed="1">
      <c r="A321" s="108">
        <v>3</v>
      </c>
      <c r="B321" s="109">
        <v>3</v>
      </c>
      <c r="C321" s="109">
        <v>2</v>
      </c>
      <c r="D321" s="109">
        <v>1</v>
      </c>
      <c r="E321" s="109"/>
      <c r="F321" s="111"/>
      <c r="G321" s="110" t="s">
        <v>188</v>
      </c>
      <c r="H321" s="96">
        <v>299</v>
      </c>
      <c r="I321" s="97">
        <f>I322</f>
        <v>0</v>
      </c>
      <c r="J321" s="170">
        <f>J322</f>
        <v>0</v>
      </c>
      <c r="K321" s="98">
        <f>K322</f>
        <v>0</v>
      </c>
      <c r="L321" s="98">
        <f>L322</f>
        <v>0</v>
      </c>
    </row>
    <row r="322" spans="1:16" hidden="1" collapsed="1">
      <c r="A322" s="112">
        <v>3</v>
      </c>
      <c r="B322" s="108">
        <v>3</v>
      </c>
      <c r="C322" s="109">
        <v>2</v>
      </c>
      <c r="D322" s="110">
        <v>1</v>
      </c>
      <c r="E322" s="108">
        <v>1</v>
      </c>
      <c r="F322" s="111"/>
      <c r="G322" s="110" t="s">
        <v>188</v>
      </c>
      <c r="H322" s="96">
        <v>300</v>
      </c>
      <c r="I322" s="97">
        <f>SUM(I323:I323)</f>
        <v>0</v>
      </c>
      <c r="J322" s="97">
        <f>SUM(J323:J323)</f>
        <v>0</v>
      </c>
      <c r="K322" s="97">
        <f>SUM(K323:K323)</f>
        <v>0</v>
      </c>
      <c r="L322" s="97">
        <f>SUM(L323:L323)</f>
        <v>0</v>
      </c>
      <c r="M322" s="172"/>
      <c r="N322" s="172"/>
      <c r="O322" s="172"/>
      <c r="P322" s="172"/>
    </row>
    <row r="323" spans="1:16" ht="13.5" hidden="1" customHeight="1" collapsed="1">
      <c r="A323" s="112">
        <v>3</v>
      </c>
      <c r="B323" s="108">
        <v>3</v>
      </c>
      <c r="C323" s="109">
        <v>2</v>
      </c>
      <c r="D323" s="110">
        <v>1</v>
      </c>
      <c r="E323" s="108">
        <v>1</v>
      </c>
      <c r="F323" s="111">
        <v>1</v>
      </c>
      <c r="G323" s="110" t="s">
        <v>189</v>
      </c>
      <c r="H323" s="96">
        <v>301</v>
      </c>
      <c r="I323" s="159">
        <v>0</v>
      </c>
      <c r="J323" s="159">
        <v>0</v>
      </c>
      <c r="K323" s="159">
        <v>0</v>
      </c>
      <c r="L323" s="158">
        <v>0</v>
      </c>
    </row>
    <row r="324" spans="1:16" hidden="1" collapsed="1">
      <c r="A324" s="112">
        <v>3</v>
      </c>
      <c r="B324" s="108">
        <v>3</v>
      </c>
      <c r="C324" s="109">
        <v>2</v>
      </c>
      <c r="D324" s="110">
        <v>1</v>
      </c>
      <c r="E324" s="108">
        <v>2</v>
      </c>
      <c r="F324" s="111"/>
      <c r="G324" s="132" t="s">
        <v>212</v>
      </c>
      <c r="H324" s="96">
        <v>302</v>
      </c>
      <c r="I324" s="97">
        <f>SUM(I325:I326)</f>
        <v>0</v>
      </c>
      <c r="J324" s="97">
        <f>SUM(J325:J326)</f>
        <v>0</v>
      </c>
      <c r="K324" s="97">
        <f>SUM(K325:K326)</f>
        <v>0</v>
      </c>
      <c r="L324" s="97">
        <f>SUM(L325:L326)</f>
        <v>0</v>
      </c>
    </row>
    <row r="325" spans="1:16" hidden="1" collapsed="1">
      <c r="A325" s="112">
        <v>3</v>
      </c>
      <c r="B325" s="108">
        <v>3</v>
      </c>
      <c r="C325" s="109">
        <v>2</v>
      </c>
      <c r="D325" s="110">
        <v>1</v>
      </c>
      <c r="E325" s="108">
        <v>2</v>
      </c>
      <c r="F325" s="111">
        <v>1</v>
      </c>
      <c r="G325" s="132" t="s">
        <v>191</v>
      </c>
      <c r="H325" s="96">
        <v>303</v>
      </c>
      <c r="I325" s="159">
        <v>0</v>
      </c>
      <c r="J325" s="159">
        <v>0</v>
      </c>
      <c r="K325" s="159">
        <v>0</v>
      </c>
      <c r="L325" s="158">
        <v>0</v>
      </c>
    </row>
    <row r="326" spans="1:16" hidden="1" collapsed="1">
      <c r="A326" s="112">
        <v>3</v>
      </c>
      <c r="B326" s="108">
        <v>3</v>
      </c>
      <c r="C326" s="109">
        <v>2</v>
      </c>
      <c r="D326" s="110">
        <v>1</v>
      </c>
      <c r="E326" s="108">
        <v>2</v>
      </c>
      <c r="F326" s="111">
        <v>2</v>
      </c>
      <c r="G326" s="132" t="s">
        <v>192</v>
      </c>
      <c r="H326" s="96">
        <v>304</v>
      </c>
      <c r="I326" s="115">
        <v>0</v>
      </c>
      <c r="J326" s="115">
        <v>0</v>
      </c>
      <c r="K326" s="115">
        <v>0</v>
      </c>
      <c r="L326" s="115">
        <v>0</v>
      </c>
    </row>
    <row r="327" spans="1:16" hidden="1" collapsed="1">
      <c r="A327" s="112">
        <v>3</v>
      </c>
      <c r="B327" s="108">
        <v>3</v>
      </c>
      <c r="C327" s="109">
        <v>2</v>
      </c>
      <c r="D327" s="110">
        <v>1</v>
      </c>
      <c r="E327" s="108">
        <v>3</v>
      </c>
      <c r="F327" s="111"/>
      <c r="G327" s="132" t="s">
        <v>193</v>
      </c>
      <c r="H327" s="96">
        <v>305</v>
      </c>
      <c r="I327" s="97">
        <f>SUM(I328:I329)</f>
        <v>0</v>
      </c>
      <c r="J327" s="97">
        <f>SUM(J328:J329)</f>
        <v>0</v>
      </c>
      <c r="K327" s="97">
        <f>SUM(K328:K329)</f>
        <v>0</v>
      </c>
      <c r="L327" s="97">
        <f>SUM(L328:L329)</f>
        <v>0</v>
      </c>
    </row>
    <row r="328" spans="1:16" hidden="1" collapsed="1">
      <c r="A328" s="112">
        <v>3</v>
      </c>
      <c r="B328" s="108">
        <v>3</v>
      </c>
      <c r="C328" s="109">
        <v>2</v>
      </c>
      <c r="D328" s="110">
        <v>1</v>
      </c>
      <c r="E328" s="108">
        <v>3</v>
      </c>
      <c r="F328" s="111">
        <v>1</v>
      </c>
      <c r="G328" s="132" t="s">
        <v>194</v>
      </c>
      <c r="H328" s="96">
        <v>306</v>
      </c>
      <c r="I328" s="115">
        <v>0</v>
      </c>
      <c r="J328" s="115">
        <v>0</v>
      </c>
      <c r="K328" s="115">
        <v>0</v>
      </c>
      <c r="L328" s="115">
        <v>0</v>
      </c>
    </row>
    <row r="329" spans="1:16" hidden="1" collapsed="1">
      <c r="A329" s="112">
        <v>3</v>
      </c>
      <c r="B329" s="108">
        <v>3</v>
      </c>
      <c r="C329" s="109">
        <v>2</v>
      </c>
      <c r="D329" s="110">
        <v>1</v>
      </c>
      <c r="E329" s="108">
        <v>3</v>
      </c>
      <c r="F329" s="111">
        <v>2</v>
      </c>
      <c r="G329" s="132" t="s">
        <v>213</v>
      </c>
      <c r="H329" s="96">
        <v>307</v>
      </c>
      <c r="I329" s="133">
        <v>0</v>
      </c>
      <c r="J329" s="173">
        <v>0</v>
      </c>
      <c r="K329" s="133">
        <v>0</v>
      </c>
      <c r="L329" s="133">
        <v>0</v>
      </c>
    </row>
    <row r="330" spans="1:16" hidden="1" collapsed="1">
      <c r="A330" s="120">
        <v>3</v>
      </c>
      <c r="B330" s="120">
        <v>3</v>
      </c>
      <c r="C330" s="129">
        <v>2</v>
      </c>
      <c r="D330" s="132">
        <v>2</v>
      </c>
      <c r="E330" s="129"/>
      <c r="F330" s="131"/>
      <c r="G330" s="132" t="s">
        <v>227</v>
      </c>
      <c r="H330" s="96">
        <v>308</v>
      </c>
      <c r="I330" s="125">
        <f>I331</f>
        <v>0</v>
      </c>
      <c r="J330" s="174">
        <f>J331</f>
        <v>0</v>
      </c>
      <c r="K330" s="126">
        <f>K331</f>
        <v>0</v>
      </c>
      <c r="L330" s="126">
        <f>L331</f>
        <v>0</v>
      </c>
    </row>
    <row r="331" spans="1:16" hidden="1" collapsed="1">
      <c r="A331" s="112">
        <v>3</v>
      </c>
      <c r="B331" s="112">
        <v>3</v>
      </c>
      <c r="C331" s="108">
        <v>2</v>
      </c>
      <c r="D331" s="110">
        <v>2</v>
      </c>
      <c r="E331" s="108">
        <v>1</v>
      </c>
      <c r="F331" s="111"/>
      <c r="G331" s="132" t="s">
        <v>227</v>
      </c>
      <c r="H331" s="96">
        <v>309</v>
      </c>
      <c r="I331" s="97">
        <f>SUM(I332:I333)</f>
        <v>0</v>
      </c>
      <c r="J331" s="138">
        <f>SUM(J332:J333)</f>
        <v>0</v>
      </c>
      <c r="K331" s="98">
        <f>SUM(K332:K333)</f>
        <v>0</v>
      </c>
      <c r="L331" s="98">
        <f>SUM(L332:L333)</f>
        <v>0</v>
      </c>
    </row>
    <row r="332" spans="1:16" hidden="1" collapsed="1">
      <c r="A332" s="112">
        <v>3</v>
      </c>
      <c r="B332" s="112">
        <v>3</v>
      </c>
      <c r="C332" s="108">
        <v>2</v>
      </c>
      <c r="D332" s="110">
        <v>2</v>
      </c>
      <c r="E332" s="112">
        <v>1</v>
      </c>
      <c r="F332" s="143">
        <v>1</v>
      </c>
      <c r="G332" s="110" t="s">
        <v>228</v>
      </c>
      <c r="H332" s="96">
        <v>310</v>
      </c>
      <c r="I332" s="115">
        <v>0</v>
      </c>
      <c r="J332" s="115">
        <v>0</v>
      </c>
      <c r="K332" s="115">
        <v>0</v>
      </c>
      <c r="L332" s="115">
        <v>0</v>
      </c>
    </row>
    <row r="333" spans="1:16" hidden="1" collapsed="1">
      <c r="A333" s="120">
        <v>3</v>
      </c>
      <c r="B333" s="120">
        <v>3</v>
      </c>
      <c r="C333" s="121">
        <v>2</v>
      </c>
      <c r="D333" s="122">
        <v>2</v>
      </c>
      <c r="E333" s="123">
        <v>1</v>
      </c>
      <c r="F333" s="151">
        <v>2</v>
      </c>
      <c r="G333" s="123" t="s">
        <v>229</v>
      </c>
      <c r="H333" s="96">
        <v>311</v>
      </c>
      <c r="I333" s="115">
        <v>0</v>
      </c>
      <c r="J333" s="115">
        <v>0</v>
      </c>
      <c r="K333" s="115">
        <v>0</v>
      </c>
      <c r="L333" s="115">
        <v>0</v>
      </c>
    </row>
    <row r="334" spans="1:16" ht="23.25" hidden="1" customHeight="1" collapsed="1">
      <c r="A334" s="112">
        <v>3</v>
      </c>
      <c r="B334" s="112">
        <v>3</v>
      </c>
      <c r="C334" s="108">
        <v>2</v>
      </c>
      <c r="D334" s="109">
        <v>3</v>
      </c>
      <c r="E334" s="110"/>
      <c r="F334" s="143"/>
      <c r="G334" s="110" t="s">
        <v>230</v>
      </c>
      <c r="H334" s="96">
        <v>312</v>
      </c>
      <c r="I334" s="97">
        <f>I335</f>
        <v>0</v>
      </c>
      <c r="J334" s="138">
        <f>J335</f>
        <v>0</v>
      </c>
      <c r="K334" s="98">
        <f>K335</f>
        <v>0</v>
      </c>
      <c r="L334" s="98">
        <f>L335</f>
        <v>0</v>
      </c>
    </row>
    <row r="335" spans="1:16" ht="13.5" hidden="1" customHeight="1" collapsed="1">
      <c r="A335" s="112">
        <v>3</v>
      </c>
      <c r="B335" s="112">
        <v>3</v>
      </c>
      <c r="C335" s="108">
        <v>2</v>
      </c>
      <c r="D335" s="109">
        <v>3</v>
      </c>
      <c r="E335" s="110">
        <v>1</v>
      </c>
      <c r="F335" s="143"/>
      <c r="G335" s="110" t="s">
        <v>230</v>
      </c>
      <c r="H335" s="96">
        <v>313</v>
      </c>
      <c r="I335" s="97">
        <f>I336+I337</f>
        <v>0</v>
      </c>
      <c r="J335" s="97">
        <f>J336+J337</f>
        <v>0</v>
      </c>
      <c r="K335" s="97">
        <f>K336+K337</f>
        <v>0</v>
      </c>
      <c r="L335" s="97">
        <f>L336+L337</f>
        <v>0</v>
      </c>
    </row>
    <row r="336" spans="1:16" ht="28.5" hidden="1" customHeight="1" collapsed="1">
      <c r="A336" s="112">
        <v>3</v>
      </c>
      <c r="B336" s="112">
        <v>3</v>
      </c>
      <c r="C336" s="108">
        <v>2</v>
      </c>
      <c r="D336" s="109">
        <v>3</v>
      </c>
      <c r="E336" s="110">
        <v>1</v>
      </c>
      <c r="F336" s="143">
        <v>1</v>
      </c>
      <c r="G336" s="110" t="s">
        <v>231</v>
      </c>
      <c r="H336" s="96">
        <v>314</v>
      </c>
      <c r="I336" s="159">
        <v>0</v>
      </c>
      <c r="J336" s="159">
        <v>0</v>
      </c>
      <c r="K336" s="159">
        <v>0</v>
      </c>
      <c r="L336" s="158">
        <v>0</v>
      </c>
    </row>
    <row r="337" spans="1:12" ht="27.75" hidden="1" customHeight="1" collapsed="1">
      <c r="A337" s="112">
        <v>3</v>
      </c>
      <c r="B337" s="112">
        <v>3</v>
      </c>
      <c r="C337" s="108">
        <v>2</v>
      </c>
      <c r="D337" s="109">
        <v>3</v>
      </c>
      <c r="E337" s="110">
        <v>1</v>
      </c>
      <c r="F337" s="143">
        <v>2</v>
      </c>
      <c r="G337" s="110" t="s">
        <v>232</v>
      </c>
      <c r="H337" s="96">
        <v>315</v>
      </c>
      <c r="I337" s="115">
        <v>0</v>
      </c>
      <c r="J337" s="115">
        <v>0</v>
      </c>
      <c r="K337" s="115">
        <v>0</v>
      </c>
      <c r="L337" s="115">
        <v>0</v>
      </c>
    </row>
    <row r="338" spans="1:12" hidden="1" collapsed="1">
      <c r="A338" s="112">
        <v>3</v>
      </c>
      <c r="B338" s="112">
        <v>3</v>
      </c>
      <c r="C338" s="108">
        <v>2</v>
      </c>
      <c r="D338" s="109">
        <v>4</v>
      </c>
      <c r="E338" s="109"/>
      <c r="F338" s="111"/>
      <c r="G338" s="110" t="s">
        <v>233</v>
      </c>
      <c r="H338" s="96">
        <v>316</v>
      </c>
      <c r="I338" s="97">
        <f>I339</f>
        <v>0</v>
      </c>
      <c r="J338" s="138">
        <f>J339</f>
        <v>0</v>
      </c>
      <c r="K338" s="98">
        <f>K339</f>
        <v>0</v>
      </c>
      <c r="L338" s="98">
        <f>L339</f>
        <v>0</v>
      </c>
    </row>
    <row r="339" spans="1:12" hidden="1" collapsed="1">
      <c r="A339" s="128">
        <v>3</v>
      </c>
      <c r="B339" s="128">
        <v>3</v>
      </c>
      <c r="C339" s="103">
        <v>2</v>
      </c>
      <c r="D339" s="101">
        <v>4</v>
      </c>
      <c r="E339" s="101">
        <v>1</v>
      </c>
      <c r="F339" s="104"/>
      <c r="G339" s="110" t="s">
        <v>233</v>
      </c>
      <c r="H339" s="96">
        <v>317</v>
      </c>
      <c r="I339" s="118">
        <f>SUM(I340:I341)</f>
        <v>0</v>
      </c>
      <c r="J339" s="140">
        <f>SUM(J340:J341)</f>
        <v>0</v>
      </c>
      <c r="K339" s="119">
        <f>SUM(K340:K341)</f>
        <v>0</v>
      </c>
      <c r="L339" s="119">
        <f>SUM(L340:L341)</f>
        <v>0</v>
      </c>
    </row>
    <row r="340" spans="1:12" ht="15.75" hidden="1" customHeight="1" collapsed="1">
      <c r="A340" s="112">
        <v>3</v>
      </c>
      <c r="B340" s="112">
        <v>3</v>
      </c>
      <c r="C340" s="108">
        <v>2</v>
      </c>
      <c r="D340" s="109">
        <v>4</v>
      </c>
      <c r="E340" s="109">
        <v>1</v>
      </c>
      <c r="F340" s="111">
        <v>1</v>
      </c>
      <c r="G340" s="110" t="s">
        <v>234</v>
      </c>
      <c r="H340" s="96">
        <v>318</v>
      </c>
      <c r="I340" s="115">
        <v>0</v>
      </c>
      <c r="J340" s="115">
        <v>0</v>
      </c>
      <c r="K340" s="115">
        <v>0</v>
      </c>
      <c r="L340" s="115">
        <v>0</v>
      </c>
    </row>
    <row r="341" spans="1:12" hidden="1" collapsed="1">
      <c r="A341" s="112">
        <v>3</v>
      </c>
      <c r="B341" s="112">
        <v>3</v>
      </c>
      <c r="C341" s="108">
        <v>2</v>
      </c>
      <c r="D341" s="109">
        <v>4</v>
      </c>
      <c r="E341" s="109">
        <v>1</v>
      </c>
      <c r="F341" s="111">
        <v>2</v>
      </c>
      <c r="G341" s="110" t="s">
        <v>242</v>
      </c>
      <c r="H341" s="96">
        <v>319</v>
      </c>
      <c r="I341" s="115">
        <v>0</v>
      </c>
      <c r="J341" s="115">
        <v>0</v>
      </c>
      <c r="K341" s="115">
        <v>0</v>
      </c>
      <c r="L341" s="115">
        <v>0</v>
      </c>
    </row>
    <row r="342" spans="1:12" hidden="1" collapsed="1">
      <c r="A342" s="112">
        <v>3</v>
      </c>
      <c r="B342" s="112">
        <v>3</v>
      </c>
      <c r="C342" s="108">
        <v>2</v>
      </c>
      <c r="D342" s="109">
        <v>5</v>
      </c>
      <c r="E342" s="109"/>
      <c r="F342" s="111"/>
      <c r="G342" s="110" t="s">
        <v>236</v>
      </c>
      <c r="H342" s="96">
        <v>320</v>
      </c>
      <c r="I342" s="97">
        <f t="shared" ref="I342:L343" si="30">I343</f>
        <v>0</v>
      </c>
      <c r="J342" s="138">
        <f t="shared" si="30"/>
        <v>0</v>
      </c>
      <c r="K342" s="98">
        <f t="shared" si="30"/>
        <v>0</v>
      </c>
      <c r="L342" s="98">
        <f t="shared" si="30"/>
        <v>0</v>
      </c>
    </row>
    <row r="343" spans="1:12" hidden="1" collapsed="1">
      <c r="A343" s="128">
        <v>3</v>
      </c>
      <c r="B343" s="128">
        <v>3</v>
      </c>
      <c r="C343" s="103">
        <v>2</v>
      </c>
      <c r="D343" s="101">
        <v>5</v>
      </c>
      <c r="E343" s="101">
        <v>1</v>
      </c>
      <c r="F343" s="104"/>
      <c r="G343" s="110" t="s">
        <v>236</v>
      </c>
      <c r="H343" s="96">
        <v>321</v>
      </c>
      <c r="I343" s="118">
        <f t="shared" si="30"/>
        <v>0</v>
      </c>
      <c r="J343" s="140">
        <f t="shared" si="30"/>
        <v>0</v>
      </c>
      <c r="K343" s="119">
        <f t="shared" si="30"/>
        <v>0</v>
      </c>
      <c r="L343" s="119">
        <f t="shared" si="30"/>
        <v>0</v>
      </c>
    </row>
    <row r="344" spans="1:12" hidden="1" collapsed="1">
      <c r="A344" s="112">
        <v>3</v>
      </c>
      <c r="B344" s="112">
        <v>3</v>
      </c>
      <c r="C344" s="108">
        <v>2</v>
      </c>
      <c r="D344" s="109">
        <v>5</v>
      </c>
      <c r="E344" s="109">
        <v>1</v>
      </c>
      <c r="F344" s="111">
        <v>1</v>
      </c>
      <c r="G344" s="110" t="s">
        <v>236</v>
      </c>
      <c r="H344" s="96">
        <v>322</v>
      </c>
      <c r="I344" s="159">
        <v>0</v>
      </c>
      <c r="J344" s="159">
        <v>0</v>
      </c>
      <c r="K344" s="159">
        <v>0</v>
      </c>
      <c r="L344" s="158">
        <v>0</v>
      </c>
    </row>
    <row r="345" spans="1:12" ht="16.5" hidden="1" customHeight="1" collapsed="1">
      <c r="A345" s="112">
        <v>3</v>
      </c>
      <c r="B345" s="112">
        <v>3</v>
      </c>
      <c r="C345" s="108">
        <v>2</v>
      </c>
      <c r="D345" s="109">
        <v>6</v>
      </c>
      <c r="E345" s="109"/>
      <c r="F345" s="111"/>
      <c r="G345" s="110" t="s">
        <v>206</v>
      </c>
      <c r="H345" s="96">
        <v>323</v>
      </c>
      <c r="I345" s="97">
        <f t="shared" ref="I345:L346" si="31">I346</f>
        <v>0</v>
      </c>
      <c r="J345" s="138">
        <f t="shared" si="31"/>
        <v>0</v>
      </c>
      <c r="K345" s="98">
        <f t="shared" si="31"/>
        <v>0</v>
      </c>
      <c r="L345" s="98">
        <f t="shared" si="31"/>
        <v>0</v>
      </c>
    </row>
    <row r="346" spans="1:12" ht="15" hidden="1" customHeight="1" collapsed="1">
      <c r="A346" s="112">
        <v>3</v>
      </c>
      <c r="B346" s="112">
        <v>3</v>
      </c>
      <c r="C346" s="108">
        <v>2</v>
      </c>
      <c r="D346" s="109">
        <v>6</v>
      </c>
      <c r="E346" s="109">
        <v>1</v>
      </c>
      <c r="F346" s="111"/>
      <c r="G346" s="110" t="s">
        <v>206</v>
      </c>
      <c r="H346" s="96">
        <v>324</v>
      </c>
      <c r="I346" s="97">
        <f t="shared" si="31"/>
        <v>0</v>
      </c>
      <c r="J346" s="138">
        <f t="shared" si="31"/>
        <v>0</v>
      </c>
      <c r="K346" s="98">
        <f t="shared" si="31"/>
        <v>0</v>
      </c>
      <c r="L346" s="98">
        <f t="shared" si="31"/>
        <v>0</v>
      </c>
    </row>
    <row r="347" spans="1:12" ht="13.5" hidden="1" customHeight="1" collapsed="1">
      <c r="A347" s="120">
        <v>3</v>
      </c>
      <c r="B347" s="120">
        <v>3</v>
      </c>
      <c r="C347" s="121">
        <v>2</v>
      </c>
      <c r="D347" s="122">
        <v>6</v>
      </c>
      <c r="E347" s="122">
        <v>1</v>
      </c>
      <c r="F347" s="124">
        <v>1</v>
      </c>
      <c r="G347" s="123" t="s">
        <v>206</v>
      </c>
      <c r="H347" s="96">
        <v>325</v>
      </c>
      <c r="I347" s="159">
        <v>0</v>
      </c>
      <c r="J347" s="159">
        <v>0</v>
      </c>
      <c r="K347" s="159">
        <v>0</v>
      </c>
      <c r="L347" s="158">
        <v>0</v>
      </c>
    </row>
    <row r="348" spans="1:12" ht="15" hidden="1" customHeight="1" collapsed="1">
      <c r="A348" s="112">
        <v>3</v>
      </c>
      <c r="B348" s="112">
        <v>3</v>
      </c>
      <c r="C348" s="108">
        <v>2</v>
      </c>
      <c r="D348" s="109">
        <v>7</v>
      </c>
      <c r="E348" s="109"/>
      <c r="F348" s="111"/>
      <c r="G348" s="110" t="s">
        <v>238</v>
      </c>
      <c r="H348" s="96">
        <v>326</v>
      </c>
      <c r="I348" s="97">
        <f>I349</f>
        <v>0</v>
      </c>
      <c r="J348" s="138">
        <f>J349</f>
        <v>0</v>
      </c>
      <c r="K348" s="98">
        <f>K349</f>
        <v>0</v>
      </c>
      <c r="L348" s="98">
        <f>L349</f>
        <v>0</v>
      </c>
    </row>
    <row r="349" spans="1:12" ht="12.75" hidden="1" customHeight="1" collapsed="1">
      <c r="A349" s="120">
        <v>3</v>
      </c>
      <c r="B349" s="120">
        <v>3</v>
      </c>
      <c r="C349" s="121">
        <v>2</v>
      </c>
      <c r="D349" s="122">
        <v>7</v>
      </c>
      <c r="E349" s="122">
        <v>1</v>
      </c>
      <c r="F349" s="124"/>
      <c r="G349" s="110" t="s">
        <v>238</v>
      </c>
      <c r="H349" s="96">
        <v>327</v>
      </c>
      <c r="I349" s="97">
        <f>SUM(I350:I351)</f>
        <v>0</v>
      </c>
      <c r="J349" s="97">
        <f>SUM(J350:J351)</f>
        <v>0</v>
      </c>
      <c r="K349" s="97">
        <f>SUM(K350:K351)</f>
        <v>0</v>
      </c>
      <c r="L349" s="97">
        <f>SUM(L350:L351)</f>
        <v>0</v>
      </c>
    </row>
    <row r="350" spans="1:12" ht="27" hidden="1" customHeight="1" collapsed="1">
      <c r="A350" s="112">
        <v>3</v>
      </c>
      <c r="B350" s="112">
        <v>3</v>
      </c>
      <c r="C350" s="108">
        <v>2</v>
      </c>
      <c r="D350" s="109">
        <v>7</v>
      </c>
      <c r="E350" s="109">
        <v>1</v>
      </c>
      <c r="F350" s="111">
        <v>1</v>
      </c>
      <c r="G350" s="110" t="s">
        <v>239</v>
      </c>
      <c r="H350" s="96">
        <v>328</v>
      </c>
      <c r="I350" s="159">
        <v>0</v>
      </c>
      <c r="J350" s="159">
        <v>0</v>
      </c>
      <c r="K350" s="159">
        <v>0</v>
      </c>
      <c r="L350" s="158">
        <v>0</v>
      </c>
    </row>
    <row r="351" spans="1:12" ht="30" hidden="1" customHeight="1" collapsed="1">
      <c r="A351" s="112">
        <v>3</v>
      </c>
      <c r="B351" s="112">
        <v>3</v>
      </c>
      <c r="C351" s="108">
        <v>2</v>
      </c>
      <c r="D351" s="109">
        <v>7</v>
      </c>
      <c r="E351" s="109">
        <v>1</v>
      </c>
      <c r="F351" s="111">
        <v>2</v>
      </c>
      <c r="G351" s="110" t="s">
        <v>240</v>
      </c>
      <c r="H351" s="96">
        <v>329</v>
      </c>
      <c r="I351" s="115">
        <v>0</v>
      </c>
      <c r="J351" s="115">
        <v>0</v>
      </c>
      <c r="K351" s="115">
        <v>0</v>
      </c>
      <c r="L351" s="115">
        <v>0</v>
      </c>
    </row>
    <row r="352" spans="1:12" ht="18.75" customHeight="1">
      <c r="A352" s="81"/>
      <c r="B352" s="81"/>
      <c r="C352" s="82"/>
      <c r="D352" s="175"/>
      <c r="E352" s="176"/>
      <c r="F352" s="177"/>
      <c r="G352" s="178" t="s">
        <v>243</v>
      </c>
      <c r="H352" s="96">
        <v>330</v>
      </c>
      <c r="I352" s="148">
        <f>SUM(I22+I168)</f>
        <v>771300</v>
      </c>
      <c r="J352" s="148">
        <f>SUM(J22+J168)</f>
        <v>411900</v>
      </c>
      <c r="K352" s="148">
        <f>SUM(K22+K168)</f>
        <v>335366.23000000004</v>
      </c>
      <c r="L352" s="148">
        <f>SUM(L22+L168)</f>
        <v>335366.23000000004</v>
      </c>
    </row>
    <row r="353" spans="1:12" ht="9" customHeight="1">
      <c r="G353" s="99"/>
      <c r="H353" s="96"/>
      <c r="I353" s="179"/>
      <c r="J353" s="180"/>
      <c r="K353" s="180"/>
      <c r="L353" s="180"/>
    </row>
    <row r="354" spans="1:12" ht="18.75" customHeight="1">
      <c r="D354" s="181"/>
      <c r="E354" s="181"/>
      <c r="F354" s="87"/>
      <c r="G354" s="181" t="s">
        <v>18</v>
      </c>
      <c r="H354" s="182"/>
      <c r="I354" s="183"/>
      <c r="J354" s="180"/>
      <c r="K354" s="181" t="s">
        <v>19</v>
      </c>
      <c r="L354" s="183"/>
    </row>
    <row r="355" spans="1:12" ht="13.15" customHeight="1">
      <c r="A355" s="184"/>
      <c r="B355" s="184"/>
      <c r="C355" s="184"/>
      <c r="D355" s="185" t="s">
        <v>244</v>
      </c>
      <c r="E355" s="65"/>
      <c r="F355" s="65"/>
      <c r="G355" s="182"/>
      <c r="H355" s="182"/>
      <c r="I355" s="204" t="s">
        <v>245</v>
      </c>
      <c r="K355" s="419" t="s">
        <v>246</v>
      </c>
      <c r="L355" s="419"/>
    </row>
    <row r="356" spans="1:12" ht="15.75" customHeight="1">
      <c r="D356" s="181"/>
      <c r="E356" s="181"/>
      <c r="F356" s="87"/>
      <c r="G356" s="181" t="s">
        <v>21</v>
      </c>
      <c r="I356" s="205"/>
      <c r="K356" s="181" t="s">
        <v>22</v>
      </c>
      <c r="L356" s="206"/>
    </row>
    <row r="357" spans="1:12" ht="19.899999999999999" customHeight="1">
      <c r="D357" s="420" t="s">
        <v>247</v>
      </c>
      <c r="E357" s="421"/>
      <c r="F357" s="421"/>
      <c r="G357" s="421"/>
      <c r="H357" s="207"/>
      <c r="I357" s="208" t="s">
        <v>245</v>
      </c>
      <c r="K357" s="419" t="s">
        <v>246</v>
      </c>
      <c r="L357" s="419"/>
    </row>
  </sheetData>
  <mergeCells count="19">
    <mergeCell ref="K355:L355"/>
    <mergeCell ref="D357:G357"/>
    <mergeCell ref="K357:L357"/>
    <mergeCell ref="B9:L9"/>
    <mergeCell ref="G10:K10"/>
    <mergeCell ref="E11:K11"/>
    <mergeCell ref="A14:I14"/>
    <mergeCell ref="A15:I15"/>
    <mergeCell ref="G17:H17"/>
    <mergeCell ref="A18:I18"/>
    <mergeCell ref="A21:F21"/>
    <mergeCell ref="G7:K7"/>
    <mergeCell ref="A8:L8"/>
    <mergeCell ref="A19:F20"/>
    <mergeCell ref="G19:G20"/>
    <mergeCell ref="H19:H20"/>
    <mergeCell ref="I19:J19"/>
    <mergeCell ref="K19:K20"/>
    <mergeCell ref="L19:L20"/>
  </mergeCells>
  <pageMargins left="0.9055118110236221" right="0.11811023622047245" top="0.55118110236220474" bottom="0.35433070866141736" header="0" footer="0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9"/>
  <sheetViews>
    <sheetView workbookViewId="0">
      <selection activeCell="K21" sqref="K21:K22"/>
    </sheetView>
  </sheetViews>
  <sheetFormatPr defaultRowHeight="15"/>
  <cols>
    <col min="1" max="4" width="2" style="61" customWidth="1"/>
    <col min="5" max="5" width="2.140625" style="61" customWidth="1"/>
    <col min="6" max="6" width="3.5703125" style="62" customWidth="1"/>
    <col min="7" max="7" width="34.28515625" style="61" customWidth="1"/>
    <col min="8" max="8" width="4.7109375" style="61" customWidth="1"/>
    <col min="9" max="9" width="9.7109375" style="61" customWidth="1"/>
    <col min="10" max="10" width="11.7109375" style="61" customWidth="1"/>
    <col min="11" max="11" width="11.140625" style="61" customWidth="1"/>
    <col min="12" max="12" width="10.140625" style="61" customWidth="1"/>
    <col min="13" max="13" width="0.140625" style="61" hidden="1" customWidth="1"/>
    <col min="14" max="14" width="6.140625" style="61" hidden="1" customWidth="1"/>
    <col min="15" max="15" width="8.85546875" style="61" hidden="1" customWidth="1"/>
    <col min="16" max="16" width="9.140625" style="61" hidden="1" customWidth="1"/>
    <col min="17" max="17" width="11.28515625" style="61" customWidth="1"/>
    <col min="18" max="18" width="34.42578125" style="61" customWidth="1"/>
    <col min="19" max="19" width="9.140625" style="61" customWidth="1"/>
    <col min="20" max="36" width="9.140625" style="65" customWidth="1"/>
    <col min="37" max="256" width="8.85546875" style="65"/>
    <col min="257" max="260" width="2" style="65" customWidth="1"/>
    <col min="261" max="261" width="2.140625" style="65" customWidth="1"/>
    <col min="262" max="262" width="3.5703125" style="65" customWidth="1"/>
    <col min="263" max="263" width="34.28515625" style="65" customWidth="1"/>
    <col min="264" max="264" width="4.7109375" style="65" customWidth="1"/>
    <col min="265" max="265" width="9" style="65" customWidth="1"/>
    <col min="266" max="266" width="11.7109375" style="65" customWidth="1"/>
    <col min="267" max="267" width="12.42578125" style="65" customWidth="1"/>
    <col min="268" max="268" width="10.140625" style="65" customWidth="1"/>
    <col min="269" max="272" width="0" style="65" hidden="1" customWidth="1"/>
    <col min="273" max="273" width="11.28515625" style="65" customWidth="1"/>
    <col min="274" max="274" width="34.42578125" style="65" customWidth="1"/>
    <col min="275" max="292" width="9.140625" style="65" customWidth="1"/>
    <col min="293" max="512" width="8.85546875" style="65"/>
    <col min="513" max="516" width="2" style="65" customWidth="1"/>
    <col min="517" max="517" width="2.140625" style="65" customWidth="1"/>
    <col min="518" max="518" width="3.5703125" style="65" customWidth="1"/>
    <col min="519" max="519" width="34.28515625" style="65" customWidth="1"/>
    <col min="520" max="520" width="4.7109375" style="65" customWidth="1"/>
    <col min="521" max="521" width="9" style="65" customWidth="1"/>
    <col min="522" max="522" width="11.7109375" style="65" customWidth="1"/>
    <col min="523" max="523" width="12.42578125" style="65" customWidth="1"/>
    <col min="524" max="524" width="10.140625" style="65" customWidth="1"/>
    <col min="525" max="528" width="0" style="65" hidden="1" customWidth="1"/>
    <col min="529" max="529" width="11.28515625" style="65" customWidth="1"/>
    <col min="530" max="530" width="34.42578125" style="65" customWidth="1"/>
    <col min="531" max="548" width="9.140625" style="65" customWidth="1"/>
    <col min="549" max="768" width="8.85546875" style="65"/>
    <col min="769" max="772" width="2" style="65" customWidth="1"/>
    <col min="773" max="773" width="2.140625" style="65" customWidth="1"/>
    <col min="774" max="774" width="3.5703125" style="65" customWidth="1"/>
    <col min="775" max="775" width="34.28515625" style="65" customWidth="1"/>
    <col min="776" max="776" width="4.7109375" style="65" customWidth="1"/>
    <col min="777" max="777" width="9" style="65" customWidth="1"/>
    <col min="778" max="778" width="11.7109375" style="65" customWidth="1"/>
    <col min="779" max="779" width="12.42578125" style="65" customWidth="1"/>
    <col min="780" max="780" width="10.140625" style="65" customWidth="1"/>
    <col min="781" max="784" width="0" style="65" hidden="1" customWidth="1"/>
    <col min="785" max="785" width="11.28515625" style="65" customWidth="1"/>
    <col min="786" max="786" width="34.42578125" style="65" customWidth="1"/>
    <col min="787" max="804" width="9.140625" style="65" customWidth="1"/>
    <col min="805" max="1024" width="8.85546875" style="65"/>
    <col min="1025" max="1028" width="2" style="65" customWidth="1"/>
    <col min="1029" max="1029" width="2.140625" style="65" customWidth="1"/>
    <col min="1030" max="1030" width="3.5703125" style="65" customWidth="1"/>
    <col min="1031" max="1031" width="34.28515625" style="65" customWidth="1"/>
    <col min="1032" max="1032" width="4.7109375" style="65" customWidth="1"/>
    <col min="1033" max="1033" width="9" style="65" customWidth="1"/>
    <col min="1034" max="1034" width="11.7109375" style="65" customWidth="1"/>
    <col min="1035" max="1035" width="12.42578125" style="65" customWidth="1"/>
    <col min="1036" max="1036" width="10.140625" style="65" customWidth="1"/>
    <col min="1037" max="1040" width="0" style="65" hidden="1" customWidth="1"/>
    <col min="1041" max="1041" width="11.28515625" style="65" customWidth="1"/>
    <col min="1042" max="1042" width="34.42578125" style="65" customWidth="1"/>
    <col min="1043" max="1060" width="9.140625" style="65" customWidth="1"/>
    <col min="1061" max="1280" width="8.85546875" style="65"/>
    <col min="1281" max="1284" width="2" style="65" customWidth="1"/>
    <col min="1285" max="1285" width="2.140625" style="65" customWidth="1"/>
    <col min="1286" max="1286" width="3.5703125" style="65" customWidth="1"/>
    <col min="1287" max="1287" width="34.28515625" style="65" customWidth="1"/>
    <col min="1288" max="1288" width="4.7109375" style="65" customWidth="1"/>
    <col min="1289" max="1289" width="9" style="65" customWidth="1"/>
    <col min="1290" max="1290" width="11.7109375" style="65" customWidth="1"/>
    <col min="1291" max="1291" width="12.42578125" style="65" customWidth="1"/>
    <col min="1292" max="1292" width="10.140625" style="65" customWidth="1"/>
    <col min="1293" max="1296" width="0" style="65" hidden="1" customWidth="1"/>
    <col min="1297" max="1297" width="11.28515625" style="65" customWidth="1"/>
    <col min="1298" max="1298" width="34.42578125" style="65" customWidth="1"/>
    <col min="1299" max="1316" width="9.140625" style="65" customWidth="1"/>
    <col min="1317" max="1536" width="8.85546875" style="65"/>
    <col min="1537" max="1540" width="2" style="65" customWidth="1"/>
    <col min="1541" max="1541" width="2.140625" style="65" customWidth="1"/>
    <col min="1542" max="1542" width="3.5703125" style="65" customWidth="1"/>
    <col min="1543" max="1543" width="34.28515625" style="65" customWidth="1"/>
    <col min="1544" max="1544" width="4.7109375" style="65" customWidth="1"/>
    <col min="1545" max="1545" width="9" style="65" customWidth="1"/>
    <col min="1546" max="1546" width="11.7109375" style="65" customWidth="1"/>
    <col min="1547" max="1547" width="12.42578125" style="65" customWidth="1"/>
    <col min="1548" max="1548" width="10.140625" style="65" customWidth="1"/>
    <col min="1549" max="1552" width="0" style="65" hidden="1" customWidth="1"/>
    <col min="1553" max="1553" width="11.28515625" style="65" customWidth="1"/>
    <col min="1554" max="1554" width="34.42578125" style="65" customWidth="1"/>
    <col min="1555" max="1572" width="9.140625" style="65" customWidth="1"/>
    <col min="1573" max="1792" width="8.85546875" style="65"/>
    <col min="1793" max="1796" width="2" style="65" customWidth="1"/>
    <col min="1797" max="1797" width="2.140625" style="65" customWidth="1"/>
    <col min="1798" max="1798" width="3.5703125" style="65" customWidth="1"/>
    <col min="1799" max="1799" width="34.28515625" style="65" customWidth="1"/>
    <col min="1800" max="1800" width="4.7109375" style="65" customWidth="1"/>
    <col min="1801" max="1801" width="9" style="65" customWidth="1"/>
    <col min="1802" max="1802" width="11.7109375" style="65" customWidth="1"/>
    <col min="1803" max="1803" width="12.42578125" style="65" customWidth="1"/>
    <col min="1804" max="1804" width="10.140625" style="65" customWidth="1"/>
    <col min="1805" max="1808" width="0" style="65" hidden="1" customWidth="1"/>
    <col min="1809" max="1809" width="11.28515625" style="65" customWidth="1"/>
    <col min="1810" max="1810" width="34.42578125" style="65" customWidth="1"/>
    <col min="1811" max="1828" width="9.140625" style="65" customWidth="1"/>
    <col min="1829" max="2048" width="8.85546875" style="65"/>
    <col min="2049" max="2052" width="2" style="65" customWidth="1"/>
    <col min="2053" max="2053" width="2.140625" style="65" customWidth="1"/>
    <col min="2054" max="2054" width="3.5703125" style="65" customWidth="1"/>
    <col min="2055" max="2055" width="34.28515625" style="65" customWidth="1"/>
    <col min="2056" max="2056" width="4.7109375" style="65" customWidth="1"/>
    <col min="2057" max="2057" width="9" style="65" customWidth="1"/>
    <col min="2058" max="2058" width="11.7109375" style="65" customWidth="1"/>
    <col min="2059" max="2059" width="12.42578125" style="65" customWidth="1"/>
    <col min="2060" max="2060" width="10.140625" style="65" customWidth="1"/>
    <col min="2061" max="2064" width="0" style="65" hidden="1" customWidth="1"/>
    <col min="2065" max="2065" width="11.28515625" style="65" customWidth="1"/>
    <col min="2066" max="2066" width="34.42578125" style="65" customWidth="1"/>
    <col min="2067" max="2084" width="9.140625" style="65" customWidth="1"/>
    <col min="2085" max="2304" width="8.85546875" style="65"/>
    <col min="2305" max="2308" width="2" style="65" customWidth="1"/>
    <col min="2309" max="2309" width="2.140625" style="65" customWidth="1"/>
    <col min="2310" max="2310" width="3.5703125" style="65" customWidth="1"/>
    <col min="2311" max="2311" width="34.28515625" style="65" customWidth="1"/>
    <col min="2312" max="2312" width="4.7109375" style="65" customWidth="1"/>
    <col min="2313" max="2313" width="9" style="65" customWidth="1"/>
    <col min="2314" max="2314" width="11.7109375" style="65" customWidth="1"/>
    <col min="2315" max="2315" width="12.42578125" style="65" customWidth="1"/>
    <col min="2316" max="2316" width="10.140625" style="65" customWidth="1"/>
    <col min="2317" max="2320" width="0" style="65" hidden="1" customWidth="1"/>
    <col min="2321" max="2321" width="11.28515625" style="65" customWidth="1"/>
    <col min="2322" max="2322" width="34.42578125" style="65" customWidth="1"/>
    <col min="2323" max="2340" width="9.140625" style="65" customWidth="1"/>
    <col min="2341" max="2560" width="8.85546875" style="65"/>
    <col min="2561" max="2564" width="2" style="65" customWidth="1"/>
    <col min="2565" max="2565" width="2.140625" style="65" customWidth="1"/>
    <col min="2566" max="2566" width="3.5703125" style="65" customWidth="1"/>
    <col min="2567" max="2567" width="34.28515625" style="65" customWidth="1"/>
    <col min="2568" max="2568" width="4.7109375" style="65" customWidth="1"/>
    <col min="2569" max="2569" width="9" style="65" customWidth="1"/>
    <col min="2570" max="2570" width="11.7109375" style="65" customWidth="1"/>
    <col min="2571" max="2571" width="12.42578125" style="65" customWidth="1"/>
    <col min="2572" max="2572" width="10.140625" style="65" customWidth="1"/>
    <col min="2573" max="2576" width="0" style="65" hidden="1" customWidth="1"/>
    <col min="2577" max="2577" width="11.28515625" style="65" customWidth="1"/>
    <col min="2578" max="2578" width="34.42578125" style="65" customWidth="1"/>
    <col min="2579" max="2596" width="9.140625" style="65" customWidth="1"/>
    <col min="2597" max="2816" width="8.85546875" style="65"/>
    <col min="2817" max="2820" width="2" style="65" customWidth="1"/>
    <col min="2821" max="2821" width="2.140625" style="65" customWidth="1"/>
    <col min="2822" max="2822" width="3.5703125" style="65" customWidth="1"/>
    <col min="2823" max="2823" width="34.28515625" style="65" customWidth="1"/>
    <col min="2824" max="2824" width="4.7109375" style="65" customWidth="1"/>
    <col min="2825" max="2825" width="9" style="65" customWidth="1"/>
    <col min="2826" max="2826" width="11.7109375" style="65" customWidth="1"/>
    <col min="2827" max="2827" width="12.42578125" style="65" customWidth="1"/>
    <col min="2828" max="2828" width="10.140625" style="65" customWidth="1"/>
    <col min="2829" max="2832" width="0" style="65" hidden="1" customWidth="1"/>
    <col min="2833" max="2833" width="11.28515625" style="65" customWidth="1"/>
    <col min="2834" max="2834" width="34.42578125" style="65" customWidth="1"/>
    <col min="2835" max="2852" width="9.140625" style="65" customWidth="1"/>
    <col min="2853" max="3072" width="8.85546875" style="65"/>
    <col min="3073" max="3076" width="2" style="65" customWidth="1"/>
    <col min="3077" max="3077" width="2.140625" style="65" customWidth="1"/>
    <col min="3078" max="3078" width="3.5703125" style="65" customWidth="1"/>
    <col min="3079" max="3079" width="34.28515625" style="65" customWidth="1"/>
    <col min="3080" max="3080" width="4.7109375" style="65" customWidth="1"/>
    <col min="3081" max="3081" width="9" style="65" customWidth="1"/>
    <col min="3082" max="3082" width="11.7109375" style="65" customWidth="1"/>
    <col min="3083" max="3083" width="12.42578125" style="65" customWidth="1"/>
    <col min="3084" max="3084" width="10.140625" style="65" customWidth="1"/>
    <col min="3085" max="3088" width="0" style="65" hidden="1" customWidth="1"/>
    <col min="3089" max="3089" width="11.28515625" style="65" customWidth="1"/>
    <col min="3090" max="3090" width="34.42578125" style="65" customWidth="1"/>
    <col min="3091" max="3108" width="9.140625" style="65" customWidth="1"/>
    <col min="3109" max="3328" width="8.85546875" style="65"/>
    <col min="3329" max="3332" width="2" style="65" customWidth="1"/>
    <col min="3333" max="3333" width="2.140625" style="65" customWidth="1"/>
    <col min="3334" max="3334" width="3.5703125" style="65" customWidth="1"/>
    <col min="3335" max="3335" width="34.28515625" style="65" customWidth="1"/>
    <col min="3336" max="3336" width="4.7109375" style="65" customWidth="1"/>
    <col min="3337" max="3337" width="9" style="65" customWidth="1"/>
    <col min="3338" max="3338" width="11.7109375" style="65" customWidth="1"/>
    <col min="3339" max="3339" width="12.42578125" style="65" customWidth="1"/>
    <col min="3340" max="3340" width="10.140625" style="65" customWidth="1"/>
    <col min="3341" max="3344" width="0" style="65" hidden="1" customWidth="1"/>
    <col min="3345" max="3345" width="11.28515625" style="65" customWidth="1"/>
    <col min="3346" max="3346" width="34.42578125" style="65" customWidth="1"/>
    <col min="3347" max="3364" width="9.140625" style="65" customWidth="1"/>
    <col min="3365" max="3584" width="8.85546875" style="65"/>
    <col min="3585" max="3588" width="2" style="65" customWidth="1"/>
    <col min="3589" max="3589" width="2.140625" style="65" customWidth="1"/>
    <col min="3590" max="3590" width="3.5703125" style="65" customWidth="1"/>
    <col min="3591" max="3591" width="34.28515625" style="65" customWidth="1"/>
    <col min="3592" max="3592" width="4.7109375" style="65" customWidth="1"/>
    <col min="3593" max="3593" width="9" style="65" customWidth="1"/>
    <col min="3594" max="3594" width="11.7109375" style="65" customWidth="1"/>
    <col min="3595" max="3595" width="12.42578125" style="65" customWidth="1"/>
    <col min="3596" max="3596" width="10.140625" style="65" customWidth="1"/>
    <col min="3597" max="3600" width="0" style="65" hidden="1" customWidth="1"/>
    <col min="3601" max="3601" width="11.28515625" style="65" customWidth="1"/>
    <col min="3602" max="3602" width="34.42578125" style="65" customWidth="1"/>
    <col min="3603" max="3620" width="9.140625" style="65" customWidth="1"/>
    <col min="3621" max="3840" width="8.85546875" style="65"/>
    <col min="3841" max="3844" width="2" style="65" customWidth="1"/>
    <col min="3845" max="3845" width="2.140625" style="65" customWidth="1"/>
    <col min="3846" max="3846" width="3.5703125" style="65" customWidth="1"/>
    <col min="3847" max="3847" width="34.28515625" style="65" customWidth="1"/>
    <col min="3848" max="3848" width="4.7109375" style="65" customWidth="1"/>
    <col min="3849" max="3849" width="9" style="65" customWidth="1"/>
    <col min="3850" max="3850" width="11.7109375" style="65" customWidth="1"/>
    <col min="3851" max="3851" width="12.42578125" style="65" customWidth="1"/>
    <col min="3852" max="3852" width="10.140625" style="65" customWidth="1"/>
    <col min="3853" max="3856" width="0" style="65" hidden="1" customWidth="1"/>
    <col min="3857" max="3857" width="11.28515625" style="65" customWidth="1"/>
    <col min="3858" max="3858" width="34.42578125" style="65" customWidth="1"/>
    <col min="3859" max="3876" width="9.140625" style="65" customWidth="1"/>
    <col min="3877" max="4096" width="8.85546875" style="65"/>
    <col min="4097" max="4100" width="2" style="65" customWidth="1"/>
    <col min="4101" max="4101" width="2.140625" style="65" customWidth="1"/>
    <col min="4102" max="4102" width="3.5703125" style="65" customWidth="1"/>
    <col min="4103" max="4103" width="34.28515625" style="65" customWidth="1"/>
    <col min="4104" max="4104" width="4.7109375" style="65" customWidth="1"/>
    <col min="4105" max="4105" width="9" style="65" customWidth="1"/>
    <col min="4106" max="4106" width="11.7109375" style="65" customWidth="1"/>
    <col min="4107" max="4107" width="12.42578125" style="65" customWidth="1"/>
    <col min="4108" max="4108" width="10.140625" style="65" customWidth="1"/>
    <col min="4109" max="4112" width="0" style="65" hidden="1" customWidth="1"/>
    <col min="4113" max="4113" width="11.28515625" style="65" customWidth="1"/>
    <col min="4114" max="4114" width="34.42578125" style="65" customWidth="1"/>
    <col min="4115" max="4132" width="9.140625" style="65" customWidth="1"/>
    <col min="4133" max="4352" width="8.85546875" style="65"/>
    <col min="4353" max="4356" width="2" style="65" customWidth="1"/>
    <col min="4357" max="4357" width="2.140625" style="65" customWidth="1"/>
    <col min="4358" max="4358" width="3.5703125" style="65" customWidth="1"/>
    <col min="4359" max="4359" width="34.28515625" style="65" customWidth="1"/>
    <col min="4360" max="4360" width="4.7109375" style="65" customWidth="1"/>
    <col min="4361" max="4361" width="9" style="65" customWidth="1"/>
    <col min="4362" max="4362" width="11.7109375" style="65" customWidth="1"/>
    <col min="4363" max="4363" width="12.42578125" style="65" customWidth="1"/>
    <col min="4364" max="4364" width="10.140625" style="65" customWidth="1"/>
    <col min="4365" max="4368" width="0" style="65" hidden="1" customWidth="1"/>
    <col min="4369" max="4369" width="11.28515625" style="65" customWidth="1"/>
    <col min="4370" max="4370" width="34.42578125" style="65" customWidth="1"/>
    <col min="4371" max="4388" width="9.140625" style="65" customWidth="1"/>
    <col min="4389" max="4608" width="8.85546875" style="65"/>
    <col min="4609" max="4612" width="2" style="65" customWidth="1"/>
    <col min="4613" max="4613" width="2.140625" style="65" customWidth="1"/>
    <col min="4614" max="4614" width="3.5703125" style="65" customWidth="1"/>
    <col min="4615" max="4615" width="34.28515625" style="65" customWidth="1"/>
    <col min="4616" max="4616" width="4.7109375" style="65" customWidth="1"/>
    <col min="4617" max="4617" width="9" style="65" customWidth="1"/>
    <col min="4618" max="4618" width="11.7109375" style="65" customWidth="1"/>
    <col min="4619" max="4619" width="12.42578125" style="65" customWidth="1"/>
    <col min="4620" max="4620" width="10.140625" style="65" customWidth="1"/>
    <col min="4621" max="4624" width="0" style="65" hidden="1" customWidth="1"/>
    <col min="4625" max="4625" width="11.28515625" style="65" customWidth="1"/>
    <col min="4626" max="4626" width="34.42578125" style="65" customWidth="1"/>
    <col min="4627" max="4644" width="9.140625" style="65" customWidth="1"/>
    <col min="4645" max="4864" width="8.85546875" style="65"/>
    <col min="4865" max="4868" width="2" style="65" customWidth="1"/>
    <col min="4869" max="4869" width="2.140625" style="65" customWidth="1"/>
    <col min="4870" max="4870" width="3.5703125" style="65" customWidth="1"/>
    <col min="4871" max="4871" width="34.28515625" style="65" customWidth="1"/>
    <col min="4872" max="4872" width="4.7109375" style="65" customWidth="1"/>
    <col min="4873" max="4873" width="9" style="65" customWidth="1"/>
    <col min="4874" max="4874" width="11.7109375" style="65" customWidth="1"/>
    <col min="4875" max="4875" width="12.42578125" style="65" customWidth="1"/>
    <col min="4876" max="4876" width="10.140625" style="65" customWidth="1"/>
    <col min="4877" max="4880" width="0" style="65" hidden="1" customWidth="1"/>
    <col min="4881" max="4881" width="11.28515625" style="65" customWidth="1"/>
    <col min="4882" max="4882" width="34.42578125" style="65" customWidth="1"/>
    <col min="4883" max="4900" width="9.140625" style="65" customWidth="1"/>
    <col min="4901" max="5120" width="8.85546875" style="65"/>
    <col min="5121" max="5124" width="2" style="65" customWidth="1"/>
    <col min="5125" max="5125" width="2.140625" style="65" customWidth="1"/>
    <col min="5126" max="5126" width="3.5703125" style="65" customWidth="1"/>
    <col min="5127" max="5127" width="34.28515625" style="65" customWidth="1"/>
    <col min="5128" max="5128" width="4.7109375" style="65" customWidth="1"/>
    <col min="5129" max="5129" width="9" style="65" customWidth="1"/>
    <col min="5130" max="5130" width="11.7109375" style="65" customWidth="1"/>
    <col min="5131" max="5131" width="12.42578125" style="65" customWidth="1"/>
    <col min="5132" max="5132" width="10.140625" style="65" customWidth="1"/>
    <col min="5133" max="5136" width="0" style="65" hidden="1" customWidth="1"/>
    <col min="5137" max="5137" width="11.28515625" style="65" customWidth="1"/>
    <col min="5138" max="5138" width="34.42578125" style="65" customWidth="1"/>
    <col min="5139" max="5156" width="9.140625" style="65" customWidth="1"/>
    <col min="5157" max="5376" width="8.85546875" style="65"/>
    <col min="5377" max="5380" width="2" style="65" customWidth="1"/>
    <col min="5381" max="5381" width="2.140625" style="65" customWidth="1"/>
    <col min="5382" max="5382" width="3.5703125" style="65" customWidth="1"/>
    <col min="5383" max="5383" width="34.28515625" style="65" customWidth="1"/>
    <col min="5384" max="5384" width="4.7109375" style="65" customWidth="1"/>
    <col min="5385" max="5385" width="9" style="65" customWidth="1"/>
    <col min="5386" max="5386" width="11.7109375" style="65" customWidth="1"/>
    <col min="5387" max="5387" width="12.42578125" style="65" customWidth="1"/>
    <col min="5388" max="5388" width="10.140625" style="65" customWidth="1"/>
    <col min="5389" max="5392" width="0" style="65" hidden="1" customWidth="1"/>
    <col min="5393" max="5393" width="11.28515625" style="65" customWidth="1"/>
    <col min="5394" max="5394" width="34.42578125" style="65" customWidth="1"/>
    <col min="5395" max="5412" width="9.140625" style="65" customWidth="1"/>
    <col min="5413" max="5632" width="8.85546875" style="65"/>
    <col min="5633" max="5636" width="2" style="65" customWidth="1"/>
    <col min="5637" max="5637" width="2.140625" style="65" customWidth="1"/>
    <col min="5638" max="5638" width="3.5703125" style="65" customWidth="1"/>
    <col min="5639" max="5639" width="34.28515625" style="65" customWidth="1"/>
    <col min="5640" max="5640" width="4.7109375" style="65" customWidth="1"/>
    <col min="5641" max="5641" width="9" style="65" customWidth="1"/>
    <col min="5642" max="5642" width="11.7109375" style="65" customWidth="1"/>
    <col min="5643" max="5643" width="12.42578125" style="65" customWidth="1"/>
    <col min="5644" max="5644" width="10.140625" style="65" customWidth="1"/>
    <col min="5645" max="5648" width="0" style="65" hidden="1" customWidth="1"/>
    <col min="5649" max="5649" width="11.28515625" style="65" customWidth="1"/>
    <col min="5650" max="5650" width="34.42578125" style="65" customWidth="1"/>
    <col min="5651" max="5668" width="9.140625" style="65" customWidth="1"/>
    <col min="5669" max="5888" width="8.85546875" style="65"/>
    <col min="5889" max="5892" width="2" style="65" customWidth="1"/>
    <col min="5893" max="5893" width="2.140625" style="65" customWidth="1"/>
    <col min="5894" max="5894" width="3.5703125" style="65" customWidth="1"/>
    <col min="5895" max="5895" width="34.28515625" style="65" customWidth="1"/>
    <col min="5896" max="5896" width="4.7109375" style="65" customWidth="1"/>
    <col min="5897" max="5897" width="9" style="65" customWidth="1"/>
    <col min="5898" max="5898" width="11.7109375" style="65" customWidth="1"/>
    <col min="5899" max="5899" width="12.42578125" style="65" customWidth="1"/>
    <col min="5900" max="5900" width="10.140625" style="65" customWidth="1"/>
    <col min="5901" max="5904" width="0" style="65" hidden="1" customWidth="1"/>
    <col min="5905" max="5905" width="11.28515625" style="65" customWidth="1"/>
    <col min="5906" max="5906" width="34.42578125" style="65" customWidth="1"/>
    <col min="5907" max="5924" width="9.140625" style="65" customWidth="1"/>
    <col min="5925" max="6144" width="8.85546875" style="65"/>
    <col min="6145" max="6148" width="2" style="65" customWidth="1"/>
    <col min="6149" max="6149" width="2.140625" style="65" customWidth="1"/>
    <col min="6150" max="6150" width="3.5703125" style="65" customWidth="1"/>
    <col min="6151" max="6151" width="34.28515625" style="65" customWidth="1"/>
    <col min="6152" max="6152" width="4.7109375" style="65" customWidth="1"/>
    <col min="6153" max="6153" width="9" style="65" customWidth="1"/>
    <col min="6154" max="6154" width="11.7109375" style="65" customWidth="1"/>
    <col min="6155" max="6155" width="12.42578125" style="65" customWidth="1"/>
    <col min="6156" max="6156" width="10.140625" style="65" customWidth="1"/>
    <col min="6157" max="6160" width="0" style="65" hidden="1" customWidth="1"/>
    <col min="6161" max="6161" width="11.28515625" style="65" customWidth="1"/>
    <col min="6162" max="6162" width="34.42578125" style="65" customWidth="1"/>
    <col min="6163" max="6180" width="9.140625" style="65" customWidth="1"/>
    <col min="6181" max="6400" width="8.85546875" style="65"/>
    <col min="6401" max="6404" width="2" style="65" customWidth="1"/>
    <col min="6405" max="6405" width="2.140625" style="65" customWidth="1"/>
    <col min="6406" max="6406" width="3.5703125" style="65" customWidth="1"/>
    <col min="6407" max="6407" width="34.28515625" style="65" customWidth="1"/>
    <col min="6408" max="6408" width="4.7109375" style="65" customWidth="1"/>
    <col min="6409" max="6409" width="9" style="65" customWidth="1"/>
    <col min="6410" max="6410" width="11.7109375" style="65" customWidth="1"/>
    <col min="6411" max="6411" width="12.42578125" style="65" customWidth="1"/>
    <col min="6412" max="6412" width="10.140625" style="65" customWidth="1"/>
    <col min="6413" max="6416" width="0" style="65" hidden="1" customWidth="1"/>
    <col min="6417" max="6417" width="11.28515625" style="65" customWidth="1"/>
    <col min="6418" max="6418" width="34.42578125" style="65" customWidth="1"/>
    <col min="6419" max="6436" width="9.140625" style="65" customWidth="1"/>
    <col min="6437" max="6656" width="8.85546875" style="65"/>
    <col min="6657" max="6660" width="2" style="65" customWidth="1"/>
    <col min="6661" max="6661" width="2.140625" style="65" customWidth="1"/>
    <col min="6662" max="6662" width="3.5703125" style="65" customWidth="1"/>
    <col min="6663" max="6663" width="34.28515625" style="65" customWidth="1"/>
    <col min="6664" max="6664" width="4.7109375" style="65" customWidth="1"/>
    <col min="6665" max="6665" width="9" style="65" customWidth="1"/>
    <col min="6666" max="6666" width="11.7109375" style="65" customWidth="1"/>
    <col min="6667" max="6667" width="12.42578125" style="65" customWidth="1"/>
    <col min="6668" max="6668" width="10.140625" style="65" customWidth="1"/>
    <col min="6669" max="6672" width="0" style="65" hidden="1" customWidth="1"/>
    <col min="6673" max="6673" width="11.28515625" style="65" customWidth="1"/>
    <col min="6674" max="6674" width="34.42578125" style="65" customWidth="1"/>
    <col min="6675" max="6692" width="9.140625" style="65" customWidth="1"/>
    <col min="6693" max="6912" width="8.85546875" style="65"/>
    <col min="6913" max="6916" width="2" style="65" customWidth="1"/>
    <col min="6917" max="6917" width="2.140625" style="65" customWidth="1"/>
    <col min="6918" max="6918" width="3.5703125" style="65" customWidth="1"/>
    <col min="6919" max="6919" width="34.28515625" style="65" customWidth="1"/>
    <col min="6920" max="6920" width="4.7109375" style="65" customWidth="1"/>
    <col min="6921" max="6921" width="9" style="65" customWidth="1"/>
    <col min="6922" max="6922" width="11.7109375" style="65" customWidth="1"/>
    <col min="6923" max="6923" width="12.42578125" style="65" customWidth="1"/>
    <col min="6924" max="6924" width="10.140625" style="65" customWidth="1"/>
    <col min="6925" max="6928" width="0" style="65" hidden="1" customWidth="1"/>
    <col min="6929" max="6929" width="11.28515625" style="65" customWidth="1"/>
    <col min="6930" max="6930" width="34.42578125" style="65" customWidth="1"/>
    <col min="6931" max="6948" width="9.140625" style="65" customWidth="1"/>
    <col min="6949" max="7168" width="8.85546875" style="65"/>
    <col min="7169" max="7172" width="2" style="65" customWidth="1"/>
    <col min="7173" max="7173" width="2.140625" style="65" customWidth="1"/>
    <col min="7174" max="7174" width="3.5703125" style="65" customWidth="1"/>
    <col min="7175" max="7175" width="34.28515625" style="65" customWidth="1"/>
    <col min="7176" max="7176" width="4.7109375" style="65" customWidth="1"/>
    <col min="7177" max="7177" width="9" style="65" customWidth="1"/>
    <col min="7178" max="7178" width="11.7109375" style="65" customWidth="1"/>
    <col min="7179" max="7179" width="12.42578125" style="65" customWidth="1"/>
    <col min="7180" max="7180" width="10.140625" style="65" customWidth="1"/>
    <col min="7181" max="7184" width="0" style="65" hidden="1" customWidth="1"/>
    <col min="7185" max="7185" width="11.28515625" style="65" customWidth="1"/>
    <col min="7186" max="7186" width="34.42578125" style="65" customWidth="1"/>
    <col min="7187" max="7204" width="9.140625" style="65" customWidth="1"/>
    <col min="7205" max="7424" width="8.85546875" style="65"/>
    <col min="7425" max="7428" width="2" style="65" customWidth="1"/>
    <col min="7429" max="7429" width="2.140625" style="65" customWidth="1"/>
    <col min="7430" max="7430" width="3.5703125" style="65" customWidth="1"/>
    <col min="7431" max="7431" width="34.28515625" style="65" customWidth="1"/>
    <col min="7432" max="7432" width="4.7109375" style="65" customWidth="1"/>
    <col min="7433" max="7433" width="9" style="65" customWidth="1"/>
    <col min="7434" max="7434" width="11.7109375" style="65" customWidth="1"/>
    <col min="7435" max="7435" width="12.42578125" style="65" customWidth="1"/>
    <col min="7436" max="7436" width="10.140625" style="65" customWidth="1"/>
    <col min="7437" max="7440" width="0" style="65" hidden="1" customWidth="1"/>
    <col min="7441" max="7441" width="11.28515625" style="65" customWidth="1"/>
    <col min="7442" max="7442" width="34.42578125" style="65" customWidth="1"/>
    <col min="7443" max="7460" width="9.140625" style="65" customWidth="1"/>
    <col min="7461" max="7680" width="8.85546875" style="65"/>
    <col min="7681" max="7684" width="2" style="65" customWidth="1"/>
    <col min="7685" max="7685" width="2.140625" style="65" customWidth="1"/>
    <col min="7686" max="7686" width="3.5703125" style="65" customWidth="1"/>
    <col min="7687" max="7687" width="34.28515625" style="65" customWidth="1"/>
    <col min="7688" max="7688" width="4.7109375" style="65" customWidth="1"/>
    <col min="7689" max="7689" width="9" style="65" customWidth="1"/>
    <col min="7690" max="7690" width="11.7109375" style="65" customWidth="1"/>
    <col min="7691" max="7691" width="12.42578125" style="65" customWidth="1"/>
    <col min="7692" max="7692" width="10.140625" style="65" customWidth="1"/>
    <col min="7693" max="7696" width="0" style="65" hidden="1" customWidth="1"/>
    <col min="7697" max="7697" width="11.28515625" style="65" customWidth="1"/>
    <col min="7698" max="7698" width="34.42578125" style="65" customWidth="1"/>
    <col min="7699" max="7716" width="9.140625" style="65" customWidth="1"/>
    <col min="7717" max="7936" width="8.85546875" style="65"/>
    <col min="7937" max="7940" width="2" style="65" customWidth="1"/>
    <col min="7941" max="7941" width="2.140625" style="65" customWidth="1"/>
    <col min="7942" max="7942" width="3.5703125" style="65" customWidth="1"/>
    <col min="7943" max="7943" width="34.28515625" style="65" customWidth="1"/>
    <col min="7944" max="7944" width="4.7109375" style="65" customWidth="1"/>
    <col min="7945" max="7945" width="9" style="65" customWidth="1"/>
    <col min="7946" max="7946" width="11.7109375" style="65" customWidth="1"/>
    <col min="7947" max="7947" width="12.42578125" style="65" customWidth="1"/>
    <col min="7948" max="7948" width="10.140625" style="65" customWidth="1"/>
    <col min="7949" max="7952" width="0" style="65" hidden="1" customWidth="1"/>
    <col min="7953" max="7953" width="11.28515625" style="65" customWidth="1"/>
    <col min="7954" max="7954" width="34.42578125" style="65" customWidth="1"/>
    <col min="7955" max="7972" width="9.140625" style="65" customWidth="1"/>
    <col min="7973" max="8192" width="8.85546875" style="65"/>
    <col min="8193" max="8196" width="2" style="65" customWidth="1"/>
    <col min="8197" max="8197" width="2.140625" style="65" customWidth="1"/>
    <col min="8198" max="8198" width="3.5703125" style="65" customWidth="1"/>
    <col min="8199" max="8199" width="34.28515625" style="65" customWidth="1"/>
    <col min="8200" max="8200" width="4.7109375" style="65" customWidth="1"/>
    <col min="8201" max="8201" width="9" style="65" customWidth="1"/>
    <col min="8202" max="8202" width="11.7109375" style="65" customWidth="1"/>
    <col min="8203" max="8203" width="12.42578125" style="65" customWidth="1"/>
    <col min="8204" max="8204" width="10.140625" style="65" customWidth="1"/>
    <col min="8205" max="8208" width="0" style="65" hidden="1" customWidth="1"/>
    <col min="8209" max="8209" width="11.28515625" style="65" customWidth="1"/>
    <col min="8210" max="8210" width="34.42578125" style="65" customWidth="1"/>
    <col min="8211" max="8228" width="9.140625" style="65" customWidth="1"/>
    <col min="8229" max="8448" width="8.85546875" style="65"/>
    <col min="8449" max="8452" width="2" style="65" customWidth="1"/>
    <col min="8453" max="8453" width="2.140625" style="65" customWidth="1"/>
    <col min="8454" max="8454" width="3.5703125" style="65" customWidth="1"/>
    <col min="8455" max="8455" width="34.28515625" style="65" customWidth="1"/>
    <col min="8456" max="8456" width="4.7109375" style="65" customWidth="1"/>
    <col min="8457" max="8457" width="9" style="65" customWidth="1"/>
    <col min="8458" max="8458" width="11.7109375" style="65" customWidth="1"/>
    <col min="8459" max="8459" width="12.42578125" style="65" customWidth="1"/>
    <col min="8460" max="8460" width="10.140625" style="65" customWidth="1"/>
    <col min="8461" max="8464" width="0" style="65" hidden="1" customWidth="1"/>
    <col min="8465" max="8465" width="11.28515625" style="65" customWidth="1"/>
    <col min="8466" max="8466" width="34.42578125" style="65" customWidth="1"/>
    <col min="8467" max="8484" width="9.140625" style="65" customWidth="1"/>
    <col min="8485" max="8704" width="8.85546875" style="65"/>
    <col min="8705" max="8708" width="2" style="65" customWidth="1"/>
    <col min="8709" max="8709" width="2.140625" style="65" customWidth="1"/>
    <col min="8710" max="8710" width="3.5703125" style="65" customWidth="1"/>
    <col min="8711" max="8711" width="34.28515625" style="65" customWidth="1"/>
    <col min="8712" max="8712" width="4.7109375" style="65" customWidth="1"/>
    <col min="8713" max="8713" width="9" style="65" customWidth="1"/>
    <col min="8714" max="8714" width="11.7109375" style="65" customWidth="1"/>
    <col min="8715" max="8715" width="12.42578125" style="65" customWidth="1"/>
    <col min="8716" max="8716" width="10.140625" style="65" customWidth="1"/>
    <col min="8717" max="8720" width="0" style="65" hidden="1" customWidth="1"/>
    <col min="8721" max="8721" width="11.28515625" style="65" customWidth="1"/>
    <col min="8722" max="8722" width="34.42578125" style="65" customWidth="1"/>
    <col min="8723" max="8740" width="9.140625" style="65" customWidth="1"/>
    <col min="8741" max="8960" width="8.85546875" style="65"/>
    <col min="8961" max="8964" width="2" style="65" customWidth="1"/>
    <col min="8965" max="8965" width="2.140625" style="65" customWidth="1"/>
    <col min="8966" max="8966" width="3.5703125" style="65" customWidth="1"/>
    <col min="8967" max="8967" width="34.28515625" style="65" customWidth="1"/>
    <col min="8968" max="8968" width="4.7109375" style="65" customWidth="1"/>
    <col min="8969" max="8969" width="9" style="65" customWidth="1"/>
    <col min="8970" max="8970" width="11.7109375" style="65" customWidth="1"/>
    <col min="8971" max="8971" width="12.42578125" style="65" customWidth="1"/>
    <col min="8972" max="8972" width="10.140625" style="65" customWidth="1"/>
    <col min="8973" max="8976" width="0" style="65" hidden="1" customWidth="1"/>
    <col min="8977" max="8977" width="11.28515625" style="65" customWidth="1"/>
    <col min="8978" max="8978" width="34.42578125" style="65" customWidth="1"/>
    <col min="8979" max="8996" width="9.140625" style="65" customWidth="1"/>
    <col min="8997" max="9216" width="8.85546875" style="65"/>
    <col min="9217" max="9220" width="2" style="65" customWidth="1"/>
    <col min="9221" max="9221" width="2.140625" style="65" customWidth="1"/>
    <col min="9222" max="9222" width="3.5703125" style="65" customWidth="1"/>
    <col min="9223" max="9223" width="34.28515625" style="65" customWidth="1"/>
    <col min="9224" max="9224" width="4.7109375" style="65" customWidth="1"/>
    <col min="9225" max="9225" width="9" style="65" customWidth="1"/>
    <col min="9226" max="9226" width="11.7109375" style="65" customWidth="1"/>
    <col min="9227" max="9227" width="12.42578125" style="65" customWidth="1"/>
    <col min="9228" max="9228" width="10.140625" style="65" customWidth="1"/>
    <col min="9229" max="9232" width="0" style="65" hidden="1" customWidth="1"/>
    <col min="9233" max="9233" width="11.28515625" style="65" customWidth="1"/>
    <col min="9234" max="9234" width="34.42578125" style="65" customWidth="1"/>
    <col min="9235" max="9252" width="9.140625" style="65" customWidth="1"/>
    <col min="9253" max="9472" width="8.85546875" style="65"/>
    <col min="9473" max="9476" width="2" style="65" customWidth="1"/>
    <col min="9477" max="9477" width="2.140625" style="65" customWidth="1"/>
    <col min="9478" max="9478" width="3.5703125" style="65" customWidth="1"/>
    <col min="9479" max="9479" width="34.28515625" style="65" customWidth="1"/>
    <col min="9480" max="9480" width="4.7109375" style="65" customWidth="1"/>
    <col min="9481" max="9481" width="9" style="65" customWidth="1"/>
    <col min="9482" max="9482" width="11.7109375" style="65" customWidth="1"/>
    <col min="9483" max="9483" width="12.42578125" style="65" customWidth="1"/>
    <col min="9484" max="9484" width="10.140625" style="65" customWidth="1"/>
    <col min="9485" max="9488" width="0" style="65" hidden="1" customWidth="1"/>
    <col min="9489" max="9489" width="11.28515625" style="65" customWidth="1"/>
    <col min="9490" max="9490" width="34.42578125" style="65" customWidth="1"/>
    <col min="9491" max="9508" width="9.140625" style="65" customWidth="1"/>
    <col min="9509" max="9728" width="8.85546875" style="65"/>
    <col min="9729" max="9732" width="2" style="65" customWidth="1"/>
    <col min="9733" max="9733" width="2.140625" style="65" customWidth="1"/>
    <col min="9734" max="9734" width="3.5703125" style="65" customWidth="1"/>
    <col min="9735" max="9735" width="34.28515625" style="65" customWidth="1"/>
    <col min="9736" max="9736" width="4.7109375" style="65" customWidth="1"/>
    <col min="9737" max="9737" width="9" style="65" customWidth="1"/>
    <col min="9738" max="9738" width="11.7109375" style="65" customWidth="1"/>
    <col min="9739" max="9739" width="12.42578125" style="65" customWidth="1"/>
    <col min="9740" max="9740" width="10.140625" style="65" customWidth="1"/>
    <col min="9741" max="9744" width="0" style="65" hidden="1" customWidth="1"/>
    <col min="9745" max="9745" width="11.28515625" style="65" customWidth="1"/>
    <col min="9746" max="9746" width="34.42578125" style="65" customWidth="1"/>
    <col min="9747" max="9764" width="9.140625" style="65" customWidth="1"/>
    <col min="9765" max="9984" width="8.85546875" style="65"/>
    <col min="9985" max="9988" width="2" style="65" customWidth="1"/>
    <col min="9989" max="9989" width="2.140625" style="65" customWidth="1"/>
    <col min="9990" max="9990" width="3.5703125" style="65" customWidth="1"/>
    <col min="9991" max="9991" width="34.28515625" style="65" customWidth="1"/>
    <col min="9992" max="9992" width="4.7109375" style="65" customWidth="1"/>
    <col min="9993" max="9993" width="9" style="65" customWidth="1"/>
    <col min="9994" max="9994" width="11.7109375" style="65" customWidth="1"/>
    <col min="9995" max="9995" width="12.42578125" style="65" customWidth="1"/>
    <col min="9996" max="9996" width="10.140625" style="65" customWidth="1"/>
    <col min="9997" max="10000" width="0" style="65" hidden="1" customWidth="1"/>
    <col min="10001" max="10001" width="11.28515625" style="65" customWidth="1"/>
    <col min="10002" max="10002" width="34.42578125" style="65" customWidth="1"/>
    <col min="10003" max="10020" width="9.140625" style="65" customWidth="1"/>
    <col min="10021" max="10240" width="8.85546875" style="65"/>
    <col min="10241" max="10244" width="2" style="65" customWidth="1"/>
    <col min="10245" max="10245" width="2.140625" style="65" customWidth="1"/>
    <col min="10246" max="10246" width="3.5703125" style="65" customWidth="1"/>
    <col min="10247" max="10247" width="34.28515625" style="65" customWidth="1"/>
    <col min="10248" max="10248" width="4.7109375" style="65" customWidth="1"/>
    <col min="10249" max="10249" width="9" style="65" customWidth="1"/>
    <col min="10250" max="10250" width="11.7109375" style="65" customWidth="1"/>
    <col min="10251" max="10251" width="12.42578125" style="65" customWidth="1"/>
    <col min="10252" max="10252" width="10.140625" style="65" customWidth="1"/>
    <col min="10253" max="10256" width="0" style="65" hidden="1" customWidth="1"/>
    <col min="10257" max="10257" width="11.28515625" style="65" customWidth="1"/>
    <col min="10258" max="10258" width="34.42578125" style="65" customWidth="1"/>
    <col min="10259" max="10276" width="9.140625" style="65" customWidth="1"/>
    <col min="10277" max="10496" width="8.85546875" style="65"/>
    <col min="10497" max="10500" width="2" style="65" customWidth="1"/>
    <col min="10501" max="10501" width="2.140625" style="65" customWidth="1"/>
    <col min="10502" max="10502" width="3.5703125" style="65" customWidth="1"/>
    <col min="10503" max="10503" width="34.28515625" style="65" customWidth="1"/>
    <col min="10504" max="10504" width="4.7109375" style="65" customWidth="1"/>
    <col min="10505" max="10505" width="9" style="65" customWidth="1"/>
    <col min="10506" max="10506" width="11.7109375" style="65" customWidth="1"/>
    <col min="10507" max="10507" width="12.42578125" style="65" customWidth="1"/>
    <col min="10508" max="10508" width="10.140625" style="65" customWidth="1"/>
    <col min="10509" max="10512" width="0" style="65" hidden="1" customWidth="1"/>
    <col min="10513" max="10513" width="11.28515625" style="65" customWidth="1"/>
    <col min="10514" max="10514" width="34.42578125" style="65" customWidth="1"/>
    <col min="10515" max="10532" width="9.140625" style="65" customWidth="1"/>
    <col min="10533" max="10752" width="8.85546875" style="65"/>
    <col min="10753" max="10756" width="2" style="65" customWidth="1"/>
    <col min="10757" max="10757" width="2.140625" style="65" customWidth="1"/>
    <col min="10758" max="10758" width="3.5703125" style="65" customWidth="1"/>
    <col min="10759" max="10759" width="34.28515625" style="65" customWidth="1"/>
    <col min="10760" max="10760" width="4.7109375" style="65" customWidth="1"/>
    <col min="10761" max="10761" width="9" style="65" customWidth="1"/>
    <col min="10762" max="10762" width="11.7109375" style="65" customWidth="1"/>
    <col min="10763" max="10763" width="12.42578125" style="65" customWidth="1"/>
    <col min="10764" max="10764" width="10.140625" style="65" customWidth="1"/>
    <col min="10765" max="10768" width="0" style="65" hidden="1" customWidth="1"/>
    <col min="10769" max="10769" width="11.28515625" style="65" customWidth="1"/>
    <col min="10770" max="10770" width="34.42578125" style="65" customWidth="1"/>
    <col min="10771" max="10788" width="9.140625" style="65" customWidth="1"/>
    <col min="10789" max="11008" width="8.85546875" style="65"/>
    <col min="11009" max="11012" width="2" style="65" customWidth="1"/>
    <col min="11013" max="11013" width="2.140625" style="65" customWidth="1"/>
    <col min="11014" max="11014" width="3.5703125" style="65" customWidth="1"/>
    <col min="11015" max="11015" width="34.28515625" style="65" customWidth="1"/>
    <col min="11016" max="11016" width="4.7109375" style="65" customWidth="1"/>
    <col min="11017" max="11017" width="9" style="65" customWidth="1"/>
    <col min="11018" max="11018" width="11.7109375" style="65" customWidth="1"/>
    <col min="11019" max="11019" width="12.42578125" style="65" customWidth="1"/>
    <col min="11020" max="11020" width="10.140625" style="65" customWidth="1"/>
    <col min="11021" max="11024" width="0" style="65" hidden="1" customWidth="1"/>
    <col min="11025" max="11025" width="11.28515625" style="65" customWidth="1"/>
    <col min="11026" max="11026" width="34.42578125" style="65" customWidth="1"/>
    <col min="11027" max="11044" width="9.140625" style="65" customWidth="1"/>
    <col min="11045" max="11264" width="8.85546875" style="65"/>
    <col min="11265" max="11268" width="2" style="65" customWidth="1"/>
    <col min="11269" max="11269" width="2.140625" style="65" customWidth="1"/>
    <col min="11270" max="11270" width="3.5703125" style="65" customWidth="1"/>
    <col min="11271" max="11271" width="34.28515625" style="65" customWidth="1"/>
    <col min="11272" max="11272" width="4.7109375" style="65" customWidth="1"/>
    <col min="11273" max="11273" width="9" style="65" customWidth="1"/>
    <col min="11274" max="11274" width="11.7109375" style="65" customWidth="1"/>
    <col min="11275" max="11275" width="12.42578125" style="65" customWidth="1"/>
    <col min="11276" max="11276" width="10.140625" style="65" customWidth="1"/>
    <col min="11277" max="11280" width="0" style="65" hidden="1" customWidth="1"/>
    <col min="11281" max="11281" width="11.28515625" style="65" customWidth="1"/>
    <col min="11282" max="11282" width="34.42578125" style="65" customWidth="1"/>
    <col min="11283" max="11300" width="9.140625" style="65" customWidth="1"/>
    <col min="11301" max="11520" width="8.85546875" style="65"/>
    <col min="11521" max="11524" width="2" style="65" customWidth="1"/>
    <col min="11525" max="11525" width="2.140625" style="65" customWidth="1"/>
    <col min="11526" max="11526" width="3.5703125" style="65" customWidth="1"/>
    <col min="11527" max="11527" width="34.28515625" style="65" customWidth="1"/>
    <col min="11528" max="11528" width="4.7109375" style="65" customWidth="1"/>
    <col min="11529" max="11529" width="9" style="65" customWidth="1"/>
    <col min="11530" max="11530" width="11.7109375" style="65" customWidth="1"/>
    <col min="11531" max="11531" width="12.42578125" style="65" customWidth="1"/>
    <col min="11532" max="11532" width="10.140625" style="65" customWidth="1"/>
    <col min="11533" max="11536" width="0" style="65" hidden="1" customWidth="1"/>
    <col min="11537" max="11537" width="11.28515625" style="65" customWidth="1"/>
    <col min="11538" max="11538" width="34.42578125" style="65" customWidth="1"/>
    <col min="11539" max="11556" width="9.140625" style="65" customWidth="1"/>
    <col min="11557" max="11776" width="8.85546875" style="65"/>
    <col min="11777" max="11780" width="2" style="65" customWidth="1"/>
    <col min="11781" max="11781" width="2.140625" style="65" customWidth="1"/>
    <col min="11782" max="11782" width="3.5703125" style="65" customWidth="1"/>
    <col min="11783" max="11783" width="34.28515625" style="65" customWidth="1"/>
    <col min="11784" max="11784" width="4.7109375" style="65" customWidth="1"/>
    <col min="11785" max="11785" width="9" style="65" customWidth="1"/>
    <col min="11786" max="11786" width="11.7109375" style="65" customWidth="1"/>
    <col min="11787" max="11787" width="12.42578125" style="65" customWidth="1"/>
    <col min="11788" max="11788" width="10.140625" style="65" customWidth="1"/>
    <col min="11789" max="11792" width="0" style="65" hidden="1" customWidth="1"/>
    <col min="11793" max="11793" width="11.28515625" style="65" customWidth="1"/>
    <col min="11794" max="11794" width="34.42578125" style="65" customWidth="1"/>
    <col min="11795" max="11812" width="9.140625" style="65" customWidth="1"/>
    <col min="11813" max="12032" width="8.85546875" style="65"/>
    <col min="12033" max="12036" width="2" style="65" customWidth="1"/>
    <col min="12037" max="12037" width="2.140625" style="65" customWidth="1"/>
    <col min="12038" max="12038" width="3.5703125" style="65" customWidth="1"/>
    <col min="12039" max="12039" width="34.28515625" style="65" customWidth="1"/>
    <col min="12040" max="12040" width="4.7109375" style="65" customWidth="1"/>
    <col min="12041" max="12041" width="9" style="65" customWidth="1"/>
    <col min="12042" max="12042" width="11.7109375" style="65" customWidth="1"/>
    <col min="12043" max="12043" width="12.42578125" style="65" customWidth="1"/>
    <col min="12044" max="12044" width="10.140625" style="65" customWidth="1"/>
    <col min="12045" max="12048" width="0" style="65" hidden="1" customWidth="1"/>
    <col min="12049" max="12049" width="11.28515625" style="65" customWidth="1"/>
    <col min="12050" max="12050" width="34.42578125" style="65" customWidth="1"/>
    <col min="12051" max="12068" width="9.140625" style="65" customWidth="1"/>
    <col min="12069" max="12288" width="8.85546875" style="65"/>
    <col min="12289" max="12292" width="2" style="65" customWidth="1"/>
    <col min="12293" max="12293" width="2.140625" style="65" customWidth="1"/>
    <col min="12294" max="12294" width="3.5703125" style="65" customWidth="1"/>
    <col min="12295" max="12295" width="34.28515625" style="65" customWidth="1"/>
    <col min="12296" max="12296" width="4.7109375" style="65" customWidth="1"/>
    <col min="12297" max="12297" width="9" style="65" customWidth="1"/>
    <col min="12298" max="12298" width="11.7109375" style="65" customWidth="1"/>
    <col min="12299" max="12299" width="12.42578125" style="65" customWidth="1"/>
    <col min="12300" max="12300" width="10.140625" style="65" customWidth="1"/>
    <col min="12301" max="12304" width="0" style="65" hidden="1" customWidth="1"/>
    <col min="12305" max="12305" width="11.28515625" style="65" customWidth="1"/>
    <col min="12306" max="12306" width="34.42578125" style="65" customWidth="1"/>
    <col min="12307" max="12324" width="9.140625" style="65" customWidth="1"/>
    <col min="12325" max="12544" width="8.85546875" style="65"/>
    <col min="12545" max="12548" width="2" style="65" customWidth="1"/>
    <col min="12549" max="12549" width="2.140625" style="65" customWidth="1"/>
    <col min="12550" max="12550" width="3.5703125" style="65" customWidth="1"/>
    <col min="12551" max="12551" width="34.28515625" style="65" customWidth="1"/>
    <col min="12552" max="12552" width="4.7109375" style="65" customWidth="1"/>
    <col min="12553" max="12553" width="9" style="65" customWidth="1"/>
    <col min="12554" max="12554" width="11.7109375" style="65" customWidth="1"/>
    <col min="12555" max="12555" width="12.42578125" style="65" customWidth="1"/>
    <col min="12556" max="12556" width="10.140625" style="65" customWidth="1"/>
    <col min="12557" max="12560" width="0" style="65" hidden="1" customWidth="1"/>
    <col min="12561" max="12561" width="11.28515625" style="65" customWidth="1"/>
    <col min="12562" max="12562" width="34.42578125" style="65" customWidth="1"/>
    <col min="12563" max="12580" width="9.140625" style="65" customWidth="1"/>
    <col min="12581" max="12800" width="8.85546875" style="65"/>
    <col min="12801" max="12804" width="2" style="65" customWidth="1"/>
    <col min="12805" max="12805" width="2.140625" style="65" customWidth="1"/>
    <col min="12806" max="12806" width="3.5703125" style="65" customWidth="1"/>
    <col min="12807" max="12807" width="34.28515625" style="65" customWidth="1"/>
    <col min="12808" max="12808" width="4.7109375" style="65" customWidth="1"/>
    <col min="12809" max="12809" width="9" style="65" customWidth="1"/>
    <col min="12810" max="12810" width="11.7109375" style="65" customWidth="1"/>
    <col min="12811" max="12811" width="12.42578125" style="65" customWidth="1"/>
    <col min="12812" max="12812" width="10.140625" style="65" customWidth="1"/>
    <col min="12813" max="12816" width="0" style="65" hidden="1" customWidth="1"/>
    <col min="12817" max="12817" width="11.28515625" style="65" customWidth="1"/>
    <col min="12818" max="12818" width="34.42578125" style="65" customWidth="1"/>
    <col min="12819" max="12836" width="9.140625" style="65" customWidth="1"/>
    <col min="12837" max="13056" width="8.85546875" style="65"/>
    <col min="13057" max="13060" width="2" style="65" customWidth="1"/>
    <col min="13061" max="13061" width="2.140625" style="65" customWidth="1"/>
    <col min="13062" max="13062" width="3.5703125" style="65" customWidth="1"/>
    <col min="13063" max="13063" width="34.28515625" style="65" customWidth="1"/>
    <col min="13064" max="13064" width="4.7109375" style="65" customWidth="1"/>
    <col min="13065" max="13065" width="9" style="65" customWidth="1"/>
    <col min="13066" max="13066" width="11.7109375" style="65" customWidth="1"/>
    <col min="13067" max="13067" width="12.42578125" style="65" customWidth="1"/>
    <col min="13068" max="13068" width="10.140625" style="65" customWidth="1"/>
    <col min="13069" max="13072" width="0" style="65" hidden="1" customWidth="1"/>
    <col min="13073" max="13073" width="11.28515625" style="65" customWidth="1"/>
    <col min="13074" max="13074" width="34.42578125" style="65" customWidth="1"/>
    <col min="13075" max="13092" width="9.140625" style="65" customWidth="1"/>
    <col min="13093" max="13312" width="8.85546875" style="65"/>
    <col min="13313" max="13316" width="2" style="65" customWidth="1"/>
    <col min="13317" max="13317" width="2.140625" style="65" customWidth="1"/>
    <col min="13318" max="13318" width="3.5703125" style="65" customWidth="1"/>
    <col min="13319" max="13319" width="34.28515625" style="65" customWidth="1"/>
    <col min="13320" max="13320" width="4.7109375" style="65" customWidth="1"/>
    <col min="13321" max="13321" width="9" style="65" customWidth="1"/>
    <col min="13322" max="13322" width="11.7109375" style="65" customWidth="1"/>
    <col min="13323" max="13323" width="12.42578125" style="65" customWidth="1"/>
    <col min="13324" max="13324" width="10.140625" style="65" customWidth="1"/>
    <col min="13325" max="13328" width="0" style="65" hidden="1" customWidth="1"/>
    <col min="13329" max="13329" width="11.28515625" style="65" customWidth="1"/>
    <col min="13330" max="13330" width="34.42578125" style="65" customWidth="1"/>
    <col min="13331" max="13348" width="9.140625" style="65" customWidth="1"/>
    <col min="13349" max="13568" width="8.85546875" style="65"/>
    <col min="13569" max="13572" width="2" style="65" customWidth="1"/>
    <col min="13573" max="13573" width="2.140625" style="65" customWidth="1"/>
    <col min="13574" max="13574" width="3.5703125" style="65" customWidth="1"/>
    <col min="13575" max="13575" width="34.28515625" style="65" customWidth="1"/>
    <col min="13576" max="13576" width="4.7109375" style="65" customWidth="1"/>
    <col min="13577" max="13577" width="9" style="65" customWidth="1"/>
    <col min="13578" max="13578" width="11.7109375" style="65" customWidth="1"/>
    <col min="13579" max="13579" width="12.42578125" style="65" customWidth="1"/>
    <col min="13580" max="13580" width="10.140625" style="65" customWidth="1"/>
    <col min="13581" max="13584" width="0" style="65" hidden="1" customWidth="1"/>
    <col min="13585" max="13585" width="11.28515625" style="65" customWidth="1"/>
    <col min="13586" max="13586" width="34.42578125" style="65" customWidth="1"/>
    <col min="13587" max="13604" width="9.140625" style="65" customWidth="1"/>
    <col min="13605" max="13824" width="8.85546875" style="65"/>
    <col min="13825" max="13828" width="2" style="65" customWidth="1"/>
    <col min="13829" max="13829" width="2.140625" style="65" customWidth="1"/>
    <col min="13830" max="13830" width="3.5703125" style="65" customWidth="1"/>
    <col min="13831" max="13831" width="34.28515625" style="65" customWidth="1"/>
    <col min="13832" max="13832" width="4.7109375" style="65" customWidth="1"/>
    <col min="13833" max="13833" width="9" style="65" customWidth="1"/>
    <col min="13834" max="13834" width="11.7109375" style="65" customWidth="1"/>
    <col min="13835" max="13835" width="12.42578125" style="65" customWidth="1"/>
    <col min="13836" max="13836" width="10.140625" style="65" customWidth="1"/>
    <col min="13837" max="13840" width="0" style="65" hidden="1" customWidth="1"/>
    <col min="13841" max="13841" width="11.28515625" style="65" customWidth="1"/>
    <col min="13842" max="13842" width="34.42578125" style="65" customWidth="1"/>
    <col min="13843" max="13860" width="9.140625" style="65" customWidth="1"/>
    <col min="13861" max="14080" width="8.85546875" style="65"/>
    <col min="14081" max="14084" width="2" style="65" customWidth="1"/>
    <col min="14085" max="14085" width="2.140625" style="65" customWidth="1"/>
    <col min="14086" max="14086" width="3.5703125" style="65" customWidth="1"/>
    <col min="14087" max="14087" width="34.28515625" style="65" customWidth="1"/>
    <col min="14088" max="14088" width="4.7109375" style="65" customWidth="1"/>
    <col min="14089" max="14089" width="9" style="65" customWidth="1"/>
    <col min="14090" max="14090" width="11.7109375" style="65" customWidth="1"/>
    <col min="14091" max="14091" width="12.42578125" style="65" customWidth="1"/>
    <col min="14092" max="14092" width="10.140625" style="65" customWidth="1"/>
    <col min="14093" max="14096" width="0" style="65" hidden="1" customWidth="1"/>
    <col min="14097" max="14097" width="11.28515625" style="65" customWidth="1"/>
    <col min="14098" max="14098" width="34.42578125" style="65" customWidth="1"/>
    <col min="14099" max="14116" width="9.140625" style="65" customWidth="1"/>
    <col min="14117" max="14336" width="8.85546875" style="65"/>
    <col min="14337" max="14340" width="2" style="65" customWidth="1"/>
    <col min="14341" max="14341" width="2.140625" style="65" customWidth="1"/>
    <col min="14342" max="14342" width="3.5703125" style="65" customWidth="1"/>
    <col min="14343" max="14343" width="34.28515625" style="65" customWidth="1"/>
    <col min="14344" max="14344" width="4.7109375" style="65" customWidth="1"/>
    <col min="14345" max="14345" width="9" style="65" customWidth="1"/>
    <col min="14346" max="14346" width="11.7109375" style="65" customWidth="1"/>
    <col min="14347" max="14347" width="12.42578125" style="65" customWidth="1"/>
    <col min="14348" max="14348" width="10.140625" style="65" customWidth="1"/>
    <col min="14349" max="14352" width="0" style="65" hidden="1" customWidth="1"/>
    <col min="14353" max="14353" width="11.28515625" style="65" customWidth="1"/>
    <col min="14354" max="14354" width="34.42578125" style="65" customWidth="1"/>
    <col min="14355" max="14372" width="9.140625" style="65" customWidth="1"/>
    <col min="14373" max="14592" width="8.85546875" style="65"/>
    <col min="14593" max="14596" width="2" style="65" customWidth="1"/>
    <col min="14597" max="14597" width="2.140625" style="65" customWidth="1"/>
    <col min="14598" max="14598" width="3.5703125" style="65" customWidth="1"/>
    <col min="14599" max="14599" width="34.28515625" style="65" customWidth="1"/>
    <col min="14600" max="14600" width="4.7109375" style="65" customWidth="1"/>
    <col min="14601" max="14601" width="9" style="65" customWidth="1"/>
    <col min="14602" max="14602" width="11.7109375" style="65" customWidth="1"/>
    <col min="14603" max="14603" width="12.42578125" style="65" customWidth="1"/>
    <col min="14604" max="14604" width="10.140625" style="65" customWidth="1"/>
    <col min="14605" max="14608" width="0" style="65" hidden="1" customWidth="1"/>
    <col min="14609" max="14609" width="11.28515625" style="65" customWidth="1"/>
    <col min="14610" max="14610" width="34.42578125" style="65" customWidth="1"/>
    <col min="14611" max="14628" width="9.140625" style="65" customWidth="1"/>
    <col min="14629" max="14848" width="8.85546875" style="65"/>
    <col min="14849" max="14852" width="2" style="65" customWidth="1"/>
    <col min="14853" max="14853" width="2.140625" style="65" customWidth="1"/>
    <col min="14854" max="14854" width="3.5703125" style="65" customWidth="1"/>
    <col min="14855" max="14855" width="34.28515625" style="65" customWidth="1"/>
    <col min="14856" max="14856" width="4.7109375" style="65" customWidth="1"/>
    <col min="14857" max="14857" width="9" style="65" customWidth="1"/>
    <col min="14858" max="14858" width="11.7109375" style="65" customWidth="1"/>
    <col min="14859" max="14859" width="12.42578125" style="65" customWidth="1"/>
    <col min="14860" max="14860" width="10.140625" style="65" customWidth="1"/>
    <col min="14861" max="14864" width="0" style="65" hidden="1" customWidth="1"/>
    <col min="14865" max="14865" width="11.28515625" style="65" customWidth="1"/>
    <col min="14866" max="14866" width="34.42578125" style="65" customWidth="1"/>
    <col min="14867" max="14884" width="9.140625" style="65" customWidth="1"/>
    <col min="14885" max="15104" width="8.85546875" style="65"/>
    <col min="15105" max="15108" width="2" style="65" customWidth="1"/>
    <col min="15109" max="15109" width="2.140625" style="65" customWidth="1"/>
    <col min="15110" max="15110" width="3.5703125" style="65" customWidth="1"/>
    <col min="15111" max="15111" width="34.28515625" style="65" customWidth="1"/>
    <col min="15112" max="15112" width="4.7109375" style="65" customWidth="1"/>
    <col min="15113" max="15113" width="9" style="65" customWidth="1"/>
    <col min="15114" max="15114" width="11.7109375" style="65" customWidth="1"/>
    <col min="15115" max="15115" width="12.42578125" style="65" customWidth="1"/>
    <col min="15116" max="15116" width="10.140625" style="65" customWidth="1"/>
    <col min="15117" max="15120" width="0" style="65" hidden="1" customWidth="1"/>
    <col min="15121" max="15121" width="11.28515625" style="65" customWidth="1"/>
    <col min="15122" max="15122" width="34.42578125" style="65" customWidth="1"/>
    <col min="15123" max="15140" width="9.140625" style="65" customWidth="1"/>
    <col min="15141" max="15360" width="8.85546875" style="65"/>
    <col min="15361" max="15364" width="2" style="65" customWidth="1"/>
    <col min="15365" max="15365" width="2.140625" style="65" customWidth="1"/>
    <col min="15366" max="15366" width="3.5703125" style="65" customWidth="1"/>
    <col min="15367" max="15367" width="34.28515625" style="65" customWidth="1"/>
    <col min="15368" max="15368" width="4.7109375" style="65" customWidth="1"/>
    <col min="15369" max="15369" width="9" style="65" customWidth="1"/>
    <col min="15370" max="15370" width="11.7109375" style="65" customWidth="1"/>
    <col min="15371" max="15371" width="12.42578125" style="65" customWidth="1"/>
    <col min="15372" max="15372" width="10.140625" style="65" customWidth="1"/>
    <col min="15373" max="15376" width="0" style="65" hidden="1" customWidth="1"/>
    <col min="15377" max="15377" width="11.28515625" style="65" customWidth="1"/>
    <col min="15378" max="15378" width="34.42578125" style="65" customWidth="1"/>
    <col min="15379" max="15396" width="9.140625" style="65" customWidth="1"/>
    <col min="15397" max="15616" width="8.85546875" style="65"/>
    <col min="15617" max="15620" width="2" style="65" customWidth="1"/>
    <col min="15621" max="15621" width="2.140625" style="65" customWidth="1"/>
    <col min="15622" max="15622" width="3.5703125" style="65" customWidth="1"/>
    <col min="15623" max="15623" width="34.28515625" style="65" customWidth="1"/>
    <col min="15624" max="15624" width="4.7109375" style="65" customWidth="1"/>
    <col min="15625" max="15625" width="9" style="65" customWidth="1"/>
    <col min="15626" max="15626" width="11.7109375" style="65" customWidth="1"/>
    <col min="15627" max="15627" width="12.42578125" style="65" customWidth="1"/>
    <col min="15628" max="15628" width="10.140625" style="65" customWidth="1"/>
    <col min="15629" max="15632" width="0" style="65" hidden="1" customWidth="1"/>
    <col min="15633" max="15633" width="11.28515625" style="65" customWidth="1"/>
    <col min="15634" max="15634" width="34.42578125" style="65" customWidth="1"/>
    <col min="15635" max="15652" width="9.140625" style="65" customWidth="1"/>
    <col min="15653" max="15872" width="8.85546875" style="65"/>
    <col min="15873" max="15876" width="2" style="65" customWidth="1"/>
    <col min="15877" max="15877" width="2.140625" style="65" customWidth="1"/>
    <col min="15878" max="15878" width="3.5703125" style="65" customWidth="1"/>
    <col min="15879" max="15879" width="34.28515625" style="65" customWidth="1"/>
    <col min="15880" max="15880" width="4.7109375" style="65" customWidth="1"/>
    <col min="15881" max="15881" width="9" style="65" customWidth="1"/>
    <col min="15882" max="15882" width="11.7109375" style="65" customWidth="1"/>
    <col min="15883" max="15883" width="12.42578125" style="65" customWidth="1"/>
    <col min="15884" max="15884" width="10.140625" style="65" customWidth="1"/>
    <col min="15885" max="15888" width="0" style="65" hidden="1" customWidth="1"/>
    <col min="15889" max="15889" width="11.28515625" style="65" customWidth="1"/>
    <col min="15890" max="15890" width="34.42578125" style="65" customWidth="1"/>
    <col min="15891" max="15908" width="9.140625" style="65" customWidth="1"/>
    <col min="15909" max="16128" width="8.85546875" style="65"/>
    <col min="16129" max="16132" width="2" style="65" customWidth="1"/>
    <col min="16133" max="16133" width="2.140625" style="65" customWidth="1"/>
    <col min="16134" max="16134" width="3.5703125" style="65" customWidth="1"/>
    <col min="16135" max="16135" width="34.28515625" style="65" customWidth="1"/>
    <col min="16136" max="16136" width="4.7109375" style="65" customWidth="1"/>
    <col min="16137" max="16137" width="9" style="65" customWidth="1"/>
    <col min="16138" max="16138" width="11.7109375" style="65" customWidth="1"/>
    <col min="16139" max="16139" width="12.42578125" style="65" customWidth="1"/>
    <col min="16140" max="16140" width="10.140625" style="65" customWidth="1"/>
    <col min="16141" max="16144" width="0" style="65" hidden="1" customWidth="1"/>
    <col min="16145" max="16145" width="11.28515625" style="65" customWidth="1"/>
    <col min="16146" max="16146" width="34.42578125" style="65" customWidth="1"/>
    <col min="16147" max="16164" width="9.140625" style="65" customWidth="1"/>
    <col min="16165" max="16384" width="8.85546875" style="65"/>
  </cols>
  <sheetData>
    <row r="1" spans="1:36" ht="15" customHeight="1">
      <c r="G1" s="186"/>
      <c r="H1" s="187"/>
      <c r="I1" s="63"/>
      <c r="J1" s="64" t="s">
        <v>27</v>
      </c>
      <c r="K1" s="64"/>
      <c r="L1" s="64"/>
      <c r="M1" s="188"/>
      <c r="N1" s="64"/>
      <c r="O1" s="64"/>
      <c r="P1" s="64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</row>
    <row r="2" spans="1:36" ht="14.25" customHeight="1">
      <c r="H2" s="187"/>
      <c r="I2" s="65"/>
      <c r="J2" s="64" t="s">
        <v>28</v>
      </c>
      <c r="K2" s="64"/>
      <c r="L2" s="64"/>
      <c r="M2" s="188"/>
      <c r="N2" s="64"/>
      <c r="O2" s="64"/>
      <c r="P2" s="64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6" ht="13.5" customHeight="1">
      <c r="H3" s="66"/>
      <c r="I3" s="187"/>
      <c r="J3" s="64" t="s">
        <v>29</v>
      </c>
      <c r="K3" s="64"/>
      <c r="L3" s="64"/>
      <c r="M3" s="188"/>
      <c r="N3" s="64"/>
      <c r="O3" s="64"/>
      <c r="P3" s="64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</row>
    <row r="4" spans="1:36" ht="14.25" customHeight="1">
      <c r="G4" s="189" t="s">
        <v>30</v>
      </c>
      <c r="H4" s="187"/>
      <c r="I4" s="65"/>
      <c r="J4" s="64" t="s">
        <v>31</v>
      </c>
      <c r="K4" s="64"/>
      <c r="L4" s="64"/>
      <c r="M4" s="188"/>
      <c r="N4" s="190"/>
      <c r="O4" s="190"/>
      <c r="P4" s="64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</row>
    <row r="5" spans="1:36" ht="12" customHeight="1">
      <c r="H5" s="67"/>
      <c r="I5" s="65"/>
      <c r="J5" s="64" t="s">
        <v>388</v>
      </c>
      <c r="K5" s="64"/>
      <c r="L5" s="64"/>
      <c r="M5" s="188"/>
      <c r="N5" s="64"/>
      <c r="O5" s="64"/>
      <c r="P5" s="64"/>
      <c r="Q5" s="64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</row>
    <row r="6" spans="1:36" ht="25.5" customHeight="1">
      <c r="G6" s="68" t="s">
        <v>32</v>
      </c>
      <c r="H6" s="64"/>
      <c r="I6" s="64"/>
      <c r="J6" s="191"/>
      <c r="K6" s="191"/>
      <c r="L6" s="69"/>
      <c r="M6" s="188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</row>
    <row r="7" spans="1:36" ht="14.25" customHeight="1">
      <c r="A7" s="70"/>
      <c r="B7" s="192"/>
      <c r="C7" s="192"/>
      <c r="D7" s="192"/>
      <c r="E7" s="192"/>
      <c r="F7" s="192"/>
      <c r="G7" s="437" t="s">
        <v>33</v>
      </c>
      <c r="H7" s="437"/>
      <c r="I7" s="437"/>
      <c r="J7" s="437"/>
      <c r="K7" s="437"/>
      <c r="L7" s="192"/>
      <c r="M7" s="188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</row>
    <row r="8" spans="1:36" ht="16.5" customHeight="1">
      <c r="A8" s="438" t="s">
        <v>461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188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</row>
    <row r="9" spans="1:36" ht="12" customHeight="1">
      <c r="B9" s="438" t="s">
        <v>34</v>
      </c>
      <c r="C9" s="438"/>
      <c r="D9" s="438"/>
      <c r="E9" s="438"/>
      <c r="F9" s="438"/>
      <c r="G9" s="438"/>
      <c r="H9" s="438"/>
      <c r="I9" s="438"/>
      <c r="J9" s="438"/>
      <c r="K9" s="438"/>
      <c r="L9" s="438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</row>
    <row r="10" spans="1:36" ht="12.75" customHeight="1">
      <c r="G10" s="439" t="s">
        <v>462</v>
      </c>
      <c r="H10" s="439"/>
      <c r="I10" s="439"/>
      <c r="J10" s="439"/>
      <c r="K10" s="439"/>
    </row>
    <row r="11" spans="1:36" ht="15" customHeight="1">
      <c r="B11" s="65"/>
      <c r="C11" s="65"/>
      <c r="D11" s="65"/>
      <c r="E11" s="440" t="s">
        <v>248</v>
      </c>
      <c r="F11" s="440"/>
      <c r="G11" s="440"/>
      <c r="H11" s="440"/>
      <c r="I11" s="440"/>
      <c r="J11" s="440"/>
      <c r="K11" s="440"/>
      <c r="L11" s="65"/>
    </row>
    <row r="12" spans="1:36" ht="12" customHeight="1">
      <c r="A12" s="441" t="s">
        <v>254</v>
      </c>
      <c r="B12" s="441"/>
      <c r="C12" s="441"/>
      <c r="D12" s="441"/>
      <c r="E12" s="441"/>
      <c r="F12" s="441"/>
      <c r="G12" s="441"/>
      <c r="H12" s="441"/>
      <c r="I12" s="441"/>
      <c r="J12" s="441"/>
      <c r="K12" s="441"/>
      <c r="L12" s="441"/>
      <c r="M12" s="71"/>
    </row>
    <row r="13" spans="1:36" ht="12" customHeight="1">
      <c r="F13" s="61"/>
      <c r="J13" s="193"/>
      <c r="K13" s="194"/>
      <c r="L13" s="195" t="s">
        <v>35</v>
      </c>
      <c r="M13" s="71"/>
    </row>
    <row r="14" spans="1:36" ht="11.25" customHeight="1">
      <c r="F14" s="61"/>
      <c r="J14" s="72" t="s">
        <v>36</v>
      </c>
      <c r="K14" s="66"/>
      <c r="L14" s="73"/>
      <c r="M14" s="71"/>
    </row>
    <row r="15" spans="1:36" ht="12" customHeight="1">
      <c r="E15" s="64"/>
      <c r="F15" s="74"/>
      <c r="I15" s="75"/>
      <c r="J15" s="75"/>
      <c r="K15" s="76" t="s">
        <v>37</v>
      </c>
      <c r="L15" s="73"/>
      <c r="M15" s="71"/>
    </row>
    <row r="16" spans="1:36" ht="14.25" customHeight="1">
      <c r="A16" s="424" t="s">
        <v>389</v>
      </c>
      <c r="B16" s="424"/>
      <c r="C16" s="424"/>
      <c r="D16" s="424"/>
      <c r="E16" s="424"/>
      <c r="F16" s="424"/>
      <c r="G16" s="424"/>
      <c r="H16" s="424"/>
      <c r="I16" s="424"/>
      <c r="K16" s="76" t="s">
        <v>38</v>
      </c>
      <c r="L16" s="77" t="s">
        <v>39</v>
      </c>
      <c r="M16" s="71"/>
    </row>
    <row r="17" spans="1:18" ht="43.5" customHeight="1">
      <c r="A17" s="424" t="s">
        <v>392</v>
      </c>
      <c r="B17" s="424"/>
      <c r="C17" s="424"/>
      <c r="D17" s="424"/>
      <c r="E17" s="424"/>
      <c r="F17" s="424"/>
      <c r="G17" s="424"/>
      <c r="H17" s="424"/>
      <c r="I17" s="424"/>
      <c r="J17" s="78" t="s">
        <v>41</v>
      </c>
      <c r="K17" s="79" t="s">
        <v>53</v>
      </c>
      <c r="L17" s="73"/>
      <c r="M17" s="71"/>
    </row>
    <row r="18" spans="1:18" ht="12.75" customHeight="1">
      <c r="F18" s="61"/>
      <c r="G18" s="80" t="s">
        <v>42</v>
      </c>
      <c r="H18" s="81" t="s">
        <v>16</v>
      </c>
      <c r="I18" s="82"/>
      <c r="J18" s="83"/>
      <c r="K18" s="73"/>
      <c r="L18" s="73"/>
      <c r="M18" s="71"/>
    </row>
    <row r="19" spans="1:18" ht="13.5" customHeight="1">
      <c r="F19" s="61"/>
      <c r="G19" s="425" t="s">
        <v>43</v>
      </c>
      <c r="H19" s="425"/>
      <c r="I19" s="84" t="s">
        <v>250</v>
      </c>
      <c r="J19" s="85" t="s">
        <v>251</v>
      </c>
      <c r="K19" s="86" t="s">
        <v>251</v>
      </c>
      <c r="L19" s="86" t="s">
        <v>251</v>
      </c>
      <c r="M19" s="71"/>
    </row>
    <row r="20" spans="1:18">
      <c r="A20" s="426" t="s">
        <v>252</v>
      </c>
      <c r="B20" s="426"/>
      <c r="C20" s="426"/>
      <c r="D20" s="426"/>
      <c r="E20" s="426"/>
      <c r="F20" s="426"/>
      <c r="G20" s="426"/>
      <c r="H20" s="426"/>
      <c r="I20" s="426"/>
      <c r="J20" s="87"/>
      <c r="K20" s="196"/>
      <c r="L20" s="88" t="s">
        <v>44</v>
      </c>
      <c r="M20" s="89"/>
    </row>
    <row r="21" spans="1:18" ht="24" customHeight="1">
      <c r="A21" s="427" t="s">
        <v>45</v>
      </c>
      <c r="B21" s="428"/>
      <c r="C21" s="428"/>
      <c r="D21" s="428"/>
      <c r="E21" s="428"/>
      <c r="F21" s="428"/>
      <c r="G21" s="431" t="s">
        <v>46</v>
      </c>
      <c r="H21" s="433" t="s">
        <v>47</v>
      </c>
      <c r="I21" s="435" t="s">
        <v>48</v>
      </c>
      <c r="J21" s="436"/>
      <c r="K21" s="422" t="s">
        <v>49</v>
      </c>
      <c r="L21" s="414" t="s">
        <v>50</v>
      </c>
      <c r="M21" s="89"/>
    </row>
    <row r="22" spans="1:18" ht="46.5" customHeight="1">
      <c r="A22" s="429"/>
      <c r="B22" s="430"/>
      <c r="C22" s="430"/>
      <c r="D22" s="430"/>
      <c r="E22" s="430"/>
      <c r="F22" s="430"/>
      <c r="G22" s="432"/>
      <c r="H22" s="434"/>
      <c r="I22" s="90" t="s">
        <v>51</v>
      </c>
      <c r="J22" s="91" t="s">
        <v>52</v>
      </c>
      <c r="K22" s="423"/>
      <c r="L22" s="415"/>
    </row>
    <row r="23" spans="1:18" ht="11.25" customHeight="1">
      <c r="A23" s="416" t="s">
        <v>53</v>
      </c>
      <c r="B23" s="417"/>
      <c r="C23" s="417"/>
      <c r="D23" s="417"/>
      <c r="E23" s="417"/>
      <c r="F23" s="418"/>
      <c r="G23" s="197">
        <v>2</v>
      </c>
      <c r="H23" s="198">
        <v>3</v>
      </c>
      <c r="I23" s="199" t="s">
        <v>54</v>
      </c>
      <c r="J23" s="200" t="s">
        <v>55</v>
      </c>
      <c r="K23" s="201">
        <v>6</v>
      </c>
      <c r="L23" s="201">
        <v>7</v>
      </c>
    </row>
    <row r="24" spans="1:18" s="99" customFormat="1" ht="14.25" customHeight="1">
      <c r="A24" s="92">
        <v>2</v>
      </c>
      <c r="B24" s="92"/>
      <c r="C24" s="93"/>
      <c r="D24" s="94"/>
      <c r="E24" s="92"/>
      <c r="F24" s="95"/>
      <c r="G24" s="94" t="s">
        <v>56</v>
      </c>
      <c r="H24" s="96">
        <v>1</v>
      </c>
      <c r="I24" s="97">
        <f>SUM(I25+I36+I55+I76+I83+I103+I125+I144+I154)</f>
        <v>5400</v>
      </c>
      <c r="J24" s="97">
        <f>SUM(J25+J36+J55+J76+J83+J103+J125+J144+J154)</f>
        <v>2900</v>
      </c>
      <c r="K24" s="98">
        <f>SUM(K25+K36+K55+K76+K83+K103+K125+K144+K154)</f>
        <v>1436.68</v>
      </c>
      <c r="L24" s="97">
        <f>SUM(L25+L36+L55+L76+L83+L103+L125+L144+L154)</f>
        <v>1436.68</v>
      </c>
    </row>
    <row r="25" spans="1:18" ht="16.5" hidden="1" customHeight="1" collapsed="1">
      <c r="A25" s="92">
        <v>2</v>
      </c>
      <c r="B25" s="100">
        <v>1</v>
      </c>
      <c r="C25" s="101"/>
      <c r="D25" s="102"/>
      <c r="E25" s="103"/>
      <c r="F25" s="104"/>
      <c r="G25" s="105" t="s">
        <v>57</v>
      </c>
      <c r="H25" s="96">
        <v>2</v>
      </c>
      <c r="I25" s="97">
        <f>SUM(I26+I32)</f>
        <v>0</v>
      </c>
      <c r="J25" s="97">
        <f>SUM(J26+J32)</f>
        <v>0</v>
      </c>
      <c r="K25" s="106">
        <f>SUM(K26+K32)</f>
        <v>0</v>
      </c>
      <c r="L25" s="107">
        <f>SUM(L26+L32)</f>
        <v>0</v>
      </c>
    </row>
    <row r="26" spans="1:18" ht="14.25" hidden="1" customHeight="1" collapsed="1">
      <c r="A26" s="108">
        <v>2</v>
      </c>
      <c r="B26" s="108">
        <v>1</v>
      </c>
      <c r="C26" s="109">
        <v>1</v>
      </c>
      <c r="D26" s="110"/>
      <c r="E26" s="108"/>
      <c r="F26" s="111"/>
      <c r="G26" s="110" t="s">
        <v>58</v>
      </c>
      <c r="H26" s="96">
        <v>3</v>
      </c>
      <c r="I26" s="97">
        <f>SUM(I27)</f>
        <v>0</v>
      </c>
      <c r="J26" s="97">
        <f>SUM(J27)</f>
        <v>0</v>
      </c>
      <c r="K26" s="98">
        <f>SUM(K27)</f>
        <v>0</v>
      </c>
      <c r="L26" s="97">
        <f>SUM(L27)</f>
        <v>0</v>
      </c>
      <c r="Q26" s="202"/>
    </row>
    <row r="27" spans="1:18" ht="13.5" hidden="1" customHeight="1" collapsed="1">
      <c r="A27" s="112">
        <v>2</v>
      </c>
      <c r="B27" s="108">
        <v>1</v>
      </c>
      <c r="C27" s="109">
        <v>1</v>
      </c>
      <c r="D27" s="110">
        <v>1</v>
      </c>
      <c r="E27" s="108"/>
      <c r="F27" s="111"/>
      <c r="G27" s="110" t="s">
        <v>58</v>
      </c>
      <c r="H27" s="96">
        <v>4</v>
      </c>
      <c r="I27" s="97">
        <f>SUM(I28+I30)</f>
        <v>0</v>
      </c>
      <c r="J27" s="97">
        <f t="shared" ref="J27:L28" si="0">SUM(J28)</f>
        <v>0</v>
      </c>
      <c r="K27" s="97">
        <f t="shared" si="0"/>
        <v>0</v>
      </c>
      <c r="L27" s="97">
        <f t="shared" si="0"/>
        <v>0</v>
      </c>
      <c r="Q27" s="202"/>
      <c r="R27" s="202"/>
    </row>
    <row r="28" spans="1:18" ht="14.25" hidden="1" customHeight="1" collapsed="1">
      <c r="A28" s="112">
        <v>2</v>
      </c>
      <c r="B28" s="108">
        <v>1</v>
      </c>
      <c r="C28" s="109">
        <v>1</v>
      </c>
      <c r="D28" s="110">
        <v>1</v>
      </c>
      <c r="E28" s="108">
        <v>1</v>
      </c>
      <c r="F28" s="111"/>
      <c r="G28" s="110" t="s">
        <v>59</v>
      </c>
      <c r="H28" s="96">
        <v>5</v>
      </c>
      <c r="I28" s="98">
        <f>SUM(I29)</f>
        <v>0</v>
      </c>
      <c r="J28" s="98">
        <f t="shared" si="0"/>
        <v>0</v>
      </c>
      <c r="K28" s="98">
        <f t="shared" si="0"/>
        <v>0</v>
      </c>
      <c r="L28" s="98">
        <f t="shared" si="0"/>
        <v>0</v>
      </c>
      <c r="Q28" s="202"/>
      <c r="R28" s="202"/>
    </row>
    <row r="29" spans="1:18" ht="14.25" hidden="1" customHeight="1" collapsed="1">
      <c r="A29" s="112">
        <v>2</v>
      </c>
      <c r="B29" s="108">
        <v>1</v>
      </c>
      <c r="C29" s="109">
        <v>1</v>
      </c>
      <c r="D29" s="110">
        <v>1</v>
      </c>
      <c r="E29" s="108">
        <v>1</v>
      </c>
      <c r="F29" s="111">
        <v>1</v>
      </c>
      <c r="G29" s="110" t="s">
        <v>59</v>
      </c>
      <c r="H29" s="96">
        <v>6</v>
      </c>
      <c r="I29" s="113">
        <v>0</v>
      </c>
      <c r="J29" s="114">
        <v>0</v>
      </c>
      <c r="K29" s="114">
        <v>0</v>
      </c>
      <c r="L29" s="114">
        <v>0</v>
      </c>
      <c r="Q29" s="202"/>
      <c r="R29" s="202"/>
    </row>
    <row r="30" spans="1:18" ht="12.75" hidden="1" customHeight="1" collapsed="1">
      <c r="A30" s="112">
        <v>2</v>
      </c>
      <c r="B30" s="108">
        <v>1</v>
      </c>
      <c r="C30" s="109">
        <v>1</v>
      </c>
      <c r="D30" s="110">
        <v>1</v>
      </c>
      <c r="E30" s="108">
        <v>2</v>
      </c>
      <c r="F30" s="111"/>
      <c r="G30" s="110" t="s">
        <v>60</v>
      </c>
      <c r="H30" s="96">
        <v>7</v>
      </c>
      <c r="I30" s="98">
        <f>I31</f>
        <v>0</v>
      </c>
      <c r="J30" s="98">
        <f>J31</f>
        <v>0</v>
      </c>
      <c r="K30" s="98">
        <f>K31</f>
        <v>0</v>
      </c>
      <c r="L30" s="98">
        <f>L31</f>
        <v>0</v>
      </c>
      <c r="Q30" s="202"/>
      <c r="R30" s="202"/>
    </row>
    <row r="31" spans="1:18" ht="12.75" hidden="1" customHeight="1" collapsed="1">
      <c r="A31" s="112">
        <v>2</v>
      </c>
      <c r="B31" s="108">
        <v>1</v>
      </c>
      <c r="C31" s="109">
        <v>1</v>
      </c>
      <c r="D31" s="110">
        <v>1</v>
      </c>
      <c r="E31" s="108">
        <v>2</v>
      </c>
      <c r="F31" s="111">
        <v>1</v>
      </c>
      <c r="G31" s="110" t="s">
        <v>60</v>
      </c>
      <c r="H31" s="96">
        <v>8</v>
      </c>
      <c r="I31" s="114">
        <v>0</v>
      </c>
      <c r="J31" s="115">
        <v>0</v>
      </c>
      <c r="K31" s="114">
        <v>0</v>
      </c>
      <c r="L31" s="115">
        <v>0</v>
      </c>
      <c r="Q31" s="202"/>
      <c r="R31" s="202"/>
    </row>
    <row r="32" spans="1:18" ht="13.5" hidden="1" customHeight="1" collapsed="1">
      <c r="A32" s="112">
        <v>2</v>
      </c>
      <c r="B32" s="108">
        <v>1</v>
      </c>
      <c r="C32" s="109">
        <v>2</v>
      </c>
      <c r="D32" s="110"/>
      <c r="E32" s="108"/>
      <c r="F32" s="111"/>
      <c r="G32" s="110" t="s">
        <v>61</v>
      </c>
      <c r="H32" s="96">
        <v>9</v>
      </c>
      <c r="I32" s="98">
        <f t="shared" ref="I32:L34" si="1">I33</f>
        <v>0</v>
      </c>
      <c r="J32" s="97">
        <f t="shared" si="1"/>
        <v>0</v>
      </c>
      <c r="K32" s="98">
        <f t="shared" si="1"/>
        <v>0</v>
      </c>
      <c r="L32" s="97">
        <f t="shared" si="1"/>
        <v>0</v>
      </c>
      <c r="Q32" s="202"/>
      <c r="R32" s="202"/>
    </row>
    <row r="33" spans="1:19" ht="15.75" hidden="1" customHeight="1" collapsed="1">
      <c r="A33" s="112">
        <v>2</v>
      </c>
      <c r="B33" s="108">
        <v>1</v>
      </c>
      <c r="C33" s="109">
        <v>2</v>
      </c>
      <c r="D33" s="110">
        <v>1</v>
      </c>
      <c r="E33" s="108"/>
      <c r="F33" s="111"/>
      <c r="G33" s="110" t="s">
        <v>61</v>
      </c>
      <c r="H33" s="96">
        <v>10</v>
      </c>
      <c r="I33" s="98">
        <f t="shared" si="1"/>
        <v>0</v>
      </c>
      <c r="J33" s="97">
        <f t="shared" si="1"/>
        <v>0</v>
      </c>
      <c r="K33" s="97">
        <f t="shared" si="1"/>
        <v>0</v>
      </c>
      <c r="L33" s="97">
        <f t="shared" si="1"/>
        <v>0</v>
      </c>
      <c r="Q33" s="202"/>
    </row>
    <row r="34" spans="1:19" ht="13.5" hidden="1" customHeight="1" collapsed="1">
      <c r="A34" s="112">
        <v>2</v>
      </c>
      <c r="B34" s="108">
        <v>1</v>
      </c>
      <c r="C34" s="109">
        <v>2</v>
      </c>
      <c r="D34" s="110">
        <v>1</v>
      </c>
      <c r="E34" s="108">
        <v>1</v>
      </c>
      <c r="F34" s="111"/>
      <c r="G34" s="110" t="s">
        <v>61</v>
      </c>
      <c r="H34" s="96">
        <v>11</v>
      </c>
      <c r="I34" s="97">
        <f t="shared" si="1"/>
        <v>0</v>
      </c>
      <c r="J34" s="97">
        <f t="shared" si="1"/>
        <v>0</v>
      </c>
      <c r="K34" s="97">
        <f t="shared" si="1"/>
        <v>0</v>
      </c>
      <c r="L34" s="97">
        <f t="shared" si="1"/>
        <v>0</v>
      </c>
      <c r="Q34" s="202"/>
      <c r="R34" s="202"/>
    </row>
    <row r="35" spans="1:19" ht="14.25" hidden="1" customHeight="1" collapsed="1">
      <c r="A35" s="112">
        <v>2</v>
      </c>
      <c r="B35" s="108">
        <v>1</v>
      </c>
      <c r="C35" s="109">
        <v>2</v>
      </c>
      <c r="D35" s="110">
        <v>1</v>
      </c>
      <c r="E35" s="108">
        <v>1</v>
      </c>
      <c r="F35" s="111">
        <v>1</v>
      </c>
      <c r="G35" s="110" t="s">
        <v>61</v>
      </c>
      <c r="H35" s="96">
        <v>12</v>
      </c>
      <c r="I35" s="115">
        <v>0</v>
      </c>
      <c r="J35" s="114">
        <v>0</v>
      </c>
      <c r="K35" s="114">
        <v>0</v>
      </c>
      <c r="L35" s="114">
        <v>0</v>
      </c>
      <c r="Q35" s="202"/>
      <c r="R35" s="202"/>
    </row>
    <row r="36" spans="1:19" ht="26.25" customHeight="1">
      <c r="A36" s="116">
        <v>2</v>
      </c>
      <c r="B36" s="117">
        <v>2</v>
      </c>
      <c r="C36" s="101"/>
      <c r="D36" s="102"/>
      <c r="E36" s="103"/>
      <c r="F36" s="104"/>
      <c r="G36" s="105" t="s">
        <v>62</v>
      </c>
      <c r="H36" s="96">
        <v>13</v>
      </c>
      <c r="I36" s="118">
        <f t="shared" ref="I36:L38" si="2">I37</f>
        <v>5400</v>
      </c>
      <c r="J36" s="119">
        <f t="shared" si="2"/>
        <v>2900</v>
      </c>
      <c r="K36" s="118">
        <f t="shared" si="2"/>
        <v>1436.68</v>
      </c>
      <c r="L36" s="118">
        <f t="shared" si="2"/>
        <v>1436.68</v>
      </c>
    </row>
    <row r="37" spans="1:19" ht="27" hidden="1" customHeight="1" collapsed="1">
      <c r="A37" s="112">
        <v>2</v>
      </c>
      <c r="B37" s="108">
        <v>2</v>
      </c>
      <c r="C37" s="109">
        <v>1</v>
      </c>
      <c r="D37" s="110"/>
      <c r="E37" s="108"/>
      <c r="F37" s="111"/>
      <c r="G37" s="102" t="s">
        <v>62</v>
      </c>
      <c r="H37" s="96">
        <v>14</v>
      </c>
      <c r="I37" s="97">
        <f t="shared" si="2"/>
        <v>5400</v>
      </c>
      <c r="J37" s="98">
        <f t="shared" si="2"/>
        <v>2900</v>
      </c>
      <c r="K37" s="97">
        <f t="shared" si="2"/>
        <v>1436.68</v>
      </c>
      <c r="L37" s="98">
        <f t="shared" si="2"/>
        <v>1436.68</v>
      </c>
      <c r="Q37" s="202"/>
      <c r="S37" s="202"/>
    </row>
    <row r="38" spans="1:19" ht="15.75" hidden="1" customHeight="1" collapsed="1">
      <c r="A38" s="112">
        <v>2</v>
      </c>
      <c r="B38" s="108">
        <v>2</v>
      </c>
      <c r="C38" s="109">
        <v>1</v>
      </c>
      <c r="D38" s="110">
        <v>1</v>
      </c>
      <c r="E38" s="108"/>
      <c r="F38" s="111"/>
      <c r="G38" s="102" t="s">
        <v>62</v>
      </c>
      <c r="H38" s="96">
        <v>15</v>
      </c>
      <c r="I38" s="97">
        <f t="shared" si="2"/>
        <v>5400</v>
      </c>
      <c r="J38" s="98">
        <f t="shared" si="2"/>
        <v>2900</v>
      </c>
      <c r="K38" s="107">
        <f t="shared" si="2"/>
        <v>1436.68</v>
      </c>
      <c r="L38" s="107">
        <f t="shared" si="2"/>
        <v>1436.68</v>
      </c>
      <c r="Q38" s="202"/>
      <c r="R38" s="202"/>
    </row>
    <row r="39" spans="1:19" ht="24.75" hidden="1" customHeight="1" collapsed="1">
      <c r="A39" s="120">
        <v>2</v>
      </c>
      <c r="B39" s="121">
        <v>2</v>
      </c>
      <c r="C39" s="122">
        <v>1</v>
      </c>
      <c r="D39" s="123">
        <v>1</v>
      </c>
      <c r="E39" s="121">
        <v>1</v>
      </c>
      <c r="F39" s="124"/>
      <c r="G39" s="102" t="s">
        <v>62</v>
      </c>
      <c r="H39" s="96">
        <v>16</v>
      </c>
      <c r="I39" s="125">
        <f>SUM(I40:I54)</f>
        <v>5400</v>
      </c>
      <c r="J39" s="125">
        <f>SUM(J40:J54)</f>
        <v>2900</v>
      </c>
      <c r="K39" s="126">
        <f>SUM(K40:K54)</f>
        <v>1436.68</v>
      </c>
      <c r="L39" s="126">
        <f>SUM(L40:L54)</f>
        <v>1436.68</v>
      </c>
      <c r="Q39" s="202"/>
      <c r="R39" s="202"/>
    </row>
    <row r="40" spans="1:19" ht="15.75" hidden="1" customHeight="1" collapsed="1">
      <c r="A40" s="112">
        <v>2</v>
      </c>
      <c r="B40" s="108">
        <v>2</v>
      </c>
      <c r="C40" s="109">
        <v>1</v>
      </c>
      <c r="D40" s="110">
        <v>1</v>
      </c>
      <c r="E40" s="108">
        <v>1</v>
      </c>
      <c r="F40" s="127">
        <v>1</v>
      </c>
      <c r="G40" s="110" t="s">
        <v>63</v>
      </c>
      <c r="H40" s="96">
        <v>17</v>
      </c>
      <c r="I40" s="114">
        <v>0</v>
      </c>
      <c r="J40" s="114">
        <v>0</v>
      </c>
      <c r="K40" s="114">
        <v>0</v>
      </c>
      <c r="L40" s="114">
        <v>0</v>
      </c>
      <c r="Q40" s="202"/>
      <c r="R40" s="202"/>
    </row>
    <row r="41" spans="1:19" ht="26.25" hidden="1" customHeight="1" collapsed="1">
      <c r="A41" s="112">
        <v>2</v>
      </c>
      <c r="B41" s="108">
        <v>2</v>
      </c>
      <c r="C41" s="109">
        <v>1</v>
      </c>
      <c r="D41" s="110">
        <v>1</v>
      </c>
      <c r="E41" s="108">
        <v>1</v>
      </c>
      <c r="F41" s="111">
        <v>2</v>
      </c>
      <c r="G41" s="110" t="s">
        <v>64</v>
      </c>
      <c r="H41" s="96">
        <v>18</v>
      </c>
      <c r="I41" s="114">
        <v>0</v>
      </c>
      <c r="J41" s="114">
        <v>0</v>
      </c>
      <c r="K41" s="114">
        <v>0</v>
      </c>
      <c r="L41" s="114">
        <v>0</v>
      </c>
      <c r="Q41" s="202"/>
      <c r="R41" s="202"/>
    </row>
    <row r="42" spans="1:19" ht="26.25" hidden="1" customHeight="1" collapsed="1">
      <c r="A42" s="112">
        <v>2</v>
      </c>
      <c r="B42" s="108">
        <v>2</v>
      </c>
      <c r="C42" s="109">
        <v>1</v>
      </c>
      <c r="D42" s="110">
        <v>1</v>
      </c>
      <c r="E42" s="108">
        <v>1</v>
      </c>
      <c r="F42" s="111">
        <v>5</v>
      </c>
      <c r="G42" s="110" t="s">
        <v>65</v>
      </c>
      <c r="H42" s="96">
        <v>19</v>
      </c>
      <c r="I42" s="114">
        <v>0</v>
      </c>
      <c r="J42" s="114">
        <v>0</v>
      </c>
      <c r="K42" s="114">
        <v>0</v>
      </c>
      <c r="L42" s="114">
        <v>0</v>
      </c>
      <c r="Q42" s="202"/>
      <c r="R42" s="202"/>
    </row>
    <row r="43" spans="1:19" ht="27" hidden="1" customHeight="1" collapsed="1">
      <c r="A43" s="112">
        <v>2</v>
      </c>
      <c r="B43" s="108">
        <v>2</v>
      </c>
      <c r="C43" s="109">
        <v>1</v>
      </c>
      <c r="D43" s="110">
        <v>1</v>
      </c>
      <c r="E43" s="108">
        <v>1</v>
      </c>
      <c r="F43" s="111">
        <v>6</v>
      </c>
      <c r="G43" s="110" t="s">
        <v>66</v>
      </c>
      <c r="H43" s="96">
        <v>20</v>
      </c>
      <c r="I43" s="114">
        <v>0</v>
      </c>
      <c r="J43" s="114">
        <v>0</v>
      </c>
      <c r="K43" s="114">
        <v>0</v>
      </c>
      <c r="L43" s="114">
        <v>0</v>
      </c>
      <c r="Q43" s="202"/>
      <c r="R43" s="202"/>
    </row>
    <row r="44" spans="1:19" ht="26.25" hidden="1" customHeight="1" collapsed="1">
      <c r="A44" s="128">
        <v>2</v>
      </c>
      <c r="B44" s="103">
        <v>2</v>
      </c>
      <c r="C44" s="101">
        <v>1</v>
      </c>
      <c r="D44" s="102">
        <v>1</v>
      </c>
      <c r="E44" s="103">
        <v>1</v>
      </c>
      <c r="F44" s="104">
        <v>7</v>
      </c>
      <c r="G44" s="102" t="s">
        <v>67</v>
      </c>
      <c r="H44" s="96">
        <v>21</v>
      </c>
      <c r="I44" s="114">
        <v>0</v>
      </c>
      <c r="J44" s="114">
        <v>0</v>
      </c>
      <c r="K44" s="114">
        <v>0</v>
      </c>
      <c r="L44" s="114">
        <v>0</v>
      </c>
      <c r="Q44" s="202"/>
      <c r="R44" s="202"/>
    </row>
    <row r="45" spans="1:19" ht="15" hidden="1" customHeight="1" collapsed="1">
      <c r="A45" s="112">
        <v>2</v>
      </c>
      <c r="B45" s="108">
        <v>2</v>
      </c>
      <c r="C45" s="109">
        <v>1</v>
      </c>
      <c r="D45" s="110">
        <v>1</v>
      </c>
      <c r="E45" s="108">
        <v>1</v>
      </c>
      <c r="F45" s="111">
        <v>11</v>
      </c>
      <c r="G45" s="110" t="s">
        <v>68</v>
      </c>
      <c r="H45" s="96">
        <v>22</v>
      </c>
      <c r="I45" s="115">
        <v>0</v>
      </c>
      <c r="J45" s="114">
        <v>0</v>
      </c>
      <c r="K45" s="114">
        <v>0</v>
      </c>
      <c r="L45" s="114">
        <v>0</v>
      </c>
      <c r="Q45" s="202"/>
      <c r="R45" s="202"/>
    </row>
    <row r="46" spans="1:19" ht="15.75" hidden="1" customHeight="1" collapsed="1">
      <c r="A46" s="120">
        <v>2</v>
      </c>
      <c r="B46" s="129">
        <v>2</v>
      </c>
      <c r="C46" s="130">
        <v>1</v>
      </c>
      <c r="D46" s="130">
        <v>1</v>
      </c>
      <c r="E46" s="130">
        <v>1</v>
      </c>
      <c r="F46" s="131">
        <v>12</v>
      </c>
      <c r="G46" s="132" t="s">
        <v>69</v>
      </c>
      <c r="H46" s="96">
        <v>23</v>
      </c>
      <c r="I46" s="133">
        <v>0</v>
      </c>
      <c r="J46" s="114">
        <v>0</v>
      </c>
      <c r="K46" s="114">
        <v>0</v>
      </c>
      <c r="L46" s="114">
        <v>0</v>
      </c>
      <c r="Q46" s="202"/>
      <c r="R46" s="202"/>
    </row>
    <row r="47" spans="1:19" ht="25.5" hidden="1" customHeight="1" collapsed="1">
      <c r="A47" s="112">
        <v>2</v>
      </c>
      <c r="B47" s="108">
        <v>2</v>
      </c>
      <c r="C47" s="109">
        <v>1</v>
      </c>
      <c r="D47" s="109">
        <v>1</v>
      </c>
      <c r="E47" s="109">
        <v>1</v>
      </c>
      <c r="F47" s="111">
        <v>14</v>
      </c>
      <c r="G47" s="134" t="s">
        <v>70</v>
      </c>
      <c r="H47" s="96">
        <v>24</v>
      </c>
      <c r="I47" s="115">
        <v>0</v>
      </c>
      <c r="J47" s="115">
        <v>0</v>
      </c>
      <c r="K47" s="115">
        <v>0</v>
      </c>
      <c r="L47" s="115">
        <v>0</v>
      </c>
      <c r="Q47" s="202"/>
      <c r="R47" s="202"/>
    </row>
    <row r="48" spans="1:19" ht="27.75" customHeight="1">
      <c r="A48" s="112">
        <v>2</v>
      </c>
      <c r="B48" s="108">
        <v>2</v>
      </c>
      <c r="C48" s="109">
        <v>1</v>
      </c>
      <c r="D48" s="109">
        <v>1</v>
      </c>
      <c r="E48" s="109">
        <v>1</v>
      </c>
      <c r="F48" s="111">
        <v>15</v>
      </c>
      <c r="G48" s="110" t="s">
        <v>71</v>
      </c>
      <c r="H48" s="96">
        <v>25</v>
      </c>
      <c r="I48" s="115">
        <v>5000</v>
      </c>
      <c r="J48" s="114">
        <v>2500</v>
      </c>
      <c r="K48" s="114">
        <v>1436.68</v>
      </c>
      <c r="L48" s="114">
        <v>1436.68</v>
      </c>
      <c r="Q48" s="202"/>
      <c r="R48" s="202"/>
    </row>
    <row r="49" spans="1:19" ht="15.75" hidden="1" customHeight="1" collapsed="1">
      <c r="A49" s="112">
        <v>2</v>
      </c>
      <c r="B49" s="108">
        <v>2</v>
      </c>
      <c r="C49" s="109">
        <v>1</v>
      </c>
      <c r="D49" s="109">
        <v>1</v>
      </c>
      <c r="E49" s="109">
        <v>1</v>
      </c>
      <c r="F49" s="111">
        <v>16</v>
      </c>
      <c r="G49" s="110" t="s">
        <v>72</v>
      </c>
      <c r="H49" s="96">
        <v>26</v>
      </c>
      <c r="I49" s="115">
        <v>0</v>
      </c>
      <c r="J49" s="114">
        <v>0</v>
      </c>
      <c r="K49" s="114">
        <v>0</v>
      </c>
      <c r="L49" s="114">
        <v>0</v>
      </c>
      <c r="Q49" s="202"/>
      <c r="R49" s="202"/>
    </row>
    <row r="50" spans="1:19" ht="27.75" hidden="1" customHeight="1" collapsed="1">
      <c r="A50" s="112">
        <v>2</v>
      </c>
      <c r="B50" s="108">
        <v>2</v>
      </c>
      <c r="C50" s="109">
        <v>1</v>
      </c>
      <c r="D50" s="109">
        <v>1</v>
      </c>
      <c r="E50" s="109">
        <v>1</v>
      </c>
      <c r="F50" s="111">
        <v>17</v>
      </c>
      <c r="G50" s="110" t="s">
        <v>73</v>
      </c>
      <c r="H50" s="96">
        <v>27</v>
      </c>
      <c r="I50" s="115">
        <v>0</v>
      </c>
      <c r="J50" s="115">
        <v>0</v>
      </c>
      <c r="K50" s="115">
        <v>0</v>
      </c>
      <c r="L50" s="115">
        <v>0</v>
      </c>
      <c r="Q50" s="202"/>
      <c r="R50" s="202"/>
    </row>
    <row r="51" spans="1:19" ht="14.25" hidden="1" customHeight="1" collapsed="1">
      <c r="A51" s="112">
        <v>2</v>
      </c>
      <c r="B51" s="108">
        <v>2</v>
      </c>
      <c r="C51" s="109">
        <v>1</v>
      </c>
      <c r="D51" s="109">
        <v>1</v>
      </c>
      <c r="E51" s="109">
        <v>1</v>
      </c>
      <c r="F51" s="111">
        <v>20</v>
      </c>
      <c r="G51" s="110" t="s">
        <v>74</v>
      </c>
      <c r="H51" s="96">
        <v>28</v>
      </c>
      <c r="I51" s="115">
        <v>0</v>
      </c>
      <c r="J51" s="114">
        <v>0</v>
      </c>
      <c r="K51" s="114">
        <v>0</v>
      </c>
      <c r="L51" s="114">
        <v>0</v>
      </c>
      <c r="Q51" s="202"/>
      <c r="R51" s="202"/>
    </row>
    <row r="52" spans="1:19" ht="27.75" hidden="1" customHeight="1" collapsed="1">
      <c r="A52" s="112">
        <v>2</v>
      </c>
      <c r="B52" s="108">
        <v>2</v>
      </c>
      <c r="C52" s="109">
        <v>1</v>
      </c>
      <c r="D52" s="109">
        <v>1</v>
      </c>
      <c r="E52" s="109">
        <v>1</v>
      </c>
      <c r="F52" s="111">
        <v>21</v>
      </c>
      <c r="G52" s="110" t="s">
        <v>75</v>
      </c>
      <c r="H52" s="96">
        <v>29</v>
      </c>
      <c r="I52" s="115">
        <v>0</v>
      </c>
      <c r="J52" s="114">
        <v>0</v>
      </c>
      <c r="K52" s="114">
        <v>0</v>
      </c>
      <c r="L52" s="114">
        <v>0</v>
      </c>
      <c r="Q52" s="202"/>
      <c r="R52" s="202"/>
    </row>
    <row r="53" spans="1:19" ht="12" hidden="1" customHeight="1" collapsed="1">
      <c r="A53" s="112">
        <v>2</v>
      </c>
      <c r="B53" s="108">
        <v>2</v>
      </c>
      <c r="C53" s="109">
        <v>1</v>
      </c>
      <c r="D53" s="109">
        <v>1</v>
      </c>
      <c r="E53" s="109">
        <v>1</v>
      </c>
      <c r="F53" s="111">
        <v>22</v>
      </c>
      <c r="G53" s="110" t="s">
        <v>76</v>
      </c>
      <c r="H53" s="96">
        <v>30</v>
      </c>
      <c r="I53" s="115">
        <v>0</v>
      </c>
      <c r="J53" s="114">
        <v>0</v>
      </c>
      <c r="K53" s="114">
        <v>0</v>
      </c>
      <c r="L53" s="114">
        <v>0</v>
      </c>
      <c r="Q53" s="202"/>
      <c r="R53" s="202"/>
    </row>
    <row r="54" spans="1:19" ht="15" customHeight="1">
      <c r="A54" s="112">
        <v>2</v>
      </c>
      <c r="B54" s="108">
        <v>2</v>
      </c>
      <c r="C54" s="109">
        <v>1</v>
      </c>
      <c r="D54" s="109">
        <v>1</v>
      </c>
      <c r="E54" s="109">
        <v>1</v>
      </c>
      <c r="F54" s="111">
        <v>30</v>
      </c>
      <c r="G54" s="110" t="s">
        <v>77</v>
      </c>
      <c r="H54" s="96">
        <v>31</v>
      </c>
      <c r="I54" s="115">
        <v>400</v>
      </c>
      <c r="J54" s="114">
        <v>400</v>
      </c>
      <c r="K54" s="114">
        <v>0</v>
      </c>
      <c r="L54" s="114">
        <v>0</v>
      </c>
      <c r="Q54" s="202"/>
      <c r="R54" s="202"/>
    </row>
    <row r="55" spans="1:19" ht="14.25" hidden="1" customHeight="1" collapsed="1">
      <c r="A55" s="135">
        <v>2</v>
      </c>
      <c r="B55" s="136">
        <v>3</v>
      </c>
      <c r="C55" s="100"/>
      <c r="D55" s="101"/>
      <c r="E55" s="101"/>
      <c r="F55" s="104"/>
      <c r="G55" s="137" t="s">
        <v>78</v>
      </c>
      <c r="H55" s="96">
        <v>32</v>
      </c>
      <c r="I55" s="118">
        <f>I56</f>
        <v>0</v>
      </c>
      <c r="J55" s="118">
        <f>J56</f>
        <v>0</v>
      </c>
      <c r="K55" s="118">
        <f>K56</f>
        <v>0</v>
      </c>
      <c r="L55" s="118">
        <f>L56</f>
        <v>0</v>
      </c>
    </row>
    <row r="56" spans="1:19" ht="13.5" hidden="1" customHeight="1" collapsed="1">
      <c r="A56" s="112">
        <v>2</v>
      </c>
      <c r="B56" s="108">
        <v>3</v>
      </c>
      <c r="C56" s="109">
        <v>1</v>
      </c>
      <c r="D56" s="109"/>
      <c r="E56" s="109"/>
      <c r="F56" s="111"/>
      <c r="G56" s="110" t="s">
        <v>79</v>
      </c>
      <c r="H56" s="96">
        <v>33</v>
      </c>
      <c r="I56" s="97">
        <f>SUM(I57+I62+I67)</f>
        <v>0</v>
      </c>
      <c r="J56" s="138">
        <f>SUM(J57+J62+J67)</f>
        <v>0</v>
      </c>
      <c r="K56" s="98">
        <f>SUM(K57+K62+K67)</f>
        <v>0</v>
      </c>
      <c r="L56" s="97">
        <f>SUM(L57+L62+L67)</f>
        <v>0</v>
      </c>
      <c r="Q56" s="202"/>
      <c r="S56" s="202"/>
    </row>
    <row r="57" spans="1:19" ht="15" hidden="1" customHeight="1" collapsed="1">
      <c r="A57" s="112">
        <v>2</v>
      </c>
      <c r="B57" s="108">
        <v>3</v>
      </c>
      <c r="C57" s="109">
        <v>1</v>
      </c>
      <c r="D57" s="109">
        <v>1</v>
      </c>
      <c r="E57" s="109"/>
      <c r="F57" s="111"/>
      <c r="G57" s="110" t="s">
        <v>80</v>
      </c>
      <c r="H57" s="96">
        <v>34</v>
      </c>
      <c r="I57" s="97">
        <f>I58</f>
        <v>0</v>
      </c>
      <c r="J57" s="138">
        <f>J58</f>
        <v>0</v>
      </c>
      <c r="K57" s="98">
        <f>K58</f>
        <v>0</v>
      </c>
      <c r="L57" s="97">
        <f>L58</f>
        <v>0</v>
      </c>
      <c r="Q57" s="202"/>
      <c r="R57" s="202"/>
    </row>
    <row r="58" spans="1:19" ht="13.5" hidden="1" customHeight="1" collapsed="1">
      <c r="A58" s="112">
        <v>2</v>
      </c>
      <c r="B58" s="108">
        <v>3</v>
      </c>
      <c r="C58" s="109">
        <v>1</v>
      </c>
      <c r="D58" s="109">
        <v>1</v>
      </c>
      <c r="E58" s="109">
        <v>1</v>
      </c>
      <c r="F58" s="111"/>
      <c r="G58" s="110" t="s">
        <v>80</v>
      </c>
      <c r="H58" s="96">
        <v>35</v>
      </c>
      <c r="I58" s="97">
        <f>SUM(I59:I61)</f>
        <v>0</v>
      </c>
      <c r="J58" s="138">
        <f>SUM(J59:J61)</f>
        <v>0</v>
      </c>
      <c r="K58" s="98">
        <f>SUM(K59:K61)</f>
        <v>0</v>
      </c>
      <c r="L58" s="97">
        <f>SUM(L59:L61)</f>
        <v>0</v>
      </c>
      <c r="Q58" s="202"/>
      <c r="R58" s="202"/>
    </row>
    <row r="59" spans="1:19" s="139" customFormat="1" ht="25.5" hidden="1" customHeight="1" collapsed="1">
      <c r="A59" s="112">
        <v>2</v>
      </c>
      <c r="B59" s="108">
        <v>3</v>
      </c>
      <c r="C59" s="109">
        <v>1</v>
      </c>
      <c r="D59" s="109">
        <v>1</v>
      </c>
      <c r="E59" s="109">
        <v>1</v>
      </c>
      <c r="F59" s="111">
        <v>1</v>
      </c>
      <c r="G59" s="110" t="s">
        <v>81</v>
      </c>
      <c r="H59" s="96">
        <v>36</v>
      </c>
      <c r="I59" s="115">
        <v>0</v>
      </c>
      <c r="J59" s="115">
        <v>0</v>
      </c>
      <c r="K59" s="115">
        <v>0</v>
      </c>
      <c r="L59" s="115">
        <v>0</v>
      </c>
      <c r="Q59" s="202"/>
      <c r="R59" s="202"/>
    </row>
    <row r="60" spans="1:19" ht="19.5" hidden="1" customHeight="1" collapsed="1">
      <c r="A60" s="112">
        <v>2</v>
      </c>
      <c r="B60" s="103">
        <v>3</v>
      </c>
      <c r="C60" s="101">
        <v>1</v>
      </c>
      <c r="D60" s="101">
        <v>1</v>
      </c>
      <c r="E60" s="101">
        <v>1</v>
      </c>
      <c r="F60" s="104">
        <v>2</v>
      </c>
      <c r="G60" s="102" t="s">
        <v>82</v>
      </c>
      <c r="H60" s="96">
        <v>37</v>
      </c>
      <c r="I60" s="113">
        <v>0</v>
      </c>
      <c r="J60" s="113">
        <v>0</v>
      </c>
      <c r="K60" s="113">
        <v>0</v>
      </c>
      <c r="L60" s="113">
        <v>0</v>
      </c>
      <c r="Q60" s="202"/>
      <c r="R60" s="202"/>
    </row>
    <row r="61" spans="1:19" ht="16.5" hidden="1" customHeight="1" collapsed="1">
      <c r="A61" s="108">
        <v>2</v>
      </c>
      <c r="B61" s="109">
        <v>3</v>
      </c>
      <c r="C61" s="109">
        <v>1</v>
      </c>
      <c r="D61" s="109">
        <v>1</v>
      </c>
      <c r="E61" s="109">
        <v>1</v>
      </c>
      <c r="F61" s="111">
        <v>3</v>
      </c>
      <c r="G61" s="110" t="s">
        <v>83</v>
      </c>
      <c r="H61" s="96">
        <v>38</v>
      </c>
      <c r="I61" s="115">
        <v>0</v>
      </c>
      <c r="J61" s="115">
        <v>0</v>
      </c>
      <c r="K61" s="115">
        <v>0</v>
      </c>
      <c r="L61" s="115">
        <v>0</v>
      </c>
      <c r="Q61" s="202"/>
      <c r="R61" s="202"/>
    </row>
    <row r="62" spans="1:19" ht="29.25" hidden="1" customHeight="1" collapsed="1">
      <c r="A62" s="103">
        <v>2</v>
      </c>
      <c r="B62" s="101">
        <v>3</v>
      </c>
      <c r="C62" s="101">
        <v>1</v>
      </c>
      <c r="D62" s="101">
        <v>2</v>
      </c>
      <c r="E62" s="101"/>
      <c r="F62" s="104"/>
      <c r="G62" s="102" t="s">
        <v>84</v>
      </c>
      <c r="H62" s="96">
        <v>39</v>
      </c>
      <c r="I62" s="118">
        <f>I63</f>
        <v>0</v>
      </c>
      <c r="J62" s="140">
        <f>J63</f>
        <v>0</v>
      </c>
      <c r="K62" s="119">
        <f>K63</f>
        <v>0</v>
      </c>
      <c r="L62" s="119">
        <f>L63</f>
        <v>0</v>
      </c>
      <c r="Q62" s="202"/>
      <c r="R62" s="202"/>
    </row>
    <row r="63" spans="1:19" ht="27" hidden="1" customHeight="1" collapsed="1">
      <c r="A63" s="121">
        <v>2</v>
      </c>
      <c r="B63" s="122">
        <v>3</v>
      </c>
      <c r="C63" s="122">
        <v>1</v>
      </c>
      <c r="D63" s="122">
        <v>2</v>
      </c>
      <c r="E63" s="122">
        <v>1</v>
      </c>
      <c r="F63" s="124"/>
      <c r="G63" s="102" t="s">
        <v>84</v>
      </c>
      <c r="H63" s="96">
        <v>40</v>
      </c>
      <c r="I63" s="107">
        <f>SUM(I64:I66)</f>
        <v>0</v>
      </c>
      <c r="J63" s="141">
        <f>SUM(J64:J66)</f>
        <v>0</v>
      </c>
      <c r="K63" s="106">
        <f>SUM(K64:K66)</f>
        <v>0</v>
      </c>
      <c r="L63" s="98">
        <f>SUM(L64:L66)</f>
        <v>0</v>
      </c>
      <c r="Q63" s="202"/>
      <c r="R63" s="202"/>
    </row>
    <row r="64" spans="1:19" s="139" customFormat="1" ht="27" hidden="1" customHeight="1" collapsed="1">
      <c r="A64" s="108">
        <v>2</v>
      </c>
      <c r="B64" s="109">
        <v>3</v>
      </c>
      <c r="C64" s="109">
        <v>1</v>
      </c>
      <c r="D64" s="109">
        <v>2</v>
      </c>
      <c r="E64" s="109">
        <v>1</v>
      </c>
      <c r="F64" s="111">
        <v>1</v>
      </c>
      <c r="G64" s="112" t="s">
        <v>81</v>
      </c>
      <c r="H64" s="96">
        <v>41</v>
      </c>
      <c r="I64" s="115">
        <v>0</v>
      </c>
      <c r="J64" s="115">
        <v>0</v>
      </c>
      <c r="K64" s="115">
        <v>0</v>
      </c>
      <c r="L64" s="115">
        <v>0</v>
      </c>
      <c r="Q64" s="202"/>
      <c r="R64" s="202"/>
    </row>
    <row r="65" spans="1:18" ht="16.5" hidden="1" customHeight="1" collapsed="1">
      <c r="A65" s="108">
        <v>2</v>
      </c>
      <c r="B65" s="109">
        <v>3</v>
      </c>
      <c r="C65" s="109">
        <v>1</v>
      </c>
      <c r="D65" s="109">
        <v>2</v>
      </c>
      <c r="E65" s="109">
        <v>1</v>
      </c>
      <c r="F65" s="111">
        <v>2</v>
      </c>
      <c r="G65" s="112" t="s">
        <v>82</v>
      </c>
      <c r="H65" s="96">
        <v>42</v>
      </c>
      <c r="I65" s="115">
        <v>0</v>
      </c>
      <c r="J65" s="115">
        <v>0</v>
      </c>
      <c r="K65" s="115">
        <v>0</v>
      </c>
      <c r="L65" s="115">
        <v>0</v>
      </c>
      <c r="Q65" s="202"/>
      <c r="R65" s="202"/>
    </row>
    <row r="66" spans="1:18" ht="15" hidden="1" customHeight="1" collapsed="1">
      <c r="A66" s="108">
        <v>2</v>
      </c>
      <c r="B66" s="109">
        <v>3</v>
      </c>
      <c r="C66" s="109">
        <v>1</v>
      </c>
      <c r="D66" s="109">
        <v>2</v>
      </c>
      <c r="E66" s="109">
        <v>1</v>
      </c>
      <c r="F66" s="111">
        <v>3</v>
      </c>
      <c r="G66" s="112" t="s">
        <v>83</v>
      </c>
      <c r="H66" s="96">
        <v>43</v>
      </c>
      <c r="I66" s="115">
        <v>0</v>
      </c>
      <c r="J66" s="115">
        <v>0</v>
      </c>
      <c r="K66" s="115">
        <v>0</v>
      </c>
      <c r="L66" s="115">
        <v>0</v>
      </c>
      <c r="Q66" s="202"/>
      <c r="R66" s="202"/>
    </row>
    <row r="67" spans="1:18" ht="27.75" hidden="1" customHeight="1" collapsed="1">
      <c r="A67" s="108">
        <v>2</v>
      </c>
      <c r="B67" s="109">
        <v>3</v>
      </c>
      <c r="C67" s="109">
        <v>1</v>
      </c>
      <c r="D67" s="109">
        <v>3</v>
      </c>
      <c r="E67" s="109"/>
      <c r="F67" s="111"/>
      <c r="G67" s="112" t="s">
        <v>85</v>
      </c>
      <c r="H67" s="96">
        <v>44</v>
      </c>
      <c r="I67" s="97">
        <f>I68</f>
        <v>0</v>
      </c>
      <c r="J67" s="138">
        <f>J68</f>
        <v>0</v>
      </c>
      <c r="K67" s="98">
        <f>K68</f>
        <v>0</v>
      </c>
      <c r="L67" s="98">
        <f>L68</f>
        <v>0</v>
      </c>
      <c r="Q67" s="202"/>
      <c r="R67" s="202"/>
    </row>
    <row r="68" spans="1:18" ht="26.25" hidden="1" customHeight="1" collapsed="1">
      <c r="A68" s="108">
        <v>2</v>
      </c>
      <c r="B68" s="109">
        <v>3</v>
      </c>
      <c r="C68" s="109">
        <v>1</v>
      </c>
      <c r="D68" s="109">
        <v>3</v>
      </c>
      <c r="E68" s="109">
        <v>1</v>
      </c>
      <c r="F68" s="111"/>
      <c r="G68" s="112" t="s">
        <v>86</v>
      </c>
      <c r="H68" s="96">
        <v>45</v>
      </c>
      <c r="I68" s="97">
        <f>SUM(I69:I71)</f>
        <v>0</v>
      </c>
      <c r="J68" s="138">
        <f>SUM(J69:J71)</f>
        <v>0</v>
      </c>
      <c r="K68" s="98">
        <f>SUM(K69:K71)</f>
        <v>0</v>
      </c>
      <c r="L68" s="98">
        <f>SUM(L69:L71)</f>
        <v>0</v>
      </c>
      <c r="Q68" s="202"/>
      <c r="R68" s="202"/>
    </row>
    <row r="69" spans="1:18" ht="15" hidden="1" customHeight="1" collapsed="1">
      <c r="A69" s="103">
        <v>2</v>
      </c>
      <c r="B69" s="101">
        <v>3</v>
      </c>
      <c r="C69" s="101">
        <v>1</v>
      </c>
      <c r="D69" s="101">
        <v>3</v>
      </c>
      <c r="E69" s="101">
        <v>1</v>
      </c>
      <c r="F69" s="104">
        <v>1</v>
      </c>
      <c r="G69" s="128" t="s">
        <v>87</v>
      </c>
      <c r="H69" s="96">
        <v>46</v>
      </c>
      <c r="I69" s="113">
        <v>0</v>
      </c>
      <c r="J69" s="113">
        <v>0</v>
      </c>
      <c r="K69" s="113">
        <v>0</v>
      </c>
      <c r="L69" s="113">
        <v>0</v>
      </c>
      <c r="Q69" s="202"/>
      <c r="R69" s="202"/>
    </row>
    <row r="70" spans="1:18" ht="16.5" hidden="1" customHeight="1" collapsed="1">
      <c r="A70" s="108">
        <v>2</v>
      </c>
      <c r="B70" s="109">
        <v>3</v>
      </c>
      <c r="C70" s="109">
        <v>1</v>
      </c>
      <c r="D70" s="109">
        <v>3</v>
      </c>
      <c r="E70" s="109">
        <v>1</v>
      </c>
      <c r="F70" s="111">
        <v>2</v>
      </c>
      <c r="G70" s="112" t="s">
        <v>88</v>
      </c>
      <c r="H70" s="96">
        <v>47</v>
      </c>
      <c r="I70" s="115">
        <v>0</v>
      </c>
      <c r="J70" s="115">
        <v>0</v>
      </c>
      <c r="K70" s="115">
        <v>0</v>
      </c>
      <c r="L70" s="115">
        <v>0</v>
      </c>
      <c r="Q70" s="202"/>
      <c r="R70" s="202"/>
    </row>
    <row r="71" spans="1:18" ht="17.25" hidden="1" customHeight="1" collapsed="1">
      <c r="A71" s="103">
        <v>2</v>
      </c>
      <c r="B71" s="101">
        <v>3</v>
      </c>
      <c r="C71" s="101">
        <v>1</v>
      </c>
      <c r="D71" s="101">
        <v>3</v>
      </c>
      <c r="E71" s="101">
        <v>1</v>
      </c>
      <c r="F71" s="104">
        <v>3</v>
      </c>
      <c r="G71" s="128" t="s">
        <v>89</v>
      </c>
      <c r="H71" s="96">
        <v>48</v>
      </c>
      <c r="I71" s="113">
        <v>0</v>
      </c>
      <c r="J71" s="113">
        <v>0</v>
      </c>
      <c r="K71" s="113">
        <v>0</v>
      </c>
      <c r="L71" s="113">
        <v>0</v>
      </c>
      <c r="Q71" s="202"/>
      <c r="R71" s="202"/>
    </row>
    <row r="72" spans="1:18" ht="12.75" hidden="1" customHeight="1" collapsed="1">
      <c r="A72" s="103">
        <v>2</v>
      </c>
      <c r="B72" s="101">
        <v>3</v>
      </c>
      <c r="C72" s="101">
        <v>2</v>
      </c>
      <c r="D72" s="101"/>
      <c r="E72" s="101"/>
      <c r="F72" s="104"/>
      <c r="G72" s="128" t="s">
        <v>90</v>
      </c>
      <c r="H72" s="96">
        <v>49</v>
      </c>
      <c r="I72" s="97">
        <f t="shared" ref="I72:L73" si="3">I73</f>
        <v>0</v>
      </c>
      <c r="J72" s="97">
        <f t="shared" si="3"/>
        <v>0</v>
      </c>
      <c r="K72" s="97">
        <f t="shared" si="3"/>
        <v>0</v>
      </c>
      <c r="L72" s="97">
        <f t="shared" si="3"/>
        <v>0</v>
      </c>
    </row>
    <row r="73" spans="1:18" ht="12" hidden="1" customHeight="1" collapsed="1">
      <c r="A73" s="103">
        <v>2</v>
      </c>
      <c r="B73" s="101">
        <v>3</v>
      </c>
      <c r="C73" s="101">
        <v>2</v>
      </c>
      <c r="D73" s="101">
        <v>1</v>
      </c>
      <c r="E73" s="101"/>
      <c r="F73" s="104"/>
      <c r="G73" s="128" t="s">
        <v>90</v>
      </c>
      <c r="H73" s="96">
        <v>50</v>
      </c>
      <c r="I73" s="97">
        <f t="shared" si="3"/>
        <v>0</v>
      </c>
      <c r="J73" s="97">
        <f t="shared" si="3"/>
        <v>0</v>
      </c>
      <c r="K73" s="97">
        <f t="shared" si="3"/>
        <v>0</v>
      </c>
      <c r="L73" s="97">
        <f t="shared" si="3"/>
        <v>0</v>
      </c>
    </row>
    <row r="74" spans="1:18" ht="15.75" hidden="1" customHeight="1" collapsed="1">
      <c r="A74" s="103">
        <v>2</v>
      </c>
      <c r="B74" s="101">
        <v>3</v>
      </c>
      <c r="C74" s="101">
        <v>2</v>
      </c>
      <c r="D74" s="101">
        <v>1</v>
      </c>
      <c r="E74" s="101">
        <v>1</v>
      </c>
      <c r="F74" s="104"/>
      <c r="G74" s="128" t="s">
        <v>90</v>
      </c>
      <c r="H74" s="96">
        <v>51</v>
      </c>
      <c r="I74" s="97">
        <f>SUM(I75)</f>
        <v>0</v>
      </c>
      <c r="J74" s="97">
        <f>SUM(J75)</f>
        <v>0</v>
      </c>
      <c r="K74" s="97">
        <f>SUM(K75)</f>
        <v>0</v>
      </c>
      <c r="L74" s="97">
        <f>SUM(L75)</f>
        <v>0</v>
      </c>
    </row>
    <row r="75" spans="1:18" ht="13.5" hidden="1" customHeight="1" collapsed="1">
      <c r="A75" s="103">
        <v>2</v>
      </c>
      <c r="B75" s="101">
        <v>3</v>
      </c>
      <c r="C75" s="101">
        <v>2</v>
      </c>
      <c r="D75" s="101">
        <v>1</v>
      </c>
      <c r="E75" s="101">
        <v>1</v>
      </c>
      <c r="F75" s="104">
        <v>1</v>
      </c>
      <c r="G75" s="128" t="s">
        <v>90</v>
      </c>
      <c r="H75" s="96">
        <v>52</v>
      </c>
      <c r="I75" s="115">
        <v>0</v>
      </c>
      <c r="J75" s="115">
        <v>0</v>
      </c>
      <c r="K75" s="115">
        <v>0</v>
      </c>
      <c r="L75" s="115">
        <v>0</v>
      </c>
    </row>
    <row r="76" spans="1:18" ht="16.5" hidden="1" customHeight="1" collapsed="1">
      <c r="A76" s="92">
        <v>2</v>
      </c>
      <c r="B76" s="93">
        <v>4</v>
      </c>
      <c r="C76" s="93"/>
      <c r="D76" s="93"/>
      <c r="E76" s="93"/>
      <c r="F76" s="95"/>
      <c r="G76" s="142" t="s">
        <v>91</v>
      </c>
      <c r="H76" s="96">
        <v>53</v>
      </c>
      <c r="I76" s="97">
        <f t="shared" ref="I76:L78" si="4">I77</f>
        <v>0</v>
      </c>
      <c r="J76" s="138">
        <f t="shared" si="4"/>
        <v>0</v>
      </c>
      <c r="K76" s="98">
        <f t="shared" si="4"/>
        <v>0</v>
      </c>
      <c r="L76" s="98">
        <f t="shared" si="4"/>
        <v>0</v>
      </c>
    </row>
    <row r="77" spans="1:18" ht="15.75" hidden="1" customHeight="1" collapsed="1">
      <c r="A77" s="108">
        <v>2</v>
      </c>
      <c r="B77" s="109">
        <v>4</v>
      </c>
      <c r="C77" s="109">
        <v>1</v>
      </c>
      <c r="D77" s="109"/>
      <c r="E77" s="109"/>
      <c r="F77" s="111"/>
      <c r="G77" s="112" t="s">
        <v>92</v>
      </c>
      <c r="H77" s="96">
        <v>54</v>
      </c>
      <c r="I77" s="97">
        <f t="shared" si="4"/>
        <v>0</v>
      </c>
      <c r="J77" s="138">
        <f t="shared" si="4"/>
        <v>0</v>
      </c>
      <c r="K77" s="98">
        <f t="shared" si="4"/>
        <v>0</v>
      </c>
      <c r="L77" s="98">
        <f t="shared" si="4"/>
        <v>0</v>
      </c>
    </row>
    <row r="78" spans="1:18" ht="17.25" hidden="1" customHeight="1" collapsed="1">
      <c r="A78" s="108">
        <v>2</v>
      </c>
      <c r="B78" s="109">
        <v>4</v>
      </c>
      <c r="C78" s="109">
        <v>1</v>
      </c>
      <c r="D78" s="109">
        <v>1</v>
      </c>
      <c r="E78" s="109"/>
      <c r="F78" s="111"/>
      <c r="G78" s="112" t="s">
        <v>92</v>
      </c>
      <c r="H78" s="96">
        <v>55</v>
      </c>
      <c r="I78" s="97">
        <f t="shared" si="4"/>
        <v>0</v>
      </c>
      <c r="J78" s="138">
        <f t="shared" si="4"/>
        <v>0</v>
      </c>
      <c r="K78" s="98">
        <f t="shared" si="4"/>
        <v>0</v>
      </c>
      <c r="L78" s="98">
        <f t="shared" si="4"/>
        <v>0</v>
      </c>
    </row>
    <row r="79" spans="1:18" ht="18" hidden="1" customHeight="1" collapsed="1">
      <c r="A79" s="108">
        <v>2</v>
      </c>
      <c r="B79" s="109">
        <v>4</v>
      </c>
      <c r="C79" s="109">
        <v>1</v>
      </c>
      <c r="D79" s="109">
        <v>1</v>
      </c>
      <c r="E79" s="109">
        <v>1</v>
      </c>
      <c r="F79" s="111"/>
      <c r="G79" s="112" t="s">
        <v>92</v>
      </c>
      <c r="H79" s="96">
        <v>56</v>
      </c>
      <c r="I79" s="97">
        <f>SUM(I80:I82)</f>
        <v>0</v>
      </c>
      <c r="J79" s="138">
        <f>SUM(J80:J82)</f>
        <v>0</v>
      </c>
      <c r="K79" s="98">
        <f>SUM(K80:K82)</f>
        <v>0</v>
      </c>
      <c r="L79" s="98">
        <f>SUM(L80:L82)</f>
        <v>0</v>
      </c>
    </row>
    <row r="80" spans="1:18" ht="14.25" hidden="1" customHeight="1" collapsed="1">
      <c r="A80" s="108">
        <v>2</v>
      </c>
      <c r="B80" s="109">
        <v>4</v>
      </c>
      <c r="C80" s="109">
        <v>1</v>
      </c>
      <c r="D80" s="109">
        <v>1</v>
      </c>
      <c r="E80" s="109">
        <v>1</v>
      </c>
      <c r="F80" s="111">
        <v>1</v>
      </c>
      <c r="G80" s="112" t="s">
        <v>93</v>
      </c>
      <c r="H80" s="96">
        <v>57</v>
      </c>
      <c r="I80" s="115">
        <v>0</v>
      </c>
      <c r="J80" s="115">
        <v>0</v>
      </c>
      <c r="K80" s="115">
        <v>0</v>
      </c>
      <c r="L80" s="115">
        <v>0</v>
      </c>
    </row>
    <row r="81" spans="1:12" ht="13.5" hidden="1" customHeight="1" collapsed="1">
      <c r="A81" s="108">
        <v>2</v>
      </c>
      <c r="B81" s="108">
        <v>4</v>
      </c>
      <c r="C81" s="108">
        <v>1</v>
      </c>
      <c r="D81" s="109">
        <v>1</v>
      </c>
      <c r="E81" s="109">
        <v>1</v>
      </c>
      <c r="F81" s="143">
        <v>2</v>
      </c>
      <c r="G81" s="110" t="s">
        <v>94</v>
      </c>
      <c r="H81" s="96">
        <v>58</v>
      </c>
      <c r="I81" s="115">
        <v>0</v>
      </c>
      <c r="J81" s="115">
        <v>0</v>
      </c>
      <c r="K81" s="115">
        <v>0</v>
      </c>
      <c r="L81" s="115">
        <v>0</v>
      </c>
    </row>
    <row r="82" spans="1:12" hidden="1" collapsed="1">
      <c r="A82" s="108">
        <v>2</v>
      </c>
      <c r="B82" s="109">
        <v>4</v>
      </c>
      <c r="C82" s="108">
        <v>1</v>
      </c>
      <c r="D82" s="109">
        <v>1</v>
      </c>
      <c r="E82" s="109">
        <v>1</v>
      </c>
      <c r="F82" s="143">
        <v>3</v>
      </c>
      <c r="G82" s="110" t="s">
        <v>95</v>
      </c>
      <c r="H82" s="96">
        <v>59</v>
      </c>
      <c r="I82" s="115">
        <v>0</v>
      </c>
      <c r="J82" s="115">
        <v>0</v>
      </c>
      <c r="K82" s="115">
        <v>0</v>
      </c>
      <c r="L82" s="115">
        <v>0</v>
      </c>
    </row>
    <row r="83" spans="1:12" hidden="1" collapsed="1">
      <c r="A83" s="92">
        <v>2</v>
      </c>
      <c r="B83" s="93">
        <v>5</v>
      </c>
      <c r="C83" s="92"/>
      <c r="D83" s="93"/>
      <c r="E83" s="93"/>
      <c r="F83" s="144"/>
      <c r="G83" s="94" t="s">
        <v>96</v>
      </c>
      <c r="H83" s="96">
        <v>60</v>
      </c>
      <c r="I83" s="97">
        <f>SUM(I84+I89+I94)</f>
        <v>0</v>
      </c>
      <c r="J83" s="138">
        <f>SUM(J84+J89+J94)</f>
        <v>0</v>
      </c>
      <c r="K83" s="98">
        <f>SUM(K84+K89+K94)</f>
        <v>0</v>
      </c>
      <c r="L83" s="98">
        <f>SUM(L84+L89+L94)</f>
        <v>0</v>
      </c>
    </row>
    <row r="84" spans="1:12" hidden="1" collapsed="1">
      <c r="A84" s="103">
        <v>2</v>
      </c>
      <c r="B84" s="101">
        <v>5</v>
      </c>
      <c r="C84" s="103">
        <v>1</v>
      </c>
      <c r="D84" s="101"/>
      <c r="E84" s="101"/>
      <c r="F84" s="145"/>
      <c r="G84" s="102" t="s">
        <v>97</v>
      </c>
      <c r="H84" s="96">
        <v>61</v>
      </c>
      <c r="I84" s="118">
        <f t="shared" ref="I84:L85" si="5">I85</f>
        <v>0</v>
      </c>
      <c r="J84" s="140">
        <f t="shared" si="5"/>
        <v>0</v>
      </c>
      <c r="K84" s="119">
        <f t="shared" si="5"/>
        <v>0</v>
      </c>
      <c r="L84" s="119">
        <f t="shared" si="5"/>
        <v>0</v>
      </c>
    </row>
    <row r="85" spans="1:12" hidden="1" collapsed="1">
      <c r="A85" s="108">
        <v>2</v>
      </c>
      <c r="B85" s="109">
        <v>5</v>
      </c>
      <c r="C85" s="108">
        <v>1</v>
      </c>
      <c r="D85" s="109">
        <v>1</v>
      </c>
      <c r="E85" s="109"/>
      <c r="F85" s="143"/>
      <c r="G85" s="110" t="s">
        <v>97</v>
      </c>
      <c r="H85" s="96">
        <v>62</v>
      </c>
      <c r="I85" s="97">
        <f t="shared" si="5"/>
        <v>0</v>
      </c>
      <c r="J85" s="138">
        <f t="shared" si="5"/>
        <v>0</v>
      </c>
      <c r="K85" s="98">
        <f t="shared" si="5"/>
        <v>0</v>
      </c>
      <c r="L85" s="98">
        <f t="shared" si="5"/>
        <v>0</v>
      </c>
    </row>
    <row r="86" spans="1:12" hidden="1" collapsed="1">
      <c r="A86" s="108">
        <v>2</v>
      </c>
      <c r="B86" s="109">
        <v>5</v>
      </c>
      <c r="C86" s="108">
        <v>1</v>
      </c>
      <c r="D86" s="109">
        <v>1</v>
      </c>
      <c r="E86" s="109">
        <v>1</v>
      </c>
      <c r="F86" s="143"/>
      <c r="G86" s="110" t="s">
        <v>97</v>
      </c>
      <c r="H86" s="96">
        <v>63</v>
      </c>
      <c r="I86" s="97">
        <f>SUM(I87:I88)</f>
        <v>0</v>
      </c>
      <c r="J86" s="138">
        <f>SUM(J87:J88)</f>
        <v>0</v>
      </c>
      <c r="K86" s="98">
        <f>SUM(K87:K88)</f>
        <v>0</v>
      </c>
      <c r="L86" s="98">
        <f>SUM(L87:L88)</f>
        <v>0</v>
      </c>
    </row>
    <row r="87" spans="1:12" ht="25.5" hidden="1" customHeight="1" collapsed="1">
      <c r="A87" s="108">
        <v>2</v>
      </c>
      <c r="B87" s="109">
        <v>5</v>
      </c>
      <c r="C87" s="108">
        <v>1</v>
      </c>
      <c r="D87" s="109">
        <v>1</v>
      </c>
      <c r="E87" s="109">
        <v>1</v>
      </c>
      <c r="F87" s="143">
        <v>1</v>
      </c>
      <c r="G87" s="110" t="s">
        <v>98</v>
      </c>
      <c r="H87" s="96">
        <v>64</v>
      </c>
      <c r="I87" s="115">
        <v>0</v>
      </c>
      <c r="J87" s="115">
        <v>0</v>
      </c>
      <c r="K87" s="115">
        <v>0</v>
      </c>
      <c r="L87" s="115">
        <v>0</v>
      </c>
    </row>
    <row r="88" spans="1:12" ht="15.75" hidden="1" customHeight="1" collapsed="1">
      <c r="A88" s="108">
        <v>2</v>
      </c>
      <c r="B88" s="109">
        <v>5</v>
      </c>
      <c r="C88" s="108">
        <v>1</v>
      </c>
      <c r="D88" s="109">
        <v>1</v>
      </c>
      <c r="E88" s="109">
        <v>1</v>
      </c>
      <c r="F88" s="143">
        <v>2</v>
      </c>
      <c r="G88" s="110" t="s">
        <v>99</v>
      </c>
      <c r="H88" s="96">
        <v>65</v>
      </c>
      <c r="I88" s="115">
        <v>0</v>
      </c>
      <c r="J88" s="115">
        <v>0</v>
      </c>
      <c r="K88" s="115">
        <v>0</v>
      </c>
      <c r="L88" s="115">
        <v>0</v>
      </c>
    </row>
    <row r="89" spans="1:12" ht="12" hidden="1" customHeight="1" collapsed="1">
      <c r="A89" s="108">
        <v>2</v>
      </c>
      <c r="B89" s="109">
        <v>5</v>
      </c>
      <c r="C89" s="108">
        <v>2</v>
      </c>
      <c r="D89" s="109"/>
      <c r="E89" s="109"/>
      <c r="F89" s="143"/>
      <c r="G89" s="110" t="s">
        <v>100</v>
      </c>
      <c r="H89" s="96">
        <v>66</v>
      </c>
      <c r="I89" s="97">
        <f t="shared" ref="I89:L90" si="6">I90</f>
        <v>0</v>
      </c>
      <c r="J89" s="138">
        <f t="shared" si="6"/>
        <v>0</v>
      </c>
      <c r="K89" s="98">
        <f t="shared" si="6"/>
        <v>0</v>
      </c>
      <c r="L89" s="97">
        <f t="shared" si="6"/>
        <v>0</v>
      </c>
    </row>
    <row r="90" spans="1:12" ht="15.75" hidden="1" customHeight="1" collapsed="1">
      <c r="A90" s="112">
        <v>2</v>
      </c>
      <c r="B90" s="108">
        <v>5</v>
      </c>
      <c r="C90" s="109">
        <v>2</v>
      </c>
      <c r="D90" s="110">
        <v>1</v>
      </c>
      <c r="E90" s="108"/>
      <c r="F90" s="143"/>
      <c r="G90" s="110" t="s">
        <v>100</v>
      </c>
      <c r="H90" s="96">
        <v>67</v>
      </c>
      <c r="I90" s="97">
        <f t="shared" si="6"/>
        <v>0</v>
      </c>
      <c r="J90" s="138">
        <f t="shared" si="6"/>
        <v>0</v>
      </c>
      <c r="K90" s="98">
        <f t="shared" si="6"/>
        <v>0</v>
      </c>
      <c r="L90" s="97">
        <f t="shared" si="6"/>
        <v>0</v>
      </c>
    </row>
    <row r="91" spans="1:12" ht="15" hidden="1" customHeight="1" collapsed="1">
      <c r="A91" s="112">
        <v>2</v>
      </c>
      <c r="B91" s="108">
        <v>5</v>
      </c>
      <c r="C91" s="109">
        <v>2</v>
      </c>
      <c r="D91" s="110">
        <v>1</v>
      </c>
      <c r="E91" s="108">
        <v>1</v>
      </c>
      <c r="F91" s="143"/>
      <c r="G91" s="110" t="s">
        <v>100</v>
      </c>
      <c r="H91" s="96">
        <v>68</v>
      </c>
      <c r="I91" s="97">
        <f>SUM(I92:I93)</f>
        <v>0</v>
      </c>
      <c r="J91" s="138">
        <f>SUM(J92:J93)</f>
        <v>0</v>
      </c>
      <c r="K91" s="98">
        <f>SUM(K92:K93)</f>
        <v>0</v>
      </c>
      <c r="L91" s="97">
        <f>SUM(L92:L93)</f>
        <v>0</v>
      </c>
    </row>
    <row r="92" spans="1:12" ht="25.5" hidden="1" customHeight="1" collapsed="1">
      <c r="A92" s="112">
        <v>2</v>
      </c>
      <c r="B92" s="108">
        <v>5</v>
      </c>
      <c r="C92" s="109">
        <v>2</v>
      </c>
      <c r="D92" s="110">
        <v>1</v>
      </c>
      <c r="E92" s="108">
        <v>1</v>
      </c>
      <c r="F92" s="143">
        <v>1</v>
      </c>
      <c r="G92" s="110" t="s">
        <v>101</v>
      </c>
      <c r="H92" s="96">
        <v>69</v>
      </c>
      <c r="I92" s="115">
        <v>0</v>
      </c>
      <c r="J92" s="115">
        <v>0</v>
      </c>
      <c r="K92" s="115">
        <v>0</v>
      </c>
      <c r="L92" s="115">
        <v>0</v>
      </c>
    </row>
    <row r="93" spans="1:12" ht="25.5" hidden="1" customHeight="1" collapsed="1">
      <c r="A93" s="112">
        <v>2</v>
      </c>
      <c r="B93" s="108">
        <v>5</v>
      </c>
      <c r="C93" s="109">
        <v>2</v>
      </c>
      <c r="D93" s="110">
        <v>1</v>
      </c>
      <c r="E93" s="108">
        <v>1</v>
      </c>
      <c r="F93" s="143">
        <v>2</v>
      </c>
      <c r="G93" s="110" t="s">
        <v>102</v>
      </c>
      <c r="H93" s="96">
        <v>70</v>
      </c>
      <c r="I93" s="115">
        <v>0</v>
      </c>
      <c r="J93" s="115">
        <v>0</v>
      </c>
      <c r="K93" s="115">
        <v>0</v>
      </c>
      <c r="L93" s="115">
        <v>0</v>
      </c>
    </row>
    <row r="94" spans="1:12" ht="28.5" hidden="1" customHeight="1" collapsed="1">
      <c r="A94" s="112">
        <v>2</v>
      </c>
      <c r="B94" s="108">
        <v>5</v>
      </c>
      <c r="C94" s="109">
        <v>3</v>
      </c>
      <c r="D94" s="110"/>
      <c r="E94" s="108"/>
      <c r="F94" s="143"/>
      <c r="G94" s="110" t="s">
        <v>103</v>
      </c>
      <c r="H94" s="96">
        <v>71</v>
      </c>
      <c r="I94" s="97">
        <f>I95+I99</f>
        <v>0</v>
      </c>
      <c r="J94" s="97">
        <f>J95+J99</f>
        <v>0</v>
      </c>
      <c r="K94" s="97">
        <f>K95+K99</f>
        <v>0</v>
      </c>
      <c r="L94" s="97">
        <f>L95+L99</f>
        <v>0</v>
      </c>
    </row>
    <row r="95" spans="1:12" ht="27" hidden="1" customHeight="1" collapsed="1">
      <c r="A95" s="112">
        <v>2</v>
      </c>
      <c r="B95" s="108">
        <v>5</v>
      </c>
      <c r="C95" s="109">
        <v>3</v>
      </c>
      <c r="D95" s="110">
        <v>1</v>
      </c>
      <c r="E95" s="108"/>
      <c r="F95" s="143"/>
      <c r="G95" s="110" t="s">
        <v>104</v>
      </c>
      <c r="H95" s="96">
        <v>72</v>
      </c>
      <c r="I95" s="97">
        <f>I96</f>
        <v>0</v>
      </c>
      <c r="J95" s="138">
        <f>J96</f>
        <v>0</v>
      </c>
      <c r="K95" s="98">
        <f>K96</f>
        <v>0</v>
      </c>
      <c r="L95" s="97">
        <f>L96</f>
        <v>0</v>
      </c>
    </row>
    <row r="96" spans="1:12" ht="30" hidden="1" customHeight="1" collapsed="1">
      <c r="A96" s="120">
        <v>2</v>
      </c>
      <c r="B96" s="121">
        <v>5</v>
      </c>
      <c r="C96" s="122">
        <v>3</v>
      </c>
      <c r="D96" s="123">
        <v>1</v>
      </c>
      <c r="E96" s="121">
        <v>1</v>
      </c>
      <c r="F96" s="146"/>
      <c r="G96" s="123" t="s">
        <v>104</v>
      </c>
      <c r="H96" s="96">
        <v>73</v>
      </c>
      <c r="I96" s="107">
        <f>SUM(I97:I98)</f>
        <v>0</v>
      </c>
      <c r="J96" s="141">
        <f>SUM(J97:J98)</f>
        <v>0</v>
      </c>
      <c r="K96" s="106">
        <f>SUM(K97:K98)</f>
        <v>0</v>
      </c>
      <c r="L96" s="107">
        <f>SUM(L97:L98)</f>
        <v>0</v>
      </c>
    </row>
    <row r="97" spans="1:12" ht="26.25" hidden="1" customHeight="1" collapsed="1">
      <c r="A97" s="112">
        <v>2</v>
      </c>
      <c r="B97" s="108">
        <v>5</v>
      </c>
      <c r="C97" s="109">
        <v>3</v>
      </c>
      <c r="D97" s="110">
        <v>1</v>
      </c>
      <c r="E97" s="108">
        <v>1</v>
      </c>
      <c r="F97" s="143">
        <v>1</v>
      </c>
      <c r="G97" s="110" t="s">
        <v>104</v>
      </c>
      <c r="H97" s="96">
        <v>74</v>
      </c>
      <c r="I97" s="115">
        <v>0</v>
      </c>
      <c r="J97" s="115">
        <v>0</v>
      </c>
      <c r="K97" s="115">
        <v>0</v>
      </c>
      <c r="L97" s="115">
        <v>0</v>
      </c>
    </row>
    <row r="98" spans="1:12" ht="26.25" hidden="1" customHeight="1" collapsed="1">
      <c r="A98" s="120">
        <v>2</v>
      </c>
      <c r="B98" s="121">
        <v>5</v>
      </c>
      <c r="C98" s="122">
        <v>3</v>
      </c>
      <c r="D98" s="123">
        <v>1</v>
      </c>
      <c r="E98" s="121">
        <v>1</v>
      </c>
      <c r="F98" s="146">
        <v>2</v>
      </c>
      <c r="G98" s="123" t="s">
        <v>105</v>
      </c>
      <c r="H98" s="96">
        <v>75</v>
      </c>
      <c r="I98" s="115">
        <v>0</v>
      </c>
      <c r="J98" s="115">
        <v>0</v>
      </c>
      <c r="K98" s="115">
        <v>0</v>
      </c>
      <c r="L98" s="115">
        <v>0</v>
      </c>
    </row>
    <row r="99" spans="1:12" ht="27.75" hidden="1" customHeight="1" collapsed="1">
      <c r="A99" s="120">
        <v>2</v>
      </c>
      <c r="B99" s="121">
        <v>5</v>
      </c>
      <c r="C99" s="122">
        <v>3</v>
      </c>
      <c r="D99" s="123">
        <v>2</v>
      </c>
      <c r="E99" s="121"/>
      <c r="F99" s="146"/>
      <c r="G99" s="123" t="s">
        <v>106</v>
      </c>
      <c r="H99" s="96">
        <v>76</v>
      </c>
      <c r="I99" s="107">
        <f>I100</f>
        <v>0</v>
      </c>
      <c r="J99" s="107">
        <f>J100</f>
        <v>0</v>
      </c>
      <c r="K99" s="107">
        <f>K100</f>
        <v>0</v>
      </c>
      <c r="L99" s="107">
        <f>L100</f>
        <v>0</v>
      </c>
    </row>
    <row r="100" spans="1:12" ht="25.5" hidden="1" customHeight="1" collapsed="1">
      <c r="A100" s="120">
        <v>2</v>
      </c>
      <c r="B100" s="121">
        <v>5</v>
      </c>
      <c r="C100" s="122">
        <v>3</v>
      </c>
      <c r="D100" s="123">
        <v>2</v>
      </c>
      <c r="E100" s="121">
        <v>1</v>
      </c>
      <c r="F100" s="146"/>
      <c r="G100" s="123" t="s">
        <v>106</v>
      </c>
      <c r="H100" s="96">
        <v>77</v>
      </c>
      <c r="I100" s="107">
        <f>SUM(I101:I102)</f>
        <v>0</v>
      </c>
      <c r="J100" s="107">
        <f>SUM(J101:J102)</f>
        <v>0</v>
      </c>
      <c r="K100" s="107">
        <f>SUM(K101:K102)</f>
        <v>0</v>
      </c>
      <c r="L100" s="107">
        <f>SUM(L101:L102)</f>
        <v>0</v>
      </c>
    </row>
    <row r="101" spans="1:12" ht="30" hidden="1" customHeight="1" collapsed="1">
      <c r="A101" s="120">
        <v>2</v>
      </c>
      <c r="B101" s="121">
        <v>5</v>
      </c>
      <c r="C101" s="122">
        <v>3</v>
      </c>
      <c r="D101" s="123">
        <v>2</v>
      </c>
      <c r="E101" s="121">
        <v>1</v>
      </c>
      <c r="F101" s="146">
        <v>1</v>
      </c>
      <c r="G101" s="123" t="s">
        <v>106</v>
      </c>
      <c r="H101" s="96">
        <v>78</v>
      </c>
      <c r="I101" s="115">
        <v>0</v>
      </c>
      <c r="J101" s="115">
        <v>0</v>
      </c>
      <c r="K101" s="115">
        <v>0</v>
      </c>
      <c r="L101" s="115">
        <v>0</v>
      </c>
    </row>
    <row r="102" spans="1:12" ht="18" hidden="1" customHeight="1" collapsed="1">
      <c r="A102" s="120">
        <v>2</v>
      </c>
      <c r="B102" s="121">
        <v>5</v>
      </c>
      <c r="C102" s="122">
        <v>3</v>
      </c>
      <c r="D102" s="123">
        <v>2</v>
      </c>
      <c r="E102" s="121">
        <v>1</v>
      </c>
      <c r="F102" s="146">
        <v>2</v>
      </c>
      <c r="G102" s="123" t="s">
        <v>107</v>
      </c>
      <c r="H102" s="96">
        <v>79</v>
      </c>
      <c r="I102" s="115">
        <v>0</v>
      </c>
      <c r="J102" s="115">
        <v>0</v>
      </c>
      <c r="K102" s="115">
        <v>0</v>
      </c>
      <c r="L102" s="115">
        <v>0</v>
      </c>
    </row>
    <row r="103" spans="1:12" ht="16.5" hidden="1" customHeight="1" collapsed="1">
      <c r="A103" s="142">
        <v>2</v>
      </c>
      <c r="B103" s="92">
        <v>6</v>
      </c>
      <c r="C103" s="93"/>
      <c r="D103" s="94"/>
      <c r="E103" s="92"/>
      <c r="F103" s="144"/>
      <c r="G103" s="147" t="s">
        <v>108</v>
      </c>
      <c r="H103" s="96">
        <v>80</v>
      </c>
      <c r="I103" s="97">
        <f>SUM(I104+I109+I113+I117+I121)</f>
        <v>0</v>
      </c>
      <c r="J103" s="138">
        <f>SUM(J104+J109+J113+J117+J121)</f>
        <v>0</v>
      </c>
      <c r="K103" s="98">
        <f>SUM(K104+K109+K113+K117+K121)</f>
        <v>0</v>
      </c>
      <c r="L103" s="97">
        <f>SUM(L104+L109+L113+L117+L121)</f>
        <v>0</v>
      </c>
    </row>
    <row r="104" spans="1:12" ht="14.25" hidden="1" customHeight="1" collapsed="1">
      <c r="A104" s="120">
        <v>2</v>
      </c>
      <c r="B104" s="121">
        <v>6</v>
      </c>
      <c r="C104" s="122">
        <v>1</v>
      </c>
      <c r="D104" s="123"/>
      <c r="E104" s="121"/>
      <c r="F104" s="146"/>
      <c r="G104" s="123" t="s">
        <v>109</v>
      </c>
      <c r="H104" s="96">
        <v>81</v>
      </c>
      <c r="I104" s="107">
        <f t="shared" ref="I104:L105" si="7">I105</f>
        <v>0</v>
      </c>
      <c r="J104" s="141">
        <f t="shared" si="7"/>
        <v>0</v>
      </c>
      <c r="K104" s="106">
        <f t="shared" si="7"/>
        <v>0</v>
      </c>
      <c r="L104" s="107">
        <f t="shared" si="7"/>
        <v>0</v>
      </c>
    </row>
    <row r="105" spans="1:12" ht="14.25" hidden="1" customHeight="1" collapsed="1">
      <c r="A105" s="112">
        <v>2</v>
      </c>
      <c r="B105" s="108">
        <v>6</v>
      </c>
      <c r="C105" s="109">
        <v>1</v>
      </c>
      <c r="D105" s="110">
        <v>1</v>
      </c>
      <c r="E105" s="108"/>
      <c r="F105" s="143"/>
      <c r="G105" s="110" t="s">
        <v>109</v>
      </c>
      <c r="H105" s="96">
        <v>82</v>
      </c>
      <c r="I105" s="97">
        <f t="shared" si="7"/>
        <v>0</v>
      </c>
      <c r="J105" s="138">
        <f t="shared" si="7"/>
        <v>0</v>
      </c>
      <c r="K105" s="98">
        <f t="shared" si="7"/>
        <v>0</v>
      </c>
      <c r="L105" s="97">
        <f t="shared" si="7"/>
        <v>0</v>
      </c>
    </row>
    <row r="106" spans="1:12" hidden="1" collapsed="1">
      <c r="A106" s="112">
        <v>2</v>
      </c>
      <c r="B106" s="108">
        <v>6</v>
      </c>
      <c r="C106" s="109">
        <v>1</v>
      </c>
      <c r="D106" s="110">
        <v>1</v>
      </c>
      <c r="E106" s="108">
        <v>1</v>
      </c>
      <c r="F106" s="143"/>
      <c r="G106" s="110" t="s">
        <v>109</v>
      </c>
      <c r="H106" s="96">
        <v>83</v>
      </c>
      <c r="I106" s="97">
        <f>SUM(I107:I108)</f>
        <v>0</v>
      </c>
      <c r="J106" s="138">
        <f>SUM(J107:J108)</f>
        <v>0</v>
      </c>
      <c r="K106" s="98">
        <f>SUM(K107:K108)</f>
        <v>0</v>
      </c>
      <c r="L106" s="97">
        <f>SUM(L107:L108)</f>
        <v>0</v>
      </c>
    </row>
    <row r="107" spans="1:12" ht="13.5" hidden="1" customHeight="1" collapsed="1">
      <c r="A107" s="112">
        <v>2</v>
      </c>
      <c r="B107" s="108">
        <v>6</v>
      </c>
      <c r="C107" s="109">
        <v>1</v>
      </c>
      <c r="D107" s="110">
        <v>1</v>
      </c>
      <c r="E107" s="108">
        <v>1</v>
      </c>
      <c r="F107" s="143">
        <v>1</v>
      </c>
      <c r="G107" s="110" t="s">
        <v>110</v>
      </c>
      <c r="H107" s="96">
        <v>84</v>
      </c>
      <c r="I107" s="115">
        <v>0</v>
      </c>
      <c r="J107" s="115">
        <v>0</v>
      </c>
      <c r="K107" s="115">
        <v>0</v>
      </c>
      <c r="L107" s="115">
        <v>0</v>
      </c>
    </row>
    <row r="108" spans="1:12" hidden="1" collapsed="1">
      <c r="A108" s="128">
        <v>2</v>
      </c>
      <c r="B108" s="103">
        <v>6</v>
      </c>
      <c r="C108" s="101">
        <v>1</v>
      </c>
      <c r="D108" s="102">
        <v>1</v>
      </c>
      <c r="E108" s="103">
        <v>1</v>
      </c>
      <c r="F108" s="145">
        <v>2</v>
      </c>
      <c r="G108" s="102" t="s">
        <v>111</v>
      </c>
      <c r="H108" s="96">
        <v>85</v>
      </c>
      <c r="I108" s="113">
        <v>0</v>
      </c>
      <c r="J108" s="113">
        <v>0</v>
      </c>
      <c r="K108" s="113">
        <v>0</v>
      </c>
      <c r="L108" s="113">
        <v>0</v>
      </c>
    </row>
    <row r="109" spans="1:12" ht="25.5" hidden="1" customHeight="1" collapsed="1">
      <c r="A109" s="112">
        <v>2</v>
      </c>
      <c r="B109" s="108">
        <v>6</v>
      </c>
      <c r="C109" s="109">
        <v>2</v>
      </c>
      <c r="D109" s="110"/>
      <c r="E109" s="108"/>
      <c r="F109" s="143"/>
      <c r="G109" s="110" t="s">
        <v>112</v>
      </c>
      <c r="H109" s="96">
        <v>86</v>
      </c>
      <c r="I109" s="97">
        <f t="shared" ref="I109:L111" si="8">I110</f>
        <v>0</v>
      </c>
      <c r="J109" s="138">
        <f t="shared" si="8"/>
        <v>0</v>
      </c>
      <c r="K109" s="98">
        <f t="shared" si="8"/>
        <v>0</v>
      </c>
      <c r="L109" s="97">
        <f t="shared" si="8"/>
        <v>0</v>
      </c>
    </row>
    <row r="110" spans="1:12" ht="14.25" hidden="1" customHeight="1" collapsed="1">
      <c r="A110" s="112">
        <v>2</v>
      </c>
      <c r="B110" s="108">
        <v>6</v>
      </c>
      <c r="C110" s="109">
        <v>2</v>
      </c>
      <c r="D110" s="110">
        <v>1</v>
      </c>
      <c r="E110" s="108"/>
      <c r="F110" s="143"/>
      <c r="G110" s="110" t="s">
        <v>112</v>
      </c>
      <c r="H110" s="96">
        <v>87</v>
      </c>
      <c r="I110" s="97">
        <f t="shared" si="8"/>
        <v>0</v>
      </c>
      <c r="J110" s="138">
        <f t="shared" si="8"/>
        <v>0</v>
      </c>
      <c r="K110" s="98">
        <f t="shared" si="8"/>
        <v>0</v>
      </c>
      <c r="L110" s="97">
        <f t="shared" si="8"/>
        <v>0</v>
      </c>
    </row>
    <row r="111" spans="1:12" ht="14.25" hidden="1" customHeight="1" collapsed="1">
      <c r="A111" s="112">
        <v>2</v>
      </c>
      <c r="B111" s="108">
        <v>6</v>
      </c>
      <c r="C111" s="109">
        <v>2</v>
      </c>
      <c r="D111" s="110">
        <v>1</v>
      </c>
      <c r="E111" s="108">
        <v>1</v>
      </c>
      <c r="F111" s="143"/>
      <c r="G111" s="110" t="s">
        <v>112</v>
      </c>
      <c r="H111" s="96">
        <v>88</v>
      </c>
      <c r="I111" s="148">
        <f t="shared" si="8"/>
        <v>0</v>
      </c>
      <c r="J111" s="149">
        <f t="shared" si="8"/>
        <v>0</v>
      </c>
      <c r="K111" s="150">
        <f t="shared" si="8"/>
        <v>0</v>
      </c>
      <c r="L111" s="148">
        <f t="shared" si="8"/>
        <v>0</v>
      </c>
    </row>
    <row r="112" spans="1:12" ht="25.5" hidden="1" customHeight="1" collapsed="1">
      <c r="A112" s="112">
        <v>2</v>
      </c>
      <c r="B112" s="108">
        <v>6</v>
      </c>
      <c r="C112" s="109">
        <v>2</v>
      </c>
      <c r="D112" s="110">
        <v>1</v>
      </c>
      <c r="E112" s="108">
        <v>1</v>
      </c>
      <c r="F112" s="143">
        <v>1</v>
      </c>
      <c r="G112" s="110" t="s">
        <v>112</v>
      </c>
      <c r="H112" s="96">
        <v>89</v>
      </c>
      <c r="I112" s="115">
        <v>0</v>
      </c>
      <c r="J112" s="115">
        <v>0</v>
      </c>
      <c r="K112" s="115">
        <v>0</v>
      </c>
      <c r="L112" s="115">
        <v>0</v>
      </c>
    </row>
    <row r="113" spans="1:12" ht="26.25" hidden="1" customHeight="1" collapsed="1">
      <c r="A113" s="128">
        <v>2</v>
      </c>
      <c r="B113" s="103">
        <v>6</v>
      </c>
      <c r="C113" s="101">
        <v>3</v>
      </c>
      <c r="D113" s="102"/>
      <c r="E113" s="103"/>
      <c r="F113" s="145"/>
      <c r="G113" s="102" t="s">
        <v>113</v>
      </c>
      <c r="H113" s="96">
        <v>90</v>
      </c>
      <c r="I113" s="118">
        <f t="shared" ref="I113:L115" si="9">I114</f>
        <v>0</v>
      </c>
      <c r="J113" s="140">
        <f t="shared" si="9"/>
        <v>0</v>
      </c>
      <c r="K113" s="119">
        <f t="shared" si="9"/>
        <v>0</v>
      </c>
      <c r="L113" s="118">
        <f t="shared" si="9"/>
        <v>0</v>
      </c>
    </row>
    <row r="114" spans="1:12" ht="25.5" hidden="1" customHeight="1" collapsed="1">
      <c r="A114" s="112">
        <v>2</v>
      </c>
      <c r="B114" s="108">
        <v>6</v>
      </c>
      <c r="C114" s="109">
        <v>3</v>
      </c>
      <c r="D114" s="110">
        <v>1</v>
      </c>
      <c r="E114" s="108"/>
      <c r="F114" s="143"/>
      <c r="G114" s="110" t="s">
        <v>113</v>
      </c>
      <c r="H114" s="96">
        <v>91</v>
      </c>
      <c r="I114" s="97">
        <f t="shared" si="9"/>
        <v>0</v>
      </c>
      <c r="J114" s="138">
        <f t="shared" si="9"/>
        <v>0</v>
      </c>
      <c r="K114" s="98">
        <f t="shared" si="9"/>
        <v>0</v>
      </c>
      <c r="L114" s="97">
        <f t="shared" si="9"/>
        <v>0</v>
      </c>
    </row>
    <row r="115" spans="1:12" ht="26.25" hidden="1" customHeight="1" collapsed="1">
      <c r="A115" s="112">
        <v>2</v>
      </c>
      <c r="B115" s="108">
        <v>6</v>
      </c>
      <c r="C115" s="109">
        <v>3</v>
      </c>
      <c r="D115" s="110">
        <v>1</v>
      </c>
      <c r="E115" s="108">
        <v>1</v>
      </c>
      <c r="F115" s="143"/>
      <c r="G115" s="110" t="s">
        <v>113</v>
      </c>
      <c r="H115" s="96">
        <v>92</v>
      </c>
      <c r="I115" s="97">
        <f t="shared" si="9"/>
        <v>0</v>
      </c>
      <c r="J115" s="138">
        <f t="shared" si="9"/>
        <v>0</v>
      </c>
      <c r="K115" s="98">
        <f t="shared" si="9"/>
        <v>0</v>
      </c>
      <c r="L115" s="97">
        <f t="shared" si="9"/>
        <v>0</v>
      </c>
    </row>
    <row r="116" spans="1:12" ht="27" hidden="1" customHeight="1" collapsed="1">
      <c r="A116" s="112">
        <v>2</v>
      </c>
      <c r="B116" s="108">
        <v>6</v>
      </c>
      <c r="C116" s="109">
        <v>3</v>
      </c>
      <c r="D116" s="110">
        <v>1</v>
      </c>
      <c r="E116" s="108">
        <v>1</v>
      </c>
      <c r="F116" s="143">
        <v>1</v>
      </c>
      <c r="G116" s="110" t="s">
        <v>113</v>
      </c>
      <c r="H116" s="96">
        <v>93</v>
      </c>
      <c r="I116" s="115">
        <v>0</v>
      </c>
      <c r="J116" s="115">
        <v>0</v>
      </c>
      <c r="K116" s="115">
        <v>0</v>
      </c>
      <c r="L116" s="115">
        <v>0</v>
      </c>
    </row>
    <row r="117" spans="1:12" ht="25.5" hidden="1" customHeight="1" collapsed="1">
      <c r="A117" s="128">
        <v>2</v>
      </c>
      <c r="B117" s="103">
        <v>6</v>
      </c>
      <c r="C117" s="101">
        <v>4</v>
      </c>
      <c r="D117" s="102"/>
      <c r="E117" s="103"/>
      <c r="F117" s="145"/>
      <c r="G117" s="102" t="s">
        <v>114</v>
      </c>
      <c r="H117" s="96">
        <v>94</v>
      </c>
      <c r="I117" s="118">
        <f t="shared" ref="I117:L119" si="10">I118</f>
        <v>0</v>
      </c>
      <c r="J117" s="140">
        <f t="shared" si="10"/>
        <v>0</v>
      </c>
      <c r="K117" s="119">
        <f t="shared" si="10"/>
        <v>0</v>
      </c>
      <c r="L117" s="118">
        <f t="shared" si="10"/>
        <v>0</v>
      </c>
    </row>
    <row r="118" spans="1:12" ht="27" hidden="1" customHeight="1" collapsed="1">
      <c r="A118" s="112">
        <v>2</v>
      </c>
      <c r="B118" s="108">
        <v>6</v>
      </c>
      <c r="C118" s="109">
        <v>4</v>
      </c>
      <c r="D118" s="110">
        <v>1</v>
      </c>
      <c r="E118" s="108"/>
      <c r="F118" s="143"/>
      <c r="G118" s="110" t="s">
        <v>114</v>
      </c>
      <c r="H118" s="96">
        <v>95</v>
      </c>
      <c r="I118" s="97">
        <f t="shared" si="10"/>
        <v>0</v>
      </c>
      <c r="J118" s="138">
        <f t="shared" si="10"/>
        <v>0</v>
      </c>
      <c r="K118" s="98">
        <f t="shared" si="10"/>
        <v>0</v>
      </c>
      <c r="L118" s="97">
        <f t="shared" si="10"/>
        <v>0</v>
      </c>
    </row>
    <row r="119" spans="1:12" ht="27" hidden="1" customHeight="1" collapsed="1">
      <c r="A119" s="112">
        <v>2</v>
      </c>
      <c r="B119" s="108">
        <v>6</v>
      </c>
      <c r="C119" s="109">
        <v>4</v>
      </c>
      <c r="D119" s="110">
        <v>1</v>
      </c>
      <c r="E119" s="108">
        <v>1</v>
      </c>
      <c r="F119" s="143"/>
      <c r="G119" s="110" t="s">
        <v>114</v>
      </c>
      <c r="H119" s="96">
        <v>96</v>
      </c>
      <c r="I119" s="97">
        <f t="shared" si="10"/>
        <v>0</v>
      </c>
      <c r="J119" s="138">
        <f t="shared" si="10"/>
        <v>0</v>
      </c>
      <c r="K119" s="98">
        <f t="shared" si="10"/>
        <v>0</v>
      </c>
      <c r="L119" s="97">
        <f t="shared" si="10"/>
        <v>0</v>
      </c>
    </row>
    <row r="120" spans="1:12" ht="27.75" hidden="1" customHeight="1" collapsed="1">
      <c r="A120" s="112">
        <v>2</v>
      </c>
      <c r="B120" s="108">
        <v>6</v>
      </c>
      <c r="C120" s="109">
        <v>4</v>
      </c>
      <c r="D120" s="110">
        <v>1</v>
      </c>
      <c r="E120" s="108">
        <v>1</v>
      </c>
      <c r="F120" s="143">
        <v>1</v>
      </c>
      <c r="G120" s="110" t="s">
        <v>114</v>
      </c>
      <c r="H120" s="96">
        <v>97</v>
      </c>
      <c r="I120" s="115">
        <v>0</v>
      </c>
      <c r="J120" s="115">
        <v>0</v>
      </c>
      <c r="K120" s="115">
        <v>0</v>
      </c>
      <c r="L120" s="115">
        <v>0</v>
      </c>
    </row>
    <row r="121" spans="1:12" ht="27" hidden="1" customHeight="1" collapsed="1">
      <c r="A121" s="120">
        <v>2</v>
      </c>
      <c r="B121" s="129">
        <v>6</v>
      </c>
      <c r="C121" s="130">
        <v>5</v>
      </c>
      <c r="D121" s="132"/>
      <c r="E121" s="129"/>
      <c r="F121" s="151"/>
      <c r="G121" s="132" t="s">
        <v>115</v>
      </c>
      <c r="H121" s="96">
        <v>98</v>
      </c>
      <c r="I121" s="125">
        <f t="shared" ref="I121:L123" si="11">I122</f>
        <v>0</v>
      </c>
      <c r="J121" s="152">
        <f t="shared" si="11"/>
        <v>0</v>
      </c>
      <c r="K121" s="126">
        <f t="shared" si="11"/>
        <v>0</v>
      </c>
      <c r="L121" s="125">
        <f t="shared" si="11"/>
        <v>0</v>
      </c>
    </row>
    <row r="122" spans="1:12" ht="29.25" hidden="1" customHeight="1" collapsed="1">
      <c r="A122" s="112">
        <v>2</v>
      </c>
      <c r="B122" s="108">
        <v>6</v>
      </c>
      <c r="C122" s="109">
        <v>5</v>
      </c>
      <c r="D122" s="110">
        <v>1</v>
      </c>
      <c r="E122" s="108"/>
      <c r="F122" s="143"/>
      <c r="G122" s="132" t="s">
        <v>116</v>
      </c>
      <c r="H122" s="96">
        <v>99</v>
      </c>
      <c r="I122" s="97">
        <f t="shared" si="11"/>
        <v>0</v>
      </c>
      <c r="J122" s="138">
        <f t="shared" si="11"/>
        <v>0</v>
      </c>
      <c r="K122" s="98">
        <f t="shared" si="11"/>
        <v>0</v>
      </c>
      <c r="L122" s="97">
        <f t="shared" si="11"/>
        <v>0</v>
      </c>
    </row>
    <row r="123" spans="1:12" ht="25.5" hidden="1" customHeight="1" collapsed="1">
      <c r="A123" s="112">
        <v>2</v>
      </c>
      <c r="B123" s="108">
        <v>6</v>
      </c>
      <c r="C123" s="109">
        <v>5</v>
      </c>
      <c r="D123" s="110">
        <v>1</v>
      </c>
      <c r="E123" s="108">
        <v>1</v>
      </c>
      <c r="F123" s="143"/>
      <c r="G123" s="132" t="s">
        <v>115</v>
      </c>
      <c r="H123" s="96">
        <v>100</v>
      </c>
      <c r="I123" s="97">
        <f t="shared" si="11"/>
        <v>0</v>
      </c>
      <c r="J123" s="138">
        <f t="shared" si="11"/>
        <v>0</v>
      </c>
      <c r="K123" s="98">
        <f t="shared" si="11"/>
        <v>0</v>
      </c>
      <c r="L123" s="97">
        <f t="shared" si="11"/>
        <v>0</v>
      </c>
    </row>
    <row r="124" spans="1:12" ht="27.75" hidden="1" customHeight="1" collapsed="1">
      <c r="A124" s="108">
        <v>2</v>
      </c>
      <c r="B124" s="109">
        <v>6</v>
      </c>
      <c r="C124" s="108">
        <v>5</v>
      </c>
      <c r="D124" s="108">
        <v>1</v>
      </c>
      <c r="E124" s="110">
        <v>1</v>
      </c>
      <c r="F124" s="143">
        <v>1</v>
      </c>
      <c r="G124" s="132" t="s">
        <v>117</v>
      </c>
      <c r="H124" s="96">
        <v>101</v>
      </c>
      <c r="I124" s="115">
        <v>0</v>
      </c>
      <c r="J124" s="115">
        <v>0</v>
      </c>
      <c r="K124" s="115">
        <v>0</v>
      </c>
      <c r="L124" s="115">
        <v>0</v>
      </c>
    </row>
    <row r="125" spans="1:12" ht="14.25" hidden="1" customHeight="1" collapsed="1">
      <c r="A125" s="142">
        <v>2</v>
      </c>
      <c r="B125" s="92">
        <v>7</v>
      </c>
      <c r="C125" s="92"/>
      <c r="D125" s="93"/>
      <c r="E125" s="93"/>
      <c r="F125" s="95"/>
      <c r="G125" s="94" t="s">
        <v>118</v>
      </c>
      <c r="H125" s="96">
        <v>102</v>
      </c>
      <c r="I125" s="98">
        <f>SUM(I126+I131+I139)</f>
        <v>0</v>
      </c>
      <c r="J125" s="138">
        <f>SUM(J126+J131+J139)</f>
        <v>0</v>
      </c>
      <c r="K125" s="98">
        <f>SUM(K126+K131+K139)</f>
        <v>0</v>
      </c>
      <c r="L125" s="97">
        <f>SUM(L126+L131+L139)</f>
        <v>0</v>
      </c>
    </row>
    <row r="126" spans="1:12" hidden="1" collapsed="1">
      <c r="A126" s="112">
        <v>2</v>
      </c>
      <c r="B126" s="108">
        <v>7</v>
      </c>
      <c r="C126" s="108">
        <v>1</v>
      </c>
      <c r="D126" s="109"/>
      <c r="E126" s="109"/>
      <c r="F126" s="111"/>
      <c r="G126" s="110" t="s">
        <v>119</v>
      </c>
      <c r="H126" s="96">
        <v>103</v>
      </c>
      <c r="I126" s="98">
        <f t="shared" ref="I126:L127" si="12">I127</f>
        <v>0</v>
      </c>
      <c r="J126" s="138">
        <f t="shared" si="12"/>
        <v>0</v>
      </c>
      <c r="K126" s="98">
        <f t="shared" si="12"/>
        <v>0</v>
      </c>
      <c r="L126" s="97">
        <f t="shared" si="12"/>
        <v>0</v>
      </c>
    </row>
    <row r="127" spans="1:12" ht="14.25" hidden="1" customHeight="1" collapsed="1">
      <c r="A127" s="112">
        <v>2</v>
      </c>
      <c r="B127" s="108">
        <v>7</v>
      </c>
      <c r="C127" s="108">
        <v>1</v>
      </c>
      <c r="D127" s="109">
        <v>1</v>
      </c>
      <c r="E127" s="109"/>
      <c r="F127" s="111"/>
      <c r="G127" s="110" t="s">
        <v>119</v>
      </c>
      <c r="H127" s="96">
        <v>104</v>
      </c>
      <c r="I127" s="98">
        <f t="shared" si="12"/>
        <v>0</v>
      </c>
      <c r="J127" s="138">
        <f t="shared" si="12"/>
        <v>0</v>
      </c>
      <c r="K127" s="98">
        <f t="shared" si="12"/>
        <v>0</v>
      </c>
      <c r="L127" s="97">
        <f t="shared" si="12"/>
        <v>0</v>
      </c>
    </row>
    <row r="128" spans="1:12" ht="15.75" hidden="1" customHeight="1" collapsed="1">
      <c r="A128" s="112">
        <v>2</v>
      </c>
      <c r="B128" s="108">
        <v>7</v>
      </c>
      <c r="C128" s="108">
        <v>1</v>
      </c>
      <c r="D128" s="109">
        <v>1</v>
      </c>
      <c r="E128" s="109">
        <v>1</v>
      </c>
      <c r="F128" s="111"/>
      <c r="G128" s="110" t="s">
        <v>119</v>
      </c>
      <c r="H128" s="96">
        <v>105</v>
      </c>
      <c r="I128" s="98">
        <f>SUM(I129:I130)</f>
        <v>0</v>
      </c>
      <c r="J128" s="138">
        <f>SUM(J129:J130)</f>
        <v>0</v>
      </c>
      <c r="K128" s="98">
        <f>SUM(K129:K130)</f>
        <v>0</v>
      </c>
      <c r="L128" s="97">
        <f>SUM(L129:L130)</f>
        <v>0</v>
      </c>
    </row>
    <row r="129" spans="1:12" ht="14.25" hidden="1" customHeight="1" collapsed="1">
      <c r="A129" s="128">
        <v>2</v>
      </c>
      <c r="B129" s="103">
        <v>7</v>
      </c>
      <c r="C129" s="128">
        <v>1</v>
      </c>
      <c r="D129" s="108">
        <v>1</v>
      </c>
      <c r="E129" s="101">
        <v>1</v>
      </c>
      <c r="F129" s="104">
        <v>1</v>
      </c>
      <c r="G129" s="102" t="s">
        <v>120</v>
      </c>
      <c r="H129" s="96">
        <v>106</v>
      </c>
      <c r="I129" s="153">
        <v>0</v>
      </c>
      <c r="J129" s="153">
        <v>0</v>
      </c>
      <c r="K129" s="153">
        <v>0</v>
      </c>
      <c r="L129" s="153">
        <v>0</v>
      </c>
    </row>
    <row r="130" spans="1:12" ht="14.25" hidden="1" customHeight="1" collapsed="1">
      <c r="A130" s="108">
        <v>2</v>
      </c>
      <c r="B130" s="108">
        <v>7</v>
      </c>
      <c r="C130" s="112">
        <v>1</v>
      </c>
      <c r="D130" s="108">
        <v>1</v>
      </c>
      <c r="E130" s="109">
        <v>1</v>
      </c>
      <c r="F130" s="111">
        <v>2</v>
      </c>
      <c r="G130" s="110" t="s">
        <v>121</v>
      </c>
      <c r="H130" s="96">
        <v>107</v>
      </c>
      <c r="I130" s="114">
        <v>0</v>
      </c>
      <c r="J130" s="114">
        <v>0</v>
      </c>
      <c r="K130" s="114">
        <v>0</v>
      </c>
      <c r="L130" s="114">
        <v>0</v>
      </c>
    </row>
    <row r="131" spans="1:12" ht="25.5" hidden="1" customHeight="1" collapsed="1">
      <c r="A131" s="120">
        <v>2</v>
      </c>
      <c r="B131" s="121">
        <v>7</v>
      </c>
      <c r="C131" s="120">
        <v>2</v>
      </c>
      <c r="D131" s="121"/>
      <c r="E131" s="122"/>
      <c r="F131" s="124"/>
      <c r="G131" s="123" t="s">
        <v>122</v>
      </c>
      <c r="H131" s="96">
        <v>108</v>
      </c>
      <c r="I131" s="106">
        <f t="shared" ref="I131:L132" si="13">I132</f>
        <v>0</v>
      </c>
      <c r="J131" s="141">
        <f t="shared" si="13"/>
        <v>0</v>
      </c>
      <c r="K131" s="106">
        <f t="shared" si="13"/>
        <v>0</v>
      </c>
      <c r="L131" s="107">
        <f t="shared" si="13"/>
        <v>0</v>
      </c>
    </row>
    <row r="132" spans="1:12" ht="25.5" hidden="1" customHeight="1" collapsed="1">
      <c r="A132" s="112">
        <v>2</v>
      </c>
      <c r="B132" s="108">
        <v>7</v>
      </c>
      <c r="C132" s="112">
        <v>2</v>
      </c>
      <c r="D132" s="108">
        <v>1</v>
      </c>
      <c r="E132" s="109"/>
      <c r="F132" s="111"/>
      <c r="G132" s="110" t="s">
        <v>123</v>
      </c>
      <c r="H132" s="96">
        <v>109</v>
      </c>
      <c r="I132" s="98">
        <f t="shared" si="13"/>
        <v>0</v>
      </c>
      <c r="J132" s="138">
        <f t="shared" si="13"/>
        <v>0</v>
      </c>
      <c r="K132" s="98">
        <f t="shared" si="13"/>
        <v>0</v>
      </c>
      <c r="L132" s="97">
        <f t="shared" si="13"/>
        <v>0</v>
      </c>
    </row>
    <row r="133" spans="1:12" ht="25.5" hidden="1" customHeight="1" collapsed="1">
      <c r="A133" s="112">
        <v>2</v>
      </c>
      <c r="B133" s="108">
        <v>7</v>
      </c>
      <c r="C133" s="112">
        <v>2</v>
      </c>
      <c r="D133" s="108">
        <v>1</v>
      </c>
      <c r="E133" s="109">
        <v>1</v>
      </c>
      <c r="F133" s="111"/>
      <c r="G133" s="110" t="s">
        <v>123</v>
      </c>
      <c r="H133" s="96">
        <v>110</v>
      </c>
      <c r="I133" s="98">
        <f>SUM(I134:I135)</f>
        <v>0</v>
      </c>
      <c r="J133" s="138">
        <f>SUM(J134:J135)</f>
        <v>0</v>
      </c>
      <c r="K133" s="98">
        <f>SUM(K134:K135)</f>
        <v>0</v>
      </c>
      <c r="L133" s="97">
        <f>SUM(L134:L135)</f>
        <v>0</v>
      </c>
    </row>
    <row r="134" spans="1:12" ht="12" hidden="1" customHeight="1" collapsed="1">
      <c r="A134" s="112">
        <v>2</v>
      </c>
      <c r="B134" s="108">
        <v>7</v>
      </c>
      <c r="C134" s="112">
        <v>2</v>
      </c>
      <c r="D134" s="108">
        <v>1</v>
      </c>
      <c r="E134" s="109">
        <v>1</v>
      </c>
      <c r="F134" s="111">
        <v>1</v>
      </c>
      <c r="G134" s="110" t="s">
        <v>124</v>
      </c>
      <c r="H134" s="96">
        <v>111</v>
      </c>
      <c r="I134" s="114">
        <v>0</v>
      </c>
      <c r="J134" s="114">
        <v>0</v>
      </c>
      <c r="K134" s="114">
        <v>0</v>
      </c>
      <c r="L134" s="114">
        <v>0</v>
      </c>
    </row>
    <row r="135" spans="1:12" ht="15" hidden="1" customHeight="1" collapsed="1">
      <c r="A135" s="112">
        <v>2</v>
      </c>
      <c r="B135" s="108">
        <v>7</v>
      </c>
      <c r="C135" s="112">
        <v>2</v>
      </c>
      <c r="D135" s="108">
        <v>1</v>
      </c>
      <c r="E135" s="109">
        <v>1</v>
      </c>
      <c r="F135" s="111">
        <v>2</v>
      </c>
      <c r="G135" s="110" t="s">
        <v>125</v>
      </c>
      <c r="H135" s="96">
        <v>112</v>
      </c>
      <c r="I135" s="114">
        <v>0</v>
      </c>
      <c r="J135" s="114">
        <v>0</v>
      </c>
      <c r="K135" s="114">
        <v>0</v>
      </c>
      <c r="L135" s="114">
        <v>0</v>
      </c>
    </row>
    <row r="136" spans="1:12" ht="15" hidden="1" customHeight="1" collapsed="1">
      <c r="A136" s="112">
        <v>2</v>
      </c>
      <c r="B136" s="108">
        <v>7</v>
      </c>
      <c r="C136" s="112">
        <v>2</v>
      </c>
      <c r="D136" s="108">
        <v>2</v>
      </c>
      <c r="E136" s="109"/>
      <c r="F136" s="111"/>
      <c r="G136" s="110" t="s">
        <v>126</v>
      </c>
      <c r="H136" s="96">
        <v>113</v>
      </c>
      <c r="I136" s="98">
        <f>I137</f>
        <v>0</v>
      </c>
      <c r="J136" s="98">
        <f>J137</f>
        <v>0</v>
      </c>
      <c r="K136" s="98">
        <f>K137</f>
        <v>0</v>
      </c>
      <c r="L136" s="98">
        <f>L137</f>
        <v>0</v>
      </c>
    </row>
    <row r="137" spans="1:12" ht="15" hidden="1" customHeight="1" collapsed="1">
      <c r="A137" s="112">
        <v>2</v>
      </c>
      <c r="B137" s="108">
        <v>7</v>
      </c>
      <c r="C137" s="112">
        <v>2</v>
      </c>
      <c r="D137" s="108">
        <v>2</v>
      </c>
      <c r="E137" s="109">
        <v>1</v>
      </c>
      <c r="F137" s="111"/>
      <c r="G137" s="110" t="s">
        <v>126</v>
      </c>
      <c r="H137" s="96">
        <v>114</v>
      </c>
      <c r="I137" s="98">
        <f>SUM(I138)</f>
        <v>0</v>
      </c>
      <c r="J137" s="98">
        <f>SUM(J138)</f>
        <v>0</v>
      </c>
      <c r="K137" s="98">
        <f>SUM(K138)</f>
        <v>0</v>
      </c>
      <c r="L137" s="98">
        <f>SUM(L138)</f>
        <v>0</v>
      </c>
    </row>
    <row r="138" spans="1:12" ht="15" hidden="1" customHeight="1" collapsed="1">
      <c r="A138" s="112">
        <v>2</v>
      </c>
      <c r="B138" s="108">
        <v>7</v>
      </c>
      <c r="C138" s="112">
        <v>2</v>
      </c>
      <c r="D138" s="108">
        <v>2</v>
      </c>
      <c r="E138" s="109">
        <v>1</v>
      </c>
      <c r="F138" s="111">
        <v>1</v>
      </c>
      <c r="G138" s="110" t="s">
        <v>126</v>
      </c>
      <c r="H138" s="96">
        <v>115</v>
      </c>
      <c r="I138" s="114">
        <v>0</v>
      </c>
      <c r="J138" s="114">
        <v>0</v>
      </c>
      <c r="K138" s="114">
        <v>0</v>
      </c>
      <c r="L138" s="114">
        <v>0</v>
      </c>
    </row>
    <row r="139" spans="1:12" hidden="1" collapsed="1">
      <c r="A139" s="112">
        <v>2</v>
      </c>
      <c r="B139" s="108">
        <v>7</v>
      </c>
      <c r="C139" s="112">
        <v>3</v>
      </c>
      <c r="D139" s="108"/>
      <c r="E139" s="109"/>
      <c r="F139" s="111"/>
      <c r="G139" s="110" t="s">
        <v>127</v>
      </c>
      <c r="H139" s="96">
        <v>116</v>
      </c>
      <c r="I139" s="98">
        <f t="shared" ref="I139:L140" si="14">I140</f>
        <v>0</v>
      </c>
      <c r="J139" s="138">
        <f t="shared" si="14"/>
        <v>0</v>
      </c>
      <c r="K139" s="98">
        <f t="shared" si="14"/>
        <v>0</v>
      </c>
      <c r="L139" s="97">
        <f t="shared" si="14"/>
        <v>0</v>
      </c>
    </row>
    <row r="140" spans="1:12" hidden="1" collapsed="1">
      <c r="A140" s="120">
        <v>2</v>
      </c>
      <c r="B140" s="129">
        <v>7</v>
      </c>
      <c r="C140" s="154">
        <v>3</v>
      </c>
      <c r="D140" s="129">
        <v>1</v>
      </c>
      <c r="E140" s="130"/>
      <c r="F140" s="131"/>
      <c r="G140" s="132" t="s">
        <v>127</v>
      </c>
      <c r="H140" s="96">
        <v>117</v>
      </c>
      <c r="I140" s="126">
        <f t="shared" si="14"/>
        <v>0</v>
      </c>
      <c r="J140" s="152">
        <f t="shared" si="14"/>
        <v>0</v>
      </c>
      <c r="K140" s="126">
        <f t="shared" si="14"/>
        <v>0</v>
      </c>
      <c r="L140" s="125">
        <f t="shared" si="14"/>
        <v>0</v>
      </c>
    </row>
    <row r="141" spans="1:12" hidden="1" collapsed="1">
      <c r="A141" s="112">
        <v>2</v>
      </c>
      <c r="B141" s="108">
        <v>7</v>
      </c>
      <c r="C141" s="112">
        <v>3</v>
      </c>
      <c r="D141" s="108">
        <v>1</v>
      </c>
      <c r="E141" s="109">
        <v>1</v>
      </c>
      <c r="F141" s="111"/>
      <c r="G141" s="110" t="s">
        <v>127</v>
      </c>
      <c r="H141" s="96">
        <v>118</v>
      </c>
      <c r="I141" s="98">
        <f>SUM(I142:I143)</f>
        <v>0</v>
      </c>
      <c r="J141" s="138">
        <f>SUM(J142:J143)</f>
        <v>0</v>
      </c>
      <c r="K141" s="98">
        <f>SUM(K142:K143)</f>
        <v>0</v>
      </c>
      <c r="L141" s="97">
        <f>SUM(L142:L143)</f>
        <v>0</v>
      </c>
    </row>
    <row r="142" spans="1:12" hidden="1" collapsed="1">
      <c r="A142" s="128">
        <v>2</v>
      </c>
      <c r="B142" s="103">
        <v>7</v>
      </c>
      <c r="C142" s="128">
        <v>3</v>
      </c>
      <c r="D142" s="103">
        <v>1</v>
      </c>
      <c r="E142" s="101">
        <v>1</v>
      </c>
      <c r="F142" s="104">
        <v>1</v>
      </c>
      <c r="G142" s="102" t="s">
        <v>128</v>
      </c>
      <c r="H142" s="96">
        <v>119</v>
      </c>
      <c r="I142" s="153">
        <v>0</v>
      </c>
      <c r="J142" s="153">
        <v>0</v>
      </c>
      <c r="K142" s="153">
        <v>0</v>
      </c>
      <c r="L142" s="153">
        <v>0</v>
      </c>
    </row>
    <row r="143" spans="1:12" ht="16.5" hidden="1" customHeight="1" collapsed="1">
      <c r="A143" s="112">
        <v>2</v>
      </c>
      <c r="B143" s="108">
        <v>7</v>
      </c>
      <c r="C143" s="112">
        <v>3</v>
      </c>
      <c r="D143" s="108">
        <v>1</v>
      </c>
      <c r="E143" s="109">
        <v>1</v>
      </c>
      <c r="F143" s="111">
        <v>2</v>
      </c>
      <c r="G143" s="110" t="s">
        <v>129</v>
      </c>
      <c r="H143" s="96">
        <v>120</v>
      </c>
      <c r="I143" s="114">
        <v>0</v>
      </c>
      <c r="J143" s="115">
        <v>0</v>
      </c>
      <c r="K143" s="115">
        <v>0</v>
      </c>
      <c r="L143" s="115">
        <v>0</v>
      </c>
    </row>
    <row r="144" spans="1:12" ht="15" hidden="1" customHeight="1" collapsed="1">
      <c r="A144" s="142">
        <v>2</v>
      </c>
      <c r="B144" s="142">
        <v>8</v>
      </c>
      <c r="C144" s="92"/>
      <c r="D144" s="117"/>
      <c r="E144" s="100"/>
      <c r="F144" s="155"/>
      <c r="G144" s="105" t="s">
        <v>130</v>
      </c>
      <c r="H144" s="96">
        <v>121</v>
      </c>
      <c r="I144" s="119">
        <f>I145</f>
        <v>0</v>
      </c>
      <c r="J144" s="140">
        <f>J145</f>
        <v>0</v>
      </c>
      <c r="K144" s="119">
        <f>K145</f>
        <v>0</v>
      </c>
      <c r="L144" s="118">
        <f>L145</f>
        <v>0</v>
      </c>
    </row>
    <row r="145" spans="1:12" ht="14.25" hidden="1" customHeight="1" collapsed="1">
      <c r="A145" s="120">
        <v>2</v>
      </c>
      <c r="B145" s="120">
        <v>8</v>
      </c>
      <c r="C145" s="120">
        <v>1</v>
      </c>
      <c r="D145" s="121"/>
      <c r="E145" s="122"/>
      <c r="F145" s="124"/>
      <c r="G145" s="102" t="s">
        <v>130</v>
      </c>
      <c r="H145" s="96">
        <v>122</v>
      </c>
      <c r="I145" s="119">
        <f>I146+I151</f>
        <v>0</v>
      </c>
      <c r="J145" s="140">
        <f>J146+J151</f>
        <v>0</v>
      </c>
      <c r="K145" s="119">
        <f>K146+K151</f>
        <v>0</v>
      </c>
      <c r="L145" s="118">
        <f>L146+L151</f>
        <v>0</v>
      </c>
    </row>
    <row r="146" spans="1:12" ht="13.5" hidden="1" customHeight="1" collapsed="1">
      <c r="A146" s="112">
        <v>2</v>
      </c>
      <c r="B146" s="108">
        <v>8</v>
      </c>
      <c r="C146" s="110">
        <v>1</v>
      </c>
      <c r="D146" s="108">
        <v>1</v>
      </c>
      <c r="E146" s="109"/>
      <c r="F146" s="111"/>
      <c r="G146" s="110" t="s">
        <v>131</v>
      </c>
      <c r="H146" s="96">
        <v>123</v>
      </c>
      <c r="I146" s="98">
        <f>I147</f>
        <v>0</v>
      </c>
      <c r="J146" s="138">
        <f>J147</f>
        <v>0</v>
      </c>
      <c r="K146" s="98">
        <f>K147</f>
        <v>0</v>
      </c>
      <c r="L146" s="97">
        <f>L147</f>
        <v>0</v>
      </c>
    </row>
    <row r="147" spans="1:12" ht="13.5" hidden="1" customHeight="1" collapsed="1">
      <c r="A147" s="112">
        <v>2</v>
      </c>
      <c r="B147" s="108">
        <v>8</v>
      </c>
      <c r="C147" s="102">
        <v>1</v>
      </c>
      <c r="D147" s="103">
        <v>1</v>
      </c>
      <c r="E147" s="101">
        <v>1</v>
      </c>
      <c r="F147" s="104"/>
      <c r="G147" s="110" t="s">
        <v>131</v>
      </c>
      <c r="H147" s="96">
        <v>124</v>
      </c>
      <c r="I147" s="119">
        <f>SUM(I148:I150)</f>
        <v>0</v>
      </c>
      <c r="J147" s="119">
        <f>SUM(J148:J150)</f>
        <v>0</v>
      </c>
      <c r="K147" s="119">
        <f>SUM(K148:K150)</f>
        <v>0</v>
      </c>
      <c r="L147" s="119">
        <f>SUM(L148:L150)</f>
        <v>0</v>
      </c>
    </row>
    <row r="148" spans="1:12" ht="13.5" hidden="1" customHeight="1" collapsed="1">
      <c r="A148" s="108">
        <v>2</v>
      </c>
      <c r="B148" s="103">
        <v>8</v>
      </c>
      <c r="C148" s="110">
        <v>1</v>
      </c>
      <c r="D148" s="108">
        <v>1</v>
      </c>
      <c r="E148" s="109">
        <v>1</v>
      </c>
      <c r="F148" s="111">
        <v>1</v>
      </c>
      <c r="G148" s="110" t="s">
        <v>132</v>
      </c>
      <c r="H148" s="96">
        <v>125</v>
      </c>
      <c r="I148" s="114">
        <v>0</v>
      </c>
      <c r="J148" s="114">
        <v>0</v>
      </c>
      <c r="K148" s="114">
        <v>0</v>
      </c>
      <c r="L148" s="114">
        <v>0</v>
      </c>
    </row>
    <row r="149" spans="1:12" ht="15.75" hidden="1" customHeight="1" collapsed="1">
      <c r="A149" s="120">
        <v>2</v>
      </c>
      <c r="B149" s="129">
        <v>8</v>
      </c>
      <c r="C149" s="132">
        <v>1</v>
      </c>
      <c r="D149" s="129">
        <v>1</v>
      </c>
      <c r="E149" s="130">
        <v>1</v>
      </c>
      <c r="F149" s="131">
        <v>2</v>
      </c>
      <c r="G149" s="132" t="s">
        <v>133</v>
      </c>
      <c r="H149" s="96">
        <v>126</v>
      </c>
      <c r="I149" s="156">
        <v>0</v>
      </c>
      <c r="J149" s="156">
        <v>0</v>
      </c>
      <c r="K149" s="156">
        <v>0</v>
      </c>
      <c r="L149" s="156">
        <v>0</v>
      </c>
    </row>
    <row r="150" spans="1:12" hidden="1" collapsed="1">
      <c r="A150" s="120">
        <v>2</v>
      </c>
      <c r="B150" s="129">
        <v>8</v>
      </c>
      <c r="C150" s="132">
        <v>1</v>
      </c>
      <c r="D150" s="129">
        <v>1</v>
      </c>
      <c r="E150" s="130">
        <v>1</v>
      </c>
      <c r="F150" s="131">
        <v>3</v>
      </c>
      <c r="G150" s="132" t="s">
        <v>390</v>
      </c>
      <c r="H150" s="96">
        <v>127</v>
      </c>
      <c r="I150" s="156">
        <v>0</v>
      </c>
      <c r="J150" s="157">
        <v>0</v>
      </c>
      <c r="K150" s="156">
        <v>0</v>
      </c>
      <c r="L150" s="133">
        <v>0</v>
      </c>
    </row>
    <row r="151" spans="1:12" ht="15" hidden="1" customHeight="1" collapsed="1">
      <c r="A151" s="112">
        <v>2</v>
      </c>
      <c r="B151" s="108">
        <v>8</v>
      </c>
      <c r="C151" s="110">
        <v>1</v>
      </c>
      <c r="D151" s="108">
        <v>2</v>
      </c>
      <c r="E151" s="109"/>
      <c r="F151" s="111"/>
      <c r="G151" s="110" t="s">
        <v>134</v>
      </c>
      <c r="H151" s="96">
        <v>128</v>
      </c>
      <c r="I151" s="98">
        <f t="shared" ref="I151:L152" si="15">I152</f>
        <v>0</v>
      </c>
      <c r="J151" s="138">
        <f t="shared" si="15"/>
        <v>0</v>
      </c>
      <c r="K151" s="98">
        <f t="shared" si="15"/>
        <v>0</v>
      </c>
      <c r="L151" s="97">
        <f t="shared" si="15"/>
        <v>0</v>
      </c>
    </row>
    <row r="152" spans="1:12" hidden="1" collapsed="1">
      <c r="A152" s="112">
        <v>2</v>
      </c>
      <c r="B152" s="108">
        <v>8</v>
      </c>
      <c r="C152" s="110">
        <v>1</v>
      </c>
      <c r="D152" s="108">
        <v>2</v>
      </c>
      <c r="E152" s="109">
        <v>1</v>
      </c>
      <c r="F152" s="111"/>
      <c r="G152" s="110" t="s">
        <v>134</v>
      </c>
      <c r="H152" s="96">
        <v>129</v>
      </c>
      <c r="I152" s="98">
        <f t="shared" si="15"/>
        <v>0</v>
      </c>
      <c r="J152" s="138">
        <f t="shared" si="15"/>
        <v>0</v>
      </c>
      <c r="K152" s="98">
        <f t="shared" si="15"/>
        <v>0</v>
      </c>
      <c r="L152" s="97">
        <f t="shared" si="15"/>
        <v>0</v>
      </c>
    </row>
    <row r="153" spans="1:12" hidden="1" collapsed="1">
      <c r="A153" s="120">
        <v>2</v>
      </c>
      <c r="B153" s="121">
        <v>8</v>
      </c>
      <c r="C153" s="123">
        <v>1</v>
      </c>
      <c r="D153" s="121">
        <v>2</v>
      </c>
      <c r="E153" s="122">
        <v>1</v>
      </c>
      <c r="F153" s="124">
        <v>1</v>
      </c>
      <c r="G153" s="110" t="s">
        <v>134</v>
      </c>
      <c r="H153" s="96">
        <v>130</v>
      </c>
      <c r="I153" s="158">
        <v>0</v>
      </c>
      <c r="J153" s="115">
        <v>0</v>
      </c>
      <c r="K153" s="115">
        <v>0</v>
      </c>
      <c r="L153" s="115">
        <v>0</v>
      </c>
    </row>
    <row r="154" spans="1:12" ht="39.75" hidden="1" customHeight="1" collapsed="1">
      <c r="A154" s="142">
        <v>2</v>
      </c>
      <c r="B154" s="92">
        <v>9</v>
      </c>
      <c r="C154" s="94"/>
      <c r="D154" s="92"/>
      <c r="E154" s="93"/>
      <c r="F154" s="95"/>
      <c r="G154" s="94" t="s">
        <v>135</v>
      </c>
      <c r="H154" s="96">
        <v>131</v>
      </c>
      <c r="I154" s="98">
        <f>I155+I159</f>
        <v>0</v>
      </c>
      <c r="J154" s="138">
        <f>J155+J159</f>
        <v>0</v>
      </c>
      <c r="K154" s="98">
        <f>K155+K159</f>
        <v>0</v>
      </c>
      <c r="L154" s="97">
        <f>L155+L159</f>
        <v>0</v>
      </c>
    </row>
    <row r="155" spans="1:12" s="123" customFormat="1" ht="39" hidden="1" customHeight="1" collapsed="1">
      <c r="A155" s="112">
        <v>2</v>
      </c>
      <c r="B155" s="108">
        <v>9</v>
      </c>
      <c r="C155" s="110">
        <v>1</v>
      </c>
      <c r="D155" s="108"/>
      <c r="E155" s="109"/>
      <c r="F155" s="111"/>
      <c r="G155" s="110" t="s">
        <v>136</v>
      </c>
      <c r="H155" s="96">
        <v>132</v>
      </c>
      <c r="I155" s="98">
        <f t="shared" ref="I155:L157" si="16">I156</f>
        <v>0</v>
      </c>
      <c r="J155" s="138">
        <f t="shared" si="16"/>
        <v>0</v>
      </c>
      <c r="K155" s="98">
        <f t="shared" si="16"/>
        <v>0</v>
      </c>
      <c r="L155" s="97">
        <f t="shared" si="16"/>
        <v>0</v>
      </c>
    </row>
    <row r="156" spans="1:12" ht="42.75" hidden="1" customHeight="1" collapsed="1">
      <c r="A156" s="128">
        <v>2</v>
      </c>
      <c r="B156" s="103">
        <v>9</v>
      </c>
      <c r="C156" s="102">
        <v>1</v>
      </c>
      <c r="D156" s="103">
        <v>1</v>
      </c>
      <c r="E156" s="101"/>
      <c r="F156" s="104"/>
      <c r="G156" s="110" t="s">
        <v>137</v>
      </c>
      <c r="H156" s="96">
        <v>133</v>
      </c>
      <c r="I156" s="119">
        <f t="shared" si="16"/>
        <v>0</v>
      </c>
      <c r="J156" s="140">
        <f t="shared" si="16"/>
        <v>0</v>
      </c>
      <c r="K156" s="119">
        <f t="shared" si="16"/>
        <v>0</v>
      </c>
      <c r="L156" s="118">
        <f t="shared" si="16"/>
        <v>0</v>
      </c>
    </row>
    <row r="157" spans="1:12" ht="38.25" hidden="1" customHeight="1" collapsed="1">
      <c r="A157" s="112">
        <v>2</v>
      </c>
      <c r="B157" s="108">
        <v>9</v>
      </c>
      <c r="C157" s="112">
        <v>1</v>
      </c>
      <c r="D157" s="108">
        <v>1</v>
      </c>
      <c r="E157" s="109">
        <v>1</v>
      </c>
      <c r="F157" s="111"/>
      <c r="G157" s="110" t="s">
        <v>137</v>
      </c>
      <c r="H157" s="96">
        <v>134</v>
      </c>
      <c r="I157" s="98">
        <f t="shared" si="16"/>
        <v>0</v>
      </c>
      <c r="J157" s="138">
        <f t="shared" si="16"/>
        <v>0</v>
      </c>
      <c r="K157" s="98">
        <f t="shared" si="16"/>
        <v>0</v>
      </c>
      <c r="L157" s="97">
        <f t="shared" si="16"/>
        <v>0</v>
      </c>
    </row>
    <row r="158" spans="1:12" ht="38.25" hidden="1" customHeight="1" collapsed="1">
      <c r="A158" s="128">
        <v>2</v>
      </c>
      <c r="B158" s="103">
        <v>9</v>
      </c>
      <c r="C158" s="103">
        <v>1</v>
      </c>
      <c r="D158" s="103">
        <v>1</v>
      </c>
      <c r="E158" s="101">
        <v>1</v>
      </c>
      <c r="F158" s="104">
        <v>1</v>
      </c>
      <c r="G158" s="110" t="s">
        <v>137</v>
      </c>
      <c r="H158" s="96">
        <v>135</v>
      </c>
      <c r="I158" s="153">
        <v>0</v>
      </c>
      <c r="J158" s="153">
        <v>0</v>
      </c>
      <c r="K158" s="153">
        <v>0</v>
      </c>
      <c r="L158" s="153">
        <v>0</v>
      </c>
    </row>
    <row r="159" spans="1:12" ht="41.25" hidden="1" customHeight="1" collapsed="1">
      <c r="A159" s="112">
        <v>2</v>
      </c>
      <c r="B159" s="108">
        <v>9</v>
      </c>
      <c r="C159" s="108">
        <v>2</v>
      </c>
      <c r="D159" s="108"/>
      <c r="E159" s="109"/>
      <c r="F159" s="111"/>
      <c r="G159" s="110" t="s">
        <v>138</v>
      </c>
      <c r="H159" s="96">
        <v>136</v>
      </c>
      <c r="I159" s="98">
        <f>SUM(I160+I165)</f>
        <v>0</v>
      </c>
      <c r="J159" s="98">
        <f>SUM(J160+J165)</f>
        <v>0</v>
      </c>
      <c r="K159" s="98">
        <f>SUM(K160+K165)</f>
        <v>0</v>
      </c>
      <c r="L159" s="98">
        <f>SUM(L160+L165)</f>
        <v>0</v>
      </c>
    </row>
    <row r="160" spans="1:12" ht="44.25" hidden="1" customHeight="1" collapsed="1">
      <c r="A160" s="112">
        <v>2</v>
      </c>
      <c r="B160" s="108">
        <v>9</v>
      </c>
      <c r="C160" s="108">
        <v>2</v>
      </c>
      <c r="D160" s="103">
        <v>1</v>
      </c>
      <c r="E160" s="101"/>
      <c r="F160" s="104"/>
      <c r="G160" s="102" t="s">
        <v>139</v>
      </c>
      <c r="H160" s="96">
        <v>137</v>
      </c>
      <c r="I160" s="119">
        <f>I161</f>
        <v>0</v>
      </c>
      <c r="J160" s="140">
        <f>J161</f>
        <v>0</v>
      </c>
      <c r="K160" s="119">
        <f>K161</f>
        <v>0</v>
      </c>
      <c r="L160" s="118">
        <f>L161</f>
        <v>0</v>
      </c>
    </row>
    <row r="161" spans="1:12" ht="40.5" hidden="1" customHeight="1" collapsed="1">
      <c r="A161" s="128">
        <v>2</v>
      </c>
      <c r="B161" s="103">
        <v>9</v>
      </c>
      <c r="C161" s="103">
        <v>2</v>
      </c>
      <c r="D161" s="108">
        <v>1</v>
      </c>
      <c r="E161" s="109">
        <v>1</v>
      </c>
      <c r="F161" s="111"/>
      <c r="G161" s="102" t="s">
        <v>140</v>
      </c>
      <c r="H161" s="96">
        <v>138</v>
      </c>
      <c r="I161" s="98">
        <f>SUM(I162:I164)</f>
        <v>0</v>
      </c>
      <c r="J161" s="138">
        <f>SUM(J162:J164)</f>
        <v>0</v>
      </c>
      <c r="K161" s="98">
        <f>SUM(K162:K164)</f>
        <v>0</v>
      </c>
      <c r="L161" s="97">
        <f>SUM(L162:L164)</f>
        <v>0</v>
      </c>
    </row>
    <row r="162" spans="1:12" ht="53.25" hidden="1" customHeight="1" collapsed="1">
      <c r="A162" s="120">
        <v>2</v>
      </c>
      <c r="B162" s="129">
        <v>9</v>
      </c>
      <c r="C162" s="129">
        <v>2</v>
      </c>
      <c r="D162" s="129">
        <v>1</v>
      </c>
      <c r="E162" s="130">
        <v>1</v>
      </c>
      <c r="F162" s="131">
        <v>1</v>
      </c>
      <c r="G162" s="102" t="s">
        <v>141</v>
      </c>
      <c r="H162" s="96">
        <v>139</v>
      </c>
      <c r="I162" s="156">
        <v>0</v>
      </c>
      <c r="J162" s="113">
        <v>0</v>
      </c>
      <c r="K162" s="113">
        <v>0</v>
      </c>
      <c r="L162" s="113">
        <v>0</v>
      </c>
    </row>
    <row r="163" spans="1:12" ht="51.75" hidden="1" customHeight="1" collapsed="1">
      <c r="A163" s="112">
        <v>2</v>
      </c>
      <c r="B163" s="108">
        <v>9</v>
      </c>
      <c r="C163" s="108">
        <v>2</v>
      </c>
      <c r="D163" s="108">
        <v>1</v>
      </c>
      <c r="E163" s="109">
        <v>1</v>
      </c>
      <c r="F163" s="111">
        <v>2</v>
      </c>
      <c r="G163" s="102" t="s">
        <v>142</v>
      </c>
      <c r="H163" s="96">
        <v>140</v>
      </c>
      <c r="I163" s="114">
        <v>0</v>
      </c>
      <c r="J163" s="159">
        <v>0</v>
      </c>
      <c r="K163" s="159">
        <v>0</v>
      </c>
      <c r="L163" s="159">
        <v>0</v>
      </c>
    </row>
    <row r="164" spans="1:12" ht="54.75" hidden="1" customHeight="1" collapsed="1">
      <c r="A164" s="112">
        <v>2</v>
      </c>
      <c r="B164" s="108">
        <v>9</v>
      </c>
      <c r="C164" s="108">
        <v>2</v>
      </c>
      <c r="D164" s="108">
        <v>1</v>
      </c>
      <c r="E164" s="109">
        <v>1</v>
      </c>
      <c r="F164" s="111">
        <v>3</v>
      </c>
      <c r="G164" s="102" t="s">
        <v>143</v>
      </c>
      <c r="H164" s="96">
        <v>141</v>
      </c>
      <c r="I164" s="114">
        <v>0</v>
      </c>
      <c r="J164" s="114">
        <v>0</v>
      </c>
      <c r="K164" s="114">
        <v>0</v>
      </c>
      <c r="L164" s="114">
        <v>0</v>
      </c>
    </row>
    <row r="165" spans="1:12" ht="39" hidden="1" customHeight="1" collapsed="1">
      <c r="A165" s="160">
        <v>2</v>
      </c>
      <c r="B165" s="160">
        <v>9</v>
      </c>
      <c r="C165" s="160">
        <v>2</v>
      </c>
      <c r="D165" s="160">
        <v>2</v>
      </c>
      <c r="E165" s="160"/>
      <c r="F165" s="160"/>
      <c r="G165" s="110" t="s">
        <v>144</v>
      </c>
      <c r="H165" s="96">
        <v>142</v>
      </c>
      <c r="I165" s="98">
        <f>I166</f>
        <v>0</v>
      </c>
      <c r="J165" s="138">
        <f>J166</f>
        <v>0</v>
      </c>
      <c r="K165" s="98">
        <f>K166</f>
        <v>0</v>
      </c>
      <c r="L165" s="97">
        <f>L166</f>
        <v>0</v>
      </c>
    </row>
    <row r="166" spans="1:12" ht="43.5" hidden="1" customHeight="1" collapsed="1">
      <c r="A166" s="112">
        <v>2</v>
      </c>
      <c r="B166" s="108">
        <v>9</v>
      </c>
      <c r="C166" s="108">
        <v>2</v>
      </c>
      <c r="D166" s="108">
        <v>2</v>
      </c>
      <c r="E166" s="109">
        <v>1</v>
      </c>
      <c r="F166" s="111"/>
      <c r="G166" s="102" t="s">
        <v>145</v>
      </c>
      <c r="H166" s="96">
        <v>143</v>
      </c>
      <c r="I166" s="119">
        <f>SUM(I167:I169)</f>
        <v>0</v>
      </c>
      <c r="J166" s="119">
        <f>SUM(J167:J169)</f>
        <v>0</v>
      </c>
      <c r="K166" s="119">
        <f>SUM(K167:K169)</f>
        <v>0</v>
      </c>
      <c r="L166" s="119">
        <f>SUM(L167:L169)</f>
        <v>0</v>
      </c>
    </row>
    <row r="167" spans="1:12" ht="54.75" hidden="1" customHeight="1" collapsed="1">
      <c r="A167" s="112">
        <v>2</v>
      </c>
      <c r="B167" s="108">
        <v>9</v>
      </c>
      <c r="C167" s="108">
        <v>2</v>
      </c>
      <c r="D167" s="108">
        <v>2</v>
      </c>
      <c r="E167" s="108">
        <v>1</v>
      </c>
      <c r="F167" s="111">
        <v>1</v>
      </c>
      <c r="G167" s="161" t="s">
        <v>146</v>
      </c>
      <c r="H167" s="96">
        <v>144</v>
      </c>
      <c r="I167" s="114">
        <v>0</v>
      </c>
      <c r="J167" s="113">
        <v>0</v>
      </c>
      <c r="K167" s="113">
        <v>0</v>
      </c>
      <c r="L167" s="113">
        <v>0</v>
      </c>
    </row>
    <row r="168" spans="1:12" ht="54" hidden="1" customHeight="1" collapsed="1">
      <c r="A168" s="121">
        <v>2</v>
      </c>
      <c r="B168" s="123">
        <v>9</v>
      </c>
      <c r="C168" s="121">
        <v>2</v>
      </c>
      <c r="D168" s="122">
        <v>2</v>
      </c>
      <c r="E168" s="122">
        <v>1</v>
      </c>
      <c r="F168" s="124">
        <v>2</v>
      </c>
      <c r="G168" s="123" t="s">
        <v>147</v>
      </c>
      <c r="H168" s="96">
        <v>145</v>
      </c>
      <c r="I168" s="113">
        <v>0</v>
      </c>
      <c r="J168" s="115">
        <v>0</v>
      </c>
      <c r="K168" s="115">
        <v>0</v>
      </c>
      <c r="L168" s="115">
        <v>0</v>
      </c>
    </row>
    <row r="169" spans="1:12" ht="54" hidden="1" customHeight="1" collapsed="1">
      <c r="A169" s="108">
        <v>2</v>
      </c>
      <c r="B169" s="132">
        <v>9</v>
      </c>
      <c r="C169" s="129">
        <v>2</v>
      </c>
      <c r="D169" s="130">
        <v>2</v>
      </c>
      <c r="E169" s="130">
        <v>1</v>
      </c>
      <c r="F169" s="131">
        <v>3</v>
      </c>
      <c r="G169" s="132" t="s">
        <v>148</v>
      </c>
      <c r="H169" s="96">
        <v>146</v>
      </c>
      <c r="I169" s="159">
        <v>0</v>
      </c>
      <c r="J169" s="159">
        <v>0</v>
      </c>
      <c r="K169" s="159">
        <v>0</v>
      </c>
      <c r="L169" s="159">
        <v>0</v>
      </c>
    </row>
    <row r="170" spans="1:12" ht="76.5" customHeight="1">
      <c r="A170" s="92">
        <v>3</v>
      </c>
      <c r="B170" s="94"/>
      <c r="C170" s="92"/>
      <c r="D170" s="93"/>
      <c r="E170" s="93"/>
      <c r="F170" s="95"/>
      <c r="G170" s="147" t="s">
        <v>149</v>
      </c>
      <c r="H170" s="96">
        <v>147</v>
      </c>
      <c r="I170" s="97">
        <f>SUM(I171+I224+I289)</f>
        <v>10800</v>
      </c>
      <c r="J170" s="138">
        <f>SUM(J171+J224+J289)</f>
        <v>10800</v>
      </c>
      <c r="K170" s="98">
        <f>SUM(K171+K224+K289)</f>
        <v>10000</v>
      </c>
      <c r="L170" s="97">
        <f>SUM(L171+L224+L289)</f>
        <v>10000</v>
      </c>
    </row>
    <row r="171" spans="1:12" ht="34.5" customHeight="1">
      <c r="A171" s="142">
        <v>3</v>
      </c>
      <c r="B171" s="92">
        <v>1</v>
      </c>
      <c r="C171" s="117"/>
      <c r="D171" s="100"/>
      <c r="E171" s="100"/>
      <c r="F171" s="155"/>
      <c r="G171" s="137" t="s">
        <v>150</v>
      </c>
      <c r="H171" s="96">
        <v>148</v>
      </c>
      <c r="I171" s="97">
        <f>SUM(I172+I195+I202+I214+I218)</f>
        <v>10800</v>
      </c>
      <c r="J171" s="118">
        <f>SUM(J172+J195+J202+J214+J218)</f>
        <v>10800</v>
      </c>
      <c r="K171" s="118">
        <f>SUM(K172+K195+K202+K214+K218)</f>
        <v>10000</v>
      </c>
      <c r="L171" s="118">
        <f>SUM(L172+L195+L202+L214+L218)</f>
        <v>10000</v>
      </c>
    </row>
    <row r="172" spans="1:12" ht="30.75" hidden="1" customHeight="1" collapsed="1">
      <c r="A172" s="103">
        <v>3</v>
      </c>
      <c r="B172" s="102">
        <v>1</v>
      </c>
      <c r="C172" s="103">
        <v>1</v>
      </c>
      <c r="D172" s="101"/>
      <c r="E172" s="101"/>
      <c r="F172" s="162"/>
      <c r="G172" s="112" t="s">
        <v>151</v>
      </c>
      <c r="H172" s="96">
        <v>149</v>
      </c>
      <c r="I172" s="118">
        <f>SUM(I173+I176+I181+I187+I192)</f>
        <v>10800</v>
      </c>
      <c r="J172" s="138">
        <f>SUM(J173+J176+J181+J187+J192)</f>
        <v>10800</v>
      </c>
      <c r="K172" s="98">
        <f>SUM(K173+K176+K181+K187+K192)</f>
        <v>10000</v>
      </c>
      <c r="L172" s="97">
        <f>SUM(L173+L176+L181+L187+L192)</f>
        <v>10000</v>
      </c>
    </row>
    <row r="173" spans="1:12" ht="12.75" hidden="1" customHeight="1" collapsed="1">
      <c r="A173" s="108">
        <v>3</v>
      </c>
      <c r="B173" s="110">
        <v>1</v>
      </c>
      <c r="C173" s="108">
        <v>1</v>
      </c>
      <c r="D173" s="109">
        <v>1</v>
      </c>
      <c r="E173" s="109"/>
      <c r="F173" s="163"/>
      <c r="G173" s="112" t="s">
        <v>152</v>
      </c>
      <c r="H173" s="96">
        <v>150</v>
      </c>
      <c r="I173" s="97">
        <f t="shared" ref="I173:L174" si="17">I174</f>
        <v>0</v>
      </c>
      <c r="J173" s="140">
        <f t="shared" si="17"/>
        <v>0</v>
      </c>
      <c r="K173" s="119">
        <f t="shared" si="17"/>
        <v>0</v>
      </c>
      <c r="L173" s="118">
        <f t="shared" si="17"/>
        <v>0</v>
      </c>
    </row>
    <row r="174" spans="1:12" ht="13.5" hidden="1" customHeight="1" collapsed="1">
      <c r="A174" s="108">
        <v>3</v>
      </c>
      <c r="B174" s="110">
        <v>1</v>
      </c>
      <c r="C174" s="108">
        <v>1</v>
      </c>
      <c r="D174" s="109">
        <v>1</v>
      </c>
      <c r="E174" s="109">
        <v>1</v>
      </c>
      <c r="F174" s="143"/>
      <c r="G174" s="112" t="s">
        <v>153</v>
      </c>
      <c r="H174" s="96">
        <v>151</v>
      </c>
      <c r="I174" s="118">
        <f t="shared" si="17"/>
        <v>0</v>
      </c>
      <c r="J174" s="97">
        <f t="shared" si="17"/>
        <v>0</v>
      </c>
      <c r="K174" s="97">
        <f t="shared" si="17"/>
        <v>0</v>
      </c>
      <c r="L174" s="97">
        <f t="shared" si="17"/>
        <v>0</v>
      </c>
    </row>
    <row r="175" spans="1:12" ht="13.5" hidden="1" customHeight="1" collapsed="1">
      <c r="A175" s="108">
        <v>3</v>
      </c>
      <c r="B175" s="110">
        <v>1</v>
      </c>
      <c r="C175" s="108">
        <v>1</v>
      </c>
      <c r="D175" s="109">
        <v>1</v>
      </c>
      <c r="E175" s="109">
        <v>1</v>
      </c>
      <c r="F175" s="143">
        <v>1</v>
      </c>
      <c r="G175" s="112" t="s">
        <v>153</v>
      </c>
      <c r="H175" s="96">
        <v>152</v>
      </c>
      <c r="I175" s="115">
        <v>0</v>
      </c>
      <c r="J175" s="115">
        <v>0</v>
      </c>
      <c r="K175" s="115">
        <v>0</v>
      </c>
      <c r="L175" s="115">
        <v>0</v>
      </c>
    </row>
    <row r="176" spans="1:12" ht="14.25" hidden="1" customHeight="1" collapsed="1">
      <c r="A176" s="103">
        <v>3</v>
      </c>
      <c r="B176" s="101">
        <v>1</v>
      </c>
      <c r="C176" s="101">
        <v>1</v>
      </c>
      <c r="D176" s="101">
        <v>2</v>
      </c>
      <c r="E176" s="101"/>
      <c r="F176" s="104"/>
      <c r="G176" s="102" t="s">
        <v>154</v>
      </c>
      <c r="H176" s="96">
        <v>153</v>
      </c>
      <c r="I176" s="118">
        <f>I177</f>
        <v>2000</v>
      </c>
      <c r="J176" s="140">
        <f>J177</f>
        <v>2000</v>
      </c>
      <c r="K176" s="119">
        <f>K177</f>
        <v>2000</v>
      </c>
      <c r="L176" s="118">
        <f>L177</f>
        <v>2000</v>
      </c>
    </row>
    <row r="177" spans="1:16" ht="13.5" hidden="1" customHeight="1" collapsed="1">
      <c r="A177" s="108">
        <v>3</v>
      </c>
      <c r="B177" s="109">
        <v>1</v>
      </c>
      <c r="C177" s="109">
        <v>1</v>
      </c>
      <c r="D177" s="109">
        <v>2</v>
      </c>
      <c r="E177" s="109">
        <v>1</v>
      </c>
      <c r="F177" s="111"/>
      <c r="G177" s="102" t="s">
        <v>154</v>
      </c>
      <c r="H177" s="96">
        <v>154</v>
      </c>
      <c r="I177" s="97">
        <f>SUM(I178:I180)</f>
        <v>2000</v>
      </c>
      <c r="J177" s="138">
        <f>SUM(J178:J180)</f>
        <v>2000</v>
      </c>
      <c r="K177" s="98">
        <f>SUM(K178:K180)</f>
        <v>2000</v>
      </c>
      <c r="L177" s="97">
        <f>SUM(L178:L180)</f>
        <v>2000</v>
      </c>
    </row>
    <row r="178" spans="1:16" ht="14.25" hidden="1" customHeight="1" collapsed="1">
      <c r="A178" s="103">
        <v>3</v>
      </c>
      <c r="B178" s="101">
        <v>1</v>
      </c>
      <c r="C178" s="101">
        <v>1</v>
      </c>
      <c r="D178" s="101">
        <v>2</v>
      </c>
      <c r="E178" s="101">
        <v>1</v>
      </c>
      <c r="F178" s="104">
        <v>1</v>
      </c>
      <c r="G178" s="102" t="s">
        <v>155</v>
      </c>
      <c r="H178" s="96">
        <v>155</v>
      </c>
      <c r="I178" s="113">
        <v>0</v>
      </c>
      <c r="J178" s="113">
        <v>0</v>
      </c>
      <c r="K178" s="113">
        <v>0</v>
      </c>
      <c r="L178" s="159">
        <v>0</v>
      </c>
    </row>
    <row r="179" spans="1:16" ht="14.25" hidden="1" customHeight="1" collapsed="1">
      <c r="A179" s="108">
        <v>3</v>
      </c>
      <c r="B179" s="109">
        <v>1</v>
      </c>
      <c r="C179" s="109">
        <v>1</v>
      </c>
      <c r="D179" s="109">
        <v>2</v>
      </c>
      <c r="E179" s="109">
        <v>1</v>
      </c>
      <c r="F179" s="111">
        <v>2</v>
      </c>
      <c r="G179" s="110" t="s">
        <v>156</v>
      </c>
      <c r="H179" s="96">
        <v>156</v>
      </c>
      <c r="I179" s="115">
        <v>0</v>
      </c>
      <c r="J179" s="115">
        <v>0</v>
      </c>
      <c r="K179" s="115">
        <v>0</v>
      </c>
      <c r="L179" s="115">
        <v>0</v>
      </c>
    </row>
    <row r="180" spans="1:16" ht="26.25" customHeight="1">
      <c r="A180" s="103">
        <v>3</v>
      </c>
      <c r="B180" s="101">
        <v>1</v>
      </c>
      <c r="C180" s="101">
        <v>1</v>
      </c>
      <c r="D180" s="101">
        <v>2</v>
      </c>
      <c r="E180" s="101">
        <v>1</v>
      </c>
      <c r="F180" s="104">
        <v>3</v>
      </c>
      <c r="G180" s="102" t="s">
        <v>157</v>
      </c>
      <c r="H180" s="96">
        <v>157</v>
      </c>
      <c r="I180" s="113">
        <v>2000</v>
      </c>
      <c r="J180" s="113">
        <v>2000</v>
      </c>
      <c r="K180" s="113">
        <v>2000</v>
      </c>
      <c r="L180" s="159">
        <v>2000</v>
      </c>
    </row>
    <row r="181" spans="1:16" ht="14.25" hidden="1" customHeight="1" collapsed="1">
      <c r="A181" s="108">
        <v>3</v>
      </c>
      <c r="B181" s="109">
        <v>1</v>
      </c>
      <c r="C181" s="109">
        <v>1</v>
      </c>
      <c r="D181" s="109">
        <v>3</v>
      </c>
      <c r="E181" s="109"/>
      <c r="F181" s="111"/>
      <c r="G181" s="110" t="s">
        <v>158</v>
      </c>
      <c r="H181" s="96">
        <v>158</v>
      </c>
      <c r="I181" s="97">
        <f>I182</f>
        <v>8800</v>
      </c>
      <c r="J181" s="138">
        <f>J182</f>
        <v>8800</v>
      </c>
      <c r="K181" s="98">
        <f>K182</f>
        <v>8000</v>
      </c>
      <c r="L181" s="97">
        <f>L182</f>
        <v>8000</v>
      </c>
    </row>
    <row r="182" spans="1:16" ht="14.25" hidden="1" customHeight="1" collapsed="1">
      <c r="A182" s="108">
        <v>3</v>
      </c>
      <c r="B182" s="109">
        <v>1</v>
      </c>
      <c r="C182" s="109">
        <v>1</v>
      </c>
      <c r="D182" s="109">
        <v>3</v>
      </c>
      <c r="E182" s="109">
        <v>1</v>
      </c>
      <c r="F182" s="111"/>
      <c r="G182" s="110" t="s">
        <v>158</v>
      </c>
      <c r="H182" s="96">
        <v>159</v>
      </c>
      <c r="I182" s="97">
        <f t="shared" ref="I182:P182" si="18">SUM(I183:I186)</f>
        <v>8800</v>
      </c>
      <c r="J182" s="97">
        <f t="shared" si="18"/>
        <v>8800</v>
      </c>
      <c r="K182" s="97">
        <f t="shared" si="18"/>
        <v>8000</v>
      </c>
      <c r="L182" s="97">
        <f t="shared" si="18"/>
        <v>8000</v>
      </c>
      <c r="M182" s="97">
        <f t="shared" si="18"/>
        <v>0</v>
      </c>
      <c r="N182" s="97">
        <f t="shared" si="18"/>
        <v>0</v>
      </c>
      <c r="O182" s="97">
        <f t="shared" si="18"/>
        <v>0</v>
      </c>
      <c r="P182" s="97">
        <f t="shared" si="18"/>
        <v>0</v>
      </c>
    </row>
    <row r="183" spans="1:16" ht="13.5" hidden="1" customHeight="1" collapsed="1">
      <c r="A183" s="108">
        <v>3</v>
      </c>
      <c r="B183" s="109">
        <v>1</v>
      </c>
      <c r="C183" s="109">
        <v>1</v>
      </c>
      <c r="D183" s="109">
        <v>3</v>
      </c>
      <c r="E183" s="109">
        <v>1</v>
      </c>
      <c r="F183" s="111">
        <v>1</v>
      </c>
      <c r="G183" s="110" t="s">
        <v>159</v>
      </c>
      <c r="H183" s="96">
        <v>160</v>
      </c>
      <c r="I183" s="115">
        <v>0</v>
      </c>
      <c r="J183" s="115">
        <v>0</v>
      </c>
      <c r="K183" s="115">
        <v>0</v>
      </c>
      <c r="L183" s="159">
        <v>0</v>
      </c>
    </row>
    <row r="184" spans="1:16" ht="15.75" customHeight="1">
      <c r="A184" s="108">
        <v>3</v>
      </c>
      <c r="B184" s="109">
        <v>1</v>
      </c>
      <c r="C184" s="109">
        <v>1</v>
      </c>
      <c r="D184" s="109">
        <v>3</v>
      </c>
      <c r="E184" s="109">
        <v>1</v>
      </c>
      <c r="F184" s="111">
        <v>2</v>
      </c>
      <c r="G184" s="110" t="s">
        <v>160</v>
      </c>
      <c r="H184" s="96">
        <v>161</v>
      </c>
      <c r="I184" s="113">
        <v>800</v>
      </c>
      <c r="J184" s="115">
        <v>800</v>
      </c>
      <c r="K184" s="115">
        <v>0</v>
      </c>
      <c r="L184" s="115">
        <v>0</v>
      </c>
    </row>
    <row r="185" spans="1:16" ht="15.75" hidden="1" customHeight="1" collapsed="1">
      <c r="A185" s="108">
        <v>3</v>
      </c>
      <c r="B185" s="109">
        <v>1</v>
      </c>
      <c r="C185" s="109">
        <v>1</v>
      </c>
      <c r="D185" s="109">
        <v>3</v>
      </c>
      <c r="E185" s="109">
        <v>1</v>
      </c>
      <c r="F185" s="111">
        <v>3</v>
      </c>
      <c r="G185" s="112" t="s">
        <v>161</v>
      </c>
      <c r="H185" s="96">
        <v>162</v>
      </c>
      <c r="I185" s="113">
        <v>0</v>
      </c>
      <c r="J185" s="115">
        <v>0</v>
      </c>
      <c r="K185" s="115">
        <v>0</v>
      </c>
      <c r="L185" s="115">
        <v>0</v>
      </c>
    </row>
    <row r="186" spans="1:16" ht="27" customHeight="1">
      <c r="A186" s="121">
        <v>3</v>
      </c>
      <c r="B186" s="122">
        <v>1</v>
      </c>
      <c r="C186" s="122">
        <v>1</v>
      </c>
      <c r="D186" s="122">
        <v>3</v>
      </c>
      <c r="E186" s="122">
        <v>1</v>
      </c>
      <c r="F186" s="124">
        <v>4</v>
      </c>
      <c r="G186" s="203" t="s">
        <v>391</v>
      </c>
      <c r="H186" s="96">
        <v>163</v>
      </c>
      <c r="I186" s="164">
        <v>8000</v>
      </c>
      <c r="J186" s="165">
        <v>8000</v>
      </c>
      <c r="K186" s="115">
        <v>8000</v>
      </c>
      <c r="L186" s="115">
        <v>8000</v>
      </c>
    </row>
    <row r="187" spans="1:16" ht="18" hidden="1" customHeight="1" collapsed="1">
      <c r="A187" s="121">
        <v>3</v>
      </c>
      <c r="B187" s="122">
        <v>1</v>
      </c>
      <c r="C187" s="122">
        <v>1</v>
      </c>
      <c r="D187" s="122">
        <v>4</v>
      </c>
      <c r="E187" s="122"/>
      <c r="F187" s="124"/>
      <c r="G187" s="123" t="s">
        <v>162</v>
      </c>
      <c r="H187" s="96">
        <v>163</v>
      </c>
      <c r="I187" s="97">
        <f>I188</f>
        <v>0</v>
      </c>
      <c r="J187" s="141">
        <f>J188</f>
        <v>0</v>
      </c>
      <c r="K187" s="106">
        <f>K188</f>
        <v>0</v>
      </c>
      <c r="L187" s="107">
        <f>L188</f>
        <v>0</v>
      </c>
    </row>
    <row r="188" spans="1:16" ht="13.5" hidden="1" customHeight="1" collapsed="1">
      <c r="A188" s="108">
        <v>3</v>
      </c>
      <c r="B188" s="109">
        <v>1</v>
      </c>
      <c r="C188" s="109">
        <v>1</v>
      </c>
      <c r="D188" s="109">
        <v>4</v>
      </c>
      <c r="E188" s="109">
        <v>1</v>
      </c>
      <c r="F188" s="111"/>
      <c r="G188" s="123" t="s">
        <v>162</v>
      </c>
      <c r="H188" s="96">
        <v>164</v>
      </c>
      <c r="I188" s="118">
        <f>SUM(I189:I191)</f>
        <v>0</v>
      </c>
      <c r="J188" s="138">
        <f>SUM(J189:J191)</f>
        <v>0</v>
      </c>
      <c r="K188" s="98">
        <f>SUM(K189:K191)</f>
        <v>0</v>
      </c>
      <c r="L188" s="97">
        <f>SUM(L189:L191)</f>
        <v>0</v>
      </c>
    </row>
    <row r="189" spans="1:16" ht="17.25" hidden="1" customHeight="1" collapsed="1">
      <c r="A189" s="108">
        <v>3</v>
      </c>
      <c r="B189" s="109">
        <v>1</v>
      </c>
      <c r="C189" s="109">
        <v>1</v>
      </c>
      <c r="D189" s="109">
        <v>4</v>
      </c>
      <c r="E189" s="109">
        <v>1</v>
      </c>
      <c r="F189" s="111">
        <v>1</v>
      </c>
      <c r="G189" s="110" t="s">
        <v>163</v>
      </c>
      <c r="H189" s="96">
        <v>165</v>
      </c>
      <c r="I189" s="115">
        <v>0</v>
      </c>
      <c r="J189" s="115">
        <v>0</v>
      </c>
      <c r="K189" s="115">
        <v>0</v>
      </c>
      <c r="L189" s="159">
        <v>0</v>
      </c>
    </row>
    <row r="190" spans="1:16" ht="25.5" hidden="1" customHeight="1" collapsed="1">
      <c r="A190" s="103">
        <v>3</v>
      </c>
      <c r="B190" s="101">
        <v>1</v>
      </c>
      <c r="C190" s="101">
        <v>1</v>
      </c>
      <c r="D190" s="101">
        <v>4</v>
      </c>
      <c r="E190" s="101">
        <v>1</v>
      </c>
      <c r="F190" s="104">
        <v>2</v>
      </c>
      <c r="G190" s="102" t="s">
        <v>164</v>
      </c>
      <c r="H190" s="96">
        <v>166</v>
      </c>
      <c r="I190" s="113">
        <v>0</v>
      </c>
      <c r="J190" s="113">
        <v>0</v>
      </c>
      <c r="K190" s="113">
        <v>0</v>
      </c>
      <c r="L190" s="115">
        <v>0</v>
      </c>
    </row>
    <row r="191" spans="1:16" ht="14.25" hidden="1" customHeight="1" collapsed="1">
      <c r="A191" s="108">
        <v>3</v>
      </c>
      <c r="B191" s="109">
        <v>1</v>
      </c>
      <c r="C191" s="109">
        <v>1</v>
      </c>
      <c r="D191" s="109">
        <v>4</v>
      </c>
      <c r="E191" s="109">
        <v>1</v>
      </c>
      <c r="F191" s="111">
        <v>3</v>
      </c>
      <c r="G191" s="110" t="s">
        <v>165</v>
      </c>
      <c r="H191" s="96">
        <v>167</v>
      </c>
      <c r="I191" s="113">
        <v>0</v>
      </c>
      <c r="J191" s="113">
        <v>0</v>
      </c>
      <c r="K191" s="113">
        <v>0</v>
      </c>
      <c r="L191" s="115">
        <v>0</v>
      </c>
    </row>
    <row r="192" spans="1:16" ht="25.5" hidden="1" customHeight="1" collapsed="1">
      <c r="A192" s="108">
        <v>3</v>
      </c>
      <c r="B192" s="109">
        <v>1</v>
      </c>
      <c r="C192" s="109">
        <v>1</v>
      </c>
      <c r="D192" s="109">
        <v>5</v>
      </c>
      <c r="E192" s="109"/>
      <c r="F192" s="111"/>
      <c r="G192" s="110" t="s">
        <v>166</v>
      </c>
      <c r="H192" s="96">
        <v>168</v>
      </c>
      <c r="I192" s="97">
        <f t="shared" ref="I192:L193" si="19">I193</f>
        <v>0</v>
      </c>
      <c r="J192" s="138">
        <f t="shared" si="19"/>
        <v>0</v>
      </c>
      <c r="K192" s="98">
        <f t="shared" si="19"/>
        <v>0</v>
      </c>
      <c r="L192" s="97">
        <f t="shared" si="19"/>
        <v>0</v>
      </c>
    </row>
    <row r="193" spans="1:16" ht="26.25" hidden="1" customHeight="1" collapsed="1">
      <c r="A193" s="121">
        <v>3</v>
      </c>
      <c r="B193" s="122">
        <v>1</v>
      </c>
      <c r="C193" s="122">
        <v>1</v>
      </c>
      <c r="D193" s="122">
        <v>5</v>
      </c>
      <c r="E193" s="122">
        <v>1</v>
      </c>
      <c r="F193" s="124"/>
      <c r="G193" s="110" t="s">
        <v>166</v>
      </c>
      <c r="H193" s="96">
        <v>169</v>
      </c>
      <c r="I193" s="98">
        <f t="shared" si="19"/>
        <v>0</v>
      </c>
      <c r="J193" s="98">
        <f t="shared" si="19"/>
        <v>0</v>
      </c>
      <c r="K193" s="98">
        <f t="shared" si="19"/>
        <v>0</v>
      </c>
      <c r="L193" s="98">
        <f t="shared" si="19"/>
        <v>0</v>
      </c>
    </row>
    <row r="194" spans="1:16" ht="27" hidden="1" customHeight="1" collapsed="1">
      <c r="A194" s="108">
        <v>3</v>
      </c>
      <c r="B194" s="109">
        <v>1</v>
      </c>
      <c r="C194" s="109">
        <v>1</v>
      </c>
      <c r="D194" s="109">
        <v>5</v>
      </c>
      <c r="E194" s="109">
        <v>1</v>
      </c>
      <c r="F194" s="111">
        <v>1</v>
      </c>
      <c r="G194" s="110" t="s">
        <v>166</v>
      </c>
      <c r="H194" s="96">
        <v>170</v>
      </c>
      <c r="I194" s="113">
        <v>0</v>
      </c>
      <c r="J194" s="115">
        <v>0</v>
      </c>
      <c r="K194" s="115">
        <v>0</v>
      </c>
      <c r="L194" s="115">
        <v>0</v>
      </c>
    </row>
    <row r="195" spans="1:16" ht="26.25" hidden="1" customHeight="1" collapsed="1">
      <c r="A195" s="121">
        <v>3</v>
      </c>
      <c r="B195" s="122">
        <v>1</v>
      </c>
      <c r="C195" s="122">
        <v>2</v>
      </c>
      <c r="D195" s="122"/>
      <c r="E195" s="122"/>
      <c r="F195" s="124"/>
      <c r="G195" s="123" t="s">
        <v>167</v>
      </c>
      <c r="H195" s="96">
        <v>171</v>
      </c>
      <c r="I195" s="97">
        <f t="shared" ref="I195:L196" si="20">I196</f>
        <v>0</v>
      </c>
      <c r="J195" s="141">
        <f t="shared" si="20"/>
        <v>0</v>
      </c>
      <c r="K195" s="106">
        <f t="shared" si="20"/>
        <v>0</v>
      </c>
      <c r="L195" s="107">
        <f t="shared" si="20"/>
        <v>0</v>
      </c>
    </row>
    <row r="196" spans="1:16" ht="25.5" hidden="1" customHeight="1" collapsed="1">
      <c r="A196" s="108">
        <v>3</v>
      </c>
      <c r="B196" s="109">
        <v>1</v>
      </c>
      <c r="C196" s="109">
        <v>2</v>
      </c>
      <c r="D196" s="109">
        <v>1</v>
      </c>
      <c r="E196" s="109"/>
      <c r="F196" s="111"/>
      <c r="G196" s="123" t="s">
        <v>167</v>
      </c>
      <c r="H196" s="96">
        <v>172</v>
      </c>
      <c r="I196" s="118">
        <f t="shared" si="20"/>
        <v>0</v>
      </c>
      <c r="J196" s="138">
        <f t="shared" si="20"/>
        <v>0</v>
      </c>
      <c r="K196" s="98">
        <f t="shared" si="20"/>
        <v>0</v>
      </c>
      <c r="L196" s="97">
        <f t="shared" si="20"/>
        <v>0</v>
      </c>
    </row>
    <row r="197" spans="1:16" ht="26.25" hidden="1" customHeight="1" collapsed="1">
      <c r="A197" s="103">
        <v>3</v>
      </c>
      <c r="B197" s="101">
        <v>1</v>
      </c>
      <c r="C197" s="101">
        <v>2</v>
      </c>
      <c r="D197" s="101">
        <v>1</v>
      </c>
      <c r="E197" s="101">
        <v>1</v>
      </c>
      <c r="F197" s="104"/>
      <c r="G197" s="123" t="s">
        <v>167</v>
      </c>
      <c r="H197" s="96">
        <v>173</v>
      </c>
      <c r="I197" s="97">
        <f>SUM(I198:I201)</f>
        <v>0</v>
      </c>
      <c r="J197" s="140">
        <f>SUM(J198:J201)</f>
        <v>0</v>
      </c>
      <c r="K197" s="119">
        <f>SUM(K198:K201)</f>
        <v>0</v>
      </c>
      <c r="L197" s="118">
        <f>SUM(L198:L201)</f>
        <v>0</v>
      </c>
    </row>
    <row r="198" spans="1:16" ht="41.25" hidden="1" customHeight="1" collapsed="1">
      <c r="A198" s="108">
        <v>3</v>
      </c>
      <c r="B198" s="109">
        <v>1</v>
      </c>
      <c r="C198" s="109">
        <v>2</v>
      </c>
      <c r="D198" s="109">
        <v>1</v>
      </c>
      <c r="E198" s="109">
        <v>1</v>
      </c>
      <c r="F198" s="111">
        <v>2</v>
      </c>
      <c r="G198" s="110" t="s">
        <v>168</v>
      </c>
      <c r="H198" s="96">
        <v>174</v>
      </c>
      <c r="I198" s="115">
        <v>0</v>
      </c>
      <c r="J198" s="115">
        <v>0</v>
      </c>
      <c r="K198" s="115">
        <v>0</v>
      </c>
      <c r="L198" s="115">
        <v>0</v>
      </c>
    </row>
    <row r="199" spans="1:16" ht="14.25" hidden="1" customHeight="1" collapsed="1">
      <c r="A199" s="108">
        <v>3</v>
      </c>
      <c r="B199" s="109">
        <v>1</v>
      </c>
      <c r="C199" s="109">
        <v>2</v>
      </c>
      <c r="D199" s="108">
        <v>1</v>
      </c>
      <c r="E199" s="109">
        <v>1</v>
      </c>
      <c r="F199" s="111">
        <v>3</v>
      </c>
      <c r="G199" s="110" t="s">
        <v>169</v>
      </c>
      <c r="H199" s="96">
        <v>175</v>
      </c>
      <c r="I199" s="115">
        <v>0</v>
      </c>
      <c r="J199" s="115">
        <v>0</v>
      </c>
      <c r="K199" s="115">
        <v>0</v>
      </c>
      <c r="L199" s="115">
        <v>0</v>
      </c>
    </row>
    <row r="200" spans="1:16" ht="18.75" hidden="1" customHeight="1" collapsed="1">
      <c r="A200" s="108">
        <v>3</v>
      </c>
      <c r="B200" s="109">
        <v>1</v>
      </c>
      <c r="C200" s="109">
        <v>2</v>
      </c>
      <c r="D200" s="108">
        <v>1</v>
      </c>
      <c r="E200" s="109">
        <v>1</v>
      </c>
      <c r="F200" s="111">
        <v>4</v>
      </c>
      <c r="G200" s="110" t="s">
        <v>170</v>
      </c>
      <c r="H200" s="96">
        <v>176</v>
      </c>
      <c r="I200" s="115">
        <v>0</v>
      </c>
      <c r="J200" s="115">
        <v>0</v>
      </c>
      <c r="K200" s="115">
        <v>0</v>
      </c>
      <c r="L200" s="115">
        <v>0</v>
      </c>
    </row>
    <row r="201" spans="1:16" ht="17.25" hidden="1" customHeight="1" collapsed="1">
      <c r="A201" s="121">
        <v>3</v>
      </c>
      <c r="B201" s="130">
        <v>1</v>
      </c>
      <c r="C201" s="130">
        <v>2</v>
      </c>
      <c r="D201" s="129">
        <v>1</v>
      </c>
      <c r="E201" s="130">
        <v>1</v>
      </c>
      <c r="F201" s="131">
        <v>5</v>
      </c>
      <c r="G201" s="132" t="s">
        <v>171</v>
      </c>
      <c r="H201" s="96">
        <v>177</v>
      </c>
      <c r="I201" s="115">
        <v>0</v>
      </c>
      <c r="J201" s="115">
        <v>0</v>
      </c>
      <c r="K201" s="115">
        <v>0</v>
      </c>
      <c r="L201" s="159">
        <v>0</v>
      </c>
    </row>
    <row r="202" spans="1:16" ht="15" hidden="1" customHeight="1" collapsed="1">
      <c r="A202" s="108">
        <v>3</v>
      </c>
      <c r="B202" s="109">
        <v>1</v>
      </c>
      <c r="C202" s="109">
        <v>3</v>
      </c>
      <c r="D202" s="108"/>
      <c r="E202" s="109"/>
      <c r="F202" s="111"/>
      <c r="G202" s="110" t="s">
        <v>172</v>
      </c>
      <c r="H202" s="96">
        <v>178</v>
      </c>
      <c r="I202" s="97">
        <f>SUM(I203+I206)</f>
        <v>0</v>
      </c>
      <c r="J202" s="138">
        <f>SUM(J203+J206)</f>
        <v>0</v>
      </c>
      <c r="K202" s="98">
        <f>SUM(K203+K206)</f>
        <v>0</v>
      </c>
      <c r="L202" s="97">
        <f>SUM(L203+L206)</f>
        <v>0</v>
      </c>
    </row>
    <row r="203" spans="1:16" ht="27.75" hidden="1" customHeight="1" collapsed="1">
      <c r="A203" s="103">
        <v>3</v>
      </c>
      <c r="B203" s="101">
        <v>1</v>
      </c>
      <c r="C203" s="101">
        <v>3</v>
      </c>
      <c r="D203" s="103">
        <v>1</v>
      </c>
      <c r="E203" s="108"/>
      <c r="F203" s="104"/>
      <c r="G203" s="102" t="s">
        <v>173</v>
      </c>
      <c r="H203" s="96">
        <v>179</v>
      </c>
      <c r="I203" s="118">
        <f t="shared" ref="I203:L204" si="21">I204</f>
        <v>0</v>
      </c>
      <c r="J203" s="140">
        <f t="shared" si="21"/>
        <v>0</v>
      </c>
      <c r="K203" s="119">
        <f t="shared" si="21"/>
        <v>0</v>
      </c>
      <c r="L203" s="118">
        <f t="shared" si="21"/>
        <v>0</v>
      </c>
    </row>
    <row r="204" spans="1:16" ht="30.75" hidden="1" customHeight="1" collapsed="1">
      <c r="A204" s="108">
        <v>3</v>
      </c>
      <c r="B204" s="109">
        <v>1</v>
      </c>
      <c r="C204" s="109">
        <v>3</v>
      </c>
      <c r="D204" s="108">
        <v>1</v>
      </c>
      <c r="E204" s="108">
        <v>1</v>
      </c>
      <c r="F204" s="111"/>
      <c r="G204" s="102" t="s">
        <v>173</v>
      </c>
      <c r="H204" s="96">
        <v>180</v>
      </c>
      <c r="I204" s="97">
        <f t="shared" si="21"/>
        <v>0</v>
      </c>
      <c r="J204" s="138">
        <f t="shared" si="21"/>
        <v>0</v>
      </c>
      <c r="K204" s="98">
        <f t="shared" si="21"/>
        <v>0</v>
      </c>
      <c r="L204" s="97">
        <f t="shared" si="21"/>
        <v>0</v>
      </c>
    </row>
    <row r="205" spans="1:16" ht="27.75" hidden="1" customHeight="1" collapsed="1">
      <c r="A205" s="108">
        <v>3</v>
      </c>
      <c r="B205" s="110">
        <v>1</v>
      </c>
      <c r="C205" s="108">
        <v>3</v>
      </c>
      <c r="D205" s="109">
        <v>1</v>
      </c>
      <c r="E205" s="109">
        <v>1</v>
      </c>
      <c r="F205" s="111">
        <v>1</v>
      </c>
      <c r="G205" s="102" t="s">
        <v>173</v>
      </c>
      <c r="H205" s="96">
        <v>181</v>
      </c>
      <c r="I205" s="159">
        <v>0</v>
      </c>
      <c r="J205" s="159">
        <v>0</v>
      </c>
      <c r="K205" s="159">
        <v>0</v>
      </c>
      <c r="L205" s="159">
        <v>0</v>
      </c>
    </row>
    <row r="206" spans="1:16" ht="15" hidden="1" customHeight="1" collapsed="1">
      <c r="A206" s="108">
        <v>3</v>
      </c>
      <c r="B206" s="110">
        <v>1</v>
      </c>
      <c r="C206" s="108">
        <v>3</v>
      </c>
      <c r="D206" s="109">
        <v>2</v>
      </c>
      <c r="E206" s="109"/>
      <c r="F206" s="111"/>
      <c r="G206" s="110" t="s">
        <v>174</v>
      </c>
      <c r="H206" s="96">
        <v>182</v>
      </c>
      <c r="I206" s="97">
        <f>I207</f>
        <v>0</v>
      </c>
      <c r="J206" s="138">
        <f>J207</f>
        <v>0</v>
      </c>
      <c r="K206" s="98">
        <f>K207</f>
        <v>0</v>
      </c>
      <c r="L206" s="97">
        <f>L207</f>
        <v>0</v>
      </c>
    </row>
    <row r="207" spans="1:16" ht="15.75" hidden="1" customHeight="1" collapsed="1">
      <c r="A207" s="103">
        <v>3</v>
      </c>
      <c r="B207" s="102">
        <v>1</v>
      </c>
      <c r="C207" s="103">
        <v>3</v>
      </c>
      <c r="D207" s="101">
        <v>2</v>
      </c>
      <c r="E207" s="101">
        <v>1</v>
      </c>
      <c r="F207" s="104"/>
      <c r="G207" s="110" t="s">
        <v>174</v>
      </c>
      <c r="H207" s="96">
        <v>183</v>
      </c>
      <c r="I207" s="97">
        <f>SUM(I208:I213)</f>
        <v>0</v>
      </c>
      <c r="J207" s="97">
        <f>SUM(J208:J213)</f>
        <v>0</v>
      </c>
      <c r="K207" s="97">
        <f>SUM(K208:K213)</f>
        <v>0</v>
      </c>
      <c r="L207" s="97">
        <f>SUM(L208:L213)</f>
        <v>0</v>
      </c>
      <c r="M207" s="166"/>
      <c r="N207" s="166"/>
      <c r="O207" s="166"/>
      <c r="P207" s="166"/>
    </row>
    <row r="208" spans="1:16" ht="15" hidden="1" customHeight="1" collapsed="1">
      <c r="A208" s="108">
        <v>3</v>
      </c>
      <c r="B208" s="110">
        <v>1</v>
      </c>
      <c r="C208" s="108">
        <v>3</v>
      </c>
      <c r="D208" s="109">
        <v>2</v>
      </c>
      <c r="E208" s="109">
        <v>1</v>
      </c>
      <c r="F208" s="111">
        <v>1</v>
      </c>
      <c r="G208" s="110" t="s">
        <v>175</v>
      </c>
      <c r="H208" s="96">
        <v>184</v>
      </c>
      <c r="I208" s="115">
        <v>0</v>
      </c>
      <c r="J208" s="115">
        <v>0</v>
      </c>
      <c r="K208" s="115">
        <v>0</v>
      </c>
      <c r="L208" s="159">
        <v>0</v>
      </c>
    </row>
    <row r="209" spans="1:12" ht="26.25" hidden="1" customHeight="1" collapsed="1">
      <c r="A209" s="108">
        <v>3</v>
      </c>
      <c r="B209" s="110">
        <v>1</v>
      </c>
      <c r="C209" s="108">
        <v>3</v>
      </c>
      <c r="D209" s="109">
        <v>2</v>
      </c>
      <c r="E209" s="109">
        <v>1</v>
      </c>
      <c r="F209" s="111">
        <v>2</v>
      </c>
      <c r="G209" s="110" t="s">
        <v>176</v>
      </c>
      <c r="H209" s="96">
        <v>185</v>
      </c>
      <c r="I209" s="115">
        <v>0</v>
      </c>
      <c r="J209" s="115">
        <v>0</v>
      </c>
      <c r="K209" s="115">
        <v>0</v>
      </c>
      <c r="L209" s="115">
        <v>0</v>
      </c>
    </row>
    <row r="210" spans="1:12" ht="16.5" hidden="1" customHeight="1" collapsed="1">
      <c r="A210" s="108">
        <v>3</v>
      </c>
      <c r="B210" s="110">
        <v>1</v>
      </c>
      <c r="C210" s="108">
        <v>3</v>
      </c>
      <c r="D210" s="109">
        <v>2</v>
      </c>
      <c r="E210" s="109">
        <v>1</v>
      </c>
      <c r="F210" s="111">
        <v>3</v>
      </c>
      <c r="G210" s="110" t="s">
        <v>177</v>
      </c>
      <c r="H210" s="96">
        <v>186</v>
      </c>
      <c r="I210" s="115">
        <v>0</v>
      </c>
      <c r="J210" s="115">
        <v>0</v>
      </c>
      <c r="K210" s="115">
        <v>0</v>
      </c>
      <c r="L210" s="115">
        <v>0</v>
      </c>
    </row>
    <row r="211" spans="1:12" ht="27.75" hidden="1" customHeight="1" collapsed="1">
      <c r="A211" s="108">
        <v>3</v>
      </c>
      <c r="B211" s="110">
        <v>1</v>
      </c>
      <c r="C211" s="108">
        <v>3</v>
      </c>
      <c r="D211" s="109">
        <v>2</v>
      </c>
      <c r="E211" s="109">
        <v>1</v>
      </c>
      <c r="F211" s="111">
        <v>4</v>
      </c>
      <c r="G211" s="110" t="s">
        <v>178</v>
      </c>
      <c r="H211" s="96">
        <v>187</v>
      </c>
      <c r="I211" s="115">
        <v>0</v>
      </c>
      <c r="J211" s="115">
        <v>0</v>
      </c>
      <c r="K211" s="115">
        <v>0</v>
      </c>
      <c r="L211" s="159">
        <v>0</v>
      </c>
    </row>
    <row r="212" spans="1:12" ht="15.75" hidden="1" customHeight="1" collapsed="1">
      <c r="A212" s="108">
        <v>3</v>
      </c>
      <c r="B212" s="110">
        <v>1</v>
      </c>
      <c r="C212" s="108">
        <v>3</v>
      </c>
      <c r="D212" s="109">
        <v>2</v>
      </c>
      <c r="E212" s="109">
        <v>1</v>
      </c>
      <c r="F212" s="111">
        <v>5</v>
      </c>
      <c r="G212" s="102" t="s">
        <v>179</v>
      </c>
      <c r="H212" s="96">
        <v>188</v>
      </c>
      <c r="I212" s="115">
        <v>0</v>
      </c>
      <c r="J212" s="115">
        <v>0</v>
      </c>
      <c r="K212" s="115">
        <v>0</v>
      </c>
      <c r="L212" s="115">
        <v>0</v>
      </c>
    </row>
    <row r="213" spans="1:12" ht="13.5" hidden="1" customHeight="1" collapsed="1">
      <c r="A213" s="108">
        <v>3</v>
      </c>
      <c r="B213" s="110">
        <v>1</v>
      </c>
      <c r="C213" s="108">
        <v>3</v>
      </c>
      <c r="D213" s="109">
        <v>2</v>
      </c>
      <c r="E213" s="109">
        <v>1</v>
      </c>
      <c r="F213" s="111">
        <v>6</v>
      </c>
      <c r="G213" s="102" t="s">
        <v>174</v>
      </c>
      <c r="H213" s="96">
        <v>189</v>
      </c>
      <c r="I213" s="115">
        <v>0</v>
      </c>
      <c r="J213" s="115">
        <v>0</v>
      </c>
      <c r="K213" s="115">
        <v>0</v>
      </c>
      <c r="L213" s="159">
        <v>0</v>
      </c>
    </row>
    <row r="214" spans="1:12" ht="27" hidden="1" customHeight="1" collapsed="1">
      <c r="A214" s="103">
        <v>3</v>
      </c>
      <c r="B214" s="101">
        <v>1</v>
      </c>
      <c r="C214" s="101">
        <v>4</v>
      </c>
      <c r="D214" s="101"/>
      <c r="E214" s="101"/>
      <c r="F214" s="104"/>
      <c r="G214" s="102" t="s">
        <v>180</v>
      </c>
      <c r="H214" s="96">
        <v>190</v>
      </c>
      <c r="I214" s="118">
        <f t="shared" ref="I214:L216" si="22">I215</f>
        <v>0</v>
      </c>
      <c r="J214" s="140">
        <f t="shared" si="22"/>
        <v>0</v>
      </c>
      <c r="K214" s="119">
        <f t="shared" si="22"/>
        <v>0</v>
      </c>
      <c r="L214" s="119">
        <f t="shared" si="22"/>
        <v>0</v>
      </c>
    </row>
    <row r="215" spans="1:12" ht="27" hidden="1" customHeight="1" collapsed="1">
      <c r="A215" s="121">
        <v>3</v>
      </c>
      <c r="B215" s="130">
        <v>1</v>
      </c>
      <c r="C215" s="130">
        <v>4</v>
      </c>
      <c r="D215" s="130">
        <v>1</v>
      </c>
      <c r="E215" s="130"/>
      <c r="F215" s="131"/>
      <c r="G215" s="102" t="s">
        <v>180</v>
      </c>
      <c r="H215" s="96">
        <v>191</v>
      </c>
      <c r="I215" s="125">
        <f t="shared" si="22"/>
        <v>0</v>
      </c>
      <c r="J215" s="152">
        <f t="shared" si="22"/>
        <v>0</v>
      </c>
      <c r="K215" s="126">
        <f t="shared" si="22"/>
        <v>0</v>
      </c>
      <c r="L215" s="126">
        <f t="shared" si="22"/>
        <v>0</v>
      </c>
    </row>
    <row r="216" spans="1:12" ht="27.75" hidden="1" customHeight="1" collapsed="1">
      <c r="A216" s="108">
        <v>3</v>
      </c>
      <c r="B216" s="109">
        <v>1</v>
      </c>
      <c r="C216" s="109">
        <v>4</v>
      </c>
      <c r="D216" s="109">
        <v>1</v>
      </c>
      <c r="E216" s="109">
        <v>1</v>
      </c>
      <c r="F216" s="111"/>
      <c r="G216" s="102" t="s">
        <v>181</v>
      </c>
      <c r="H216" s="96">
        <v>192</v>
      </c>
      <c r="I216" s="97">
        <f t="shared" si="22"/>
        <v>0</v>
      </c>
      <c r="J216" s="138">
        <f t="shared" si="22"/>
        <v>0</v>
      </c>
      <c r="K216" s="98">
        <f t="shared" si="22"/>
        <v>0</v>
      </c>
      <c r="L216" s="98">
        <f t="shared" si="22"/>
        <v>0</v>
      </c>
    </row>
    <row r="217" spans="1:12" ht="27" hidden="1" customHeight="1" collapsed="1">
      <c r="A217" s="112">
        <v>3</v>
      </c>
      <c r="B217" s="108">
        <v>1</v>
      </c>
      <c r="C217" s="109">
        <v>4</v>
      </c>
      <c r="D217" s="109">
        <v>1</v>
      </c>
      <c r="E217" s="109">
        <v>1</v>
      </c>
      <c r="F217" s="111">
        <v>1</v>
      </c>
      <c r="G217" s="102" t="s">
        <v>181</v>
      </c>
      <c r="H217" s="96">
        <v>193</v>
      </c>
      <c r="I217" s="115">
        <v>0</v>
      </c>
      <c r="J217" s="115">
        <v>0</v>
      </c>
      <c r="K217" s="115">
        <v>0</v>
      </c>
      <c r="L217" s="115">
        <v>0</v>
      </c>
    </row>
    <row r="218" spans="1:12" ht="26.25" hidden="1" customHeight="1" collapsed="1">
      <c r="A218" s="112">
        <v>3</v>
      </c>
      <c r="B218" s="109">
        <v>1</v>
      </c>
      <c r="C218" s="109">
        <v>5</v>
      </c>
      <c r="D218" s="109"/>
      <c r="E218" s="109"/>
      <c r="F218" s="111"/>
      <c r="G218" s="110" t="s">
        <v>182</v>
      </c>
      <c r="H218" s="96">
        <v>194</v>
      </c>
      <c r="I218" s="97">
        <f t="shared" ref="I218:L219" si="23">I219</f>
        <v>0</v>
      </c>
      <c r="J218" s="97">
        <f t="shared" si="23"/>
        <v>0</v>
      </c>
      <c r="K218" s="97">
        <f t="shared" si="23"/>
        <v>0</v>
      </c>
      <c r="L218" s="97">
        <f t="shared" si="23"/>
        <v>0</v>
      </c>
    </row>
    <row r="219" spans="1:12" ht="30" hidden="1" customHeight="1" collapsed="1">
      <c r="A219" s="112">
        <v>3</v>
      </c>
      <c r="B219" s="109">
        <v>1</v>
      </c>
      <c r="C219" s="109">
        <v>5</v>
      </c>
      <c r="D219" s="109">
        <v>1</v>
      </c>
      <c r="E219" s="109"/>
      <c r="F219" s="111"/>
      <c r="G219" s="110" t="s">
        <v>182</v>
      </c>
      <c r="H219" s="96">
        <v>195</v>
      </c>
      <c r="I219" s="97">
        <f t="shared" si="23"/>
        <v>0</v>
      </c>
      <c r="J219" s="97">
        <f t="shared" si="23"/>
        <v>0</v>
      </c>
      <c r="K219" s="97">
        <f t="shared" si="23"/>
        <v>0</v>
      </c>
      <c r="L219" s="97">
        <f t="shared" si="23"/>
        <v>0</v>
      </c>
    </row>
    <row r="220" spans="1:12" ht="27" hidden="1" customHeight="1" collapsed="1">
      <c r="A220" s="112">
        <v>3</v>
      </c>
      <c r="B220" s="109">
        <v>1</v>
      </c>
      <c r="C220" s="109">
        <v>5</v>
      </c>
      <c r="D220" s="109">
        <v>1</v>
      </c>
      <c r="E220" s="109">
        <v>1</v>
      </c>
      <c r="F220" s="111"/>
      <c r="G220" s="110" t="s">
        <v>182</v>
      </c>
      <c r="H220" s="96">
        <v>196</v>
      </c>
      <c r="I220" s="97">
        <f>SUM(I221:I223)</f>
        <v>0</v>
      </c>
      <c r="J220" s="97">
        <f>SUM(J221:J223)</f>
        <v>0</v>
      </c>
      <c r="K220" s="97">
        <f>SUM(K221:K223)</f>
        <v>0</v>
      </c>
      <c r="L220" s="97">
        <f>SUM(L221:L223)</f>
        <v>0</v>
      </c>
    </row>
    <row r="221" spans="1:12" ht="21" hidden="1" customHeight="1" collapsed="1">
      <c r="A221" s="112">
        <v>3</v>
      </c>
      <c r="B221" s="109">
        <v>1</v>
      </c>
      <c r="C221" s="109">
        <v>5</v>
      </c>
      <c r="D221" s="109">
        <v>1</v>
      </c>
      <c r="E221" s="109">
        <v>1</v>
      </c>
      <c r="F221" s="111">
        <v>1</v>
      </c>
      <c r="G221" s="161" t="s">
        <v>183</v>
      </c>
      <c r="H221" s="96">
        <v>197</v>
      </c>
      <c r="I221" s="115">
        <v>0</v>
      </c>
      <c r="J221" s="115">
        <v>0</v>
      </c>
      <c r="K221" s="115">
        <v>0</v>
      </c>
      <c r="L221" s="115">
        <v>0</v>
      </c>
    </row>
    <row r="222" spans="1:12" ht="25.5" hidden="1" customHeight="1" collapsed="1">
      <c r="A222" s="112">
        <v>3</v>
      </c>
      <c r="B222" s="109">
        <v>1</v>
      </c>
      <c r="C222" s="109">
        <v>5</v>
      </c>
      <c r="D222" s="109">
        <v>1</v>
      </c>
      <c r="E222" s="109">
        <v>1</v>
      </c>
      <c r="F222" s="111">
        <v>2</v>
      </c>
      <c r="G222" s="161" t="s">
        <v>184</v>
      </c>
      <c r="H222" s="96">
        <v>198</v>
      </c>
      <c r="I222" s="115">
        <v>0</v>
      </c>
      <c r="J222" s="115">
        <v>0</v>
      </c>
      <c r="K222" s="115">
        <v>0</v>
      </c>
      <c r="L222" s="115">
        <v>0</v>
      </c>
    </row>
    <row r="223" spans="1:12" ht="28.5" hidden="1" customHeight="1" collapsed="1">
      <c r="A223" s="112">
        <v>3</v>
      </c>
      <c r="B223" s="109">
        <v>1</v>
      </c>
      <c r="C223" s="109">
        <v>5</v>
      </c>
      <c r="D223" s="109">
        <v>1</v>
      </c>
      <c r="E223" s="109">
        <v>1</v>
      </c>
      <c r="F223" s="111">
        <v>3</v>
      </c>
      <c r="G223" s="161" t="s">
        <v>185</v>
      </c>
      <c r="H223" s="96">
        <v>199</v>
      </c>
      <c r="I223" s="115">
        <v>0</v>
      </c>
      <c r="J223" s="115">
        <v>0</v>
      </c>
      <c r="K223" s="115">
        <v>0</v>
      </c>
      <c r="L223" s="115">
        <v>0</v>
      </c>
    </row>
    <row r="224" spans="1:12" s="61" customFormat="1" ht="41.25" hidden="1" customHeight="1" collapsed="1">
      <c r="A224" s="92">
        <v>3</v>
      </c>
      <c r="B224" s="93">
        <v>2</v>
      </c>
      <c r="C224" s="93"/>
      <c r="D224" s="93"/>
      <c r="E224" s="93"/>
      <c r="F224" s="95"/>
      <c r="G224" s="94" t="s">
        <v>186</v>
      </c>
      <c r="H224" s="96">
        <v>200</v>
      </c>
      <c r="I224" s="97">
        <f>SUM(I225+I257)</f>
        <v>0</v>
      </c>
      <c r="J224" s="138">
        <f>SUM(J225+J257)</f>
        <v>0</v>
      </c>
      <c r="K224" s="98">
        <f>SUM(K225+K257)</f>
        <v>0</v>
      </c>
      <c r="L224" s="98">
        <f>SUM(L225+L257)</f>
        <v>0</v>
      </c>
    </row>
    <row r="225" spans="1:12" ht="26.25" hidden="1" customHeight="1" collapsed="1">
      <c r="A225" s="121">
        <v>3</v>
      </c>
      <c r="B225" s="129">
        <v>2</v>
      </c>
      <c r="C225" s="130">
        <v>1</v>
      </c>
      <c r="D225" s="130"/>
      <c r="E225" s="130"/>
      <c r="F225" s="131"/>
      <c r="G225" s="132" t="s">
        <v>187</v>
      </c>
      <c r="H225" s="96">
        <v>201</v>
      </c>
      <c r="I225" s="125">
        <f>SUM(I226+I235+I239+I243+I247+I250+I253)</f>
        <v>0</v>
      </c>
      <c r="J225" s="152">
        <f>SUM(J226+J235+J239+J243+J247+J250+J253)</f>
        <v>0</v>
      </c>
      <c r="K225" s="126">
        <f>SUM(K226+K235+K239+K243+K247+K250+K253)</f>
        <v>0</v>
      </c>
      <c r="L225" s="126">
        <f>SUM(L226+L235+L239+L243+L247+L250+L253)</f>
        <v>0</v>
      </c>
    </row>
    <row r="226" spans="1:12" ht="15.75" hidden="1" customHeight="1" collapsed="1">
      <c r="A226" s="108">
        <v>3</v>
      </c>
      <c r="B226" s="109">
        <v>2</v>
      </c>
      <c r="C226" s="109">
        <v>1</v>
      </c>
      <c r="D226" s="109">
        <v>1</v>
      </c>
      <c r="E226" s="109"/>
      <c r="F226" s="111"/>
      <c r="G226" s="110" t="s">
        <v>188</v>
      </c>
      <c r="H226" s="96">
        <v>202</v>
      </c>
      <c r="I226" s="125">
        <f>I227</f>
        <v>0</v>
      </c>
      <c r="J226" s="125">
        <f>J227</f>
        <v>0</v>
      </c>
      <c r="K226" s="125">
        <f>K227</f>
        <v>0</v>
      </c>
      <c r="L226" s="125">
        <f>L227</f>
        <v>0</v>
      </c>
    </row>
    <row r="227" spans="1:12" ht="12" hidden="1" customHeight="1" collapsed="1">
      <c r="A227" s="108">
        <v>3</v>
      </c>
      <c r="B227" s="108">
        <v>2</v>
      </c>
      <c r="C227" s="109">
        <v>1</v>
      </c>
      <c r="D227" s="109">
        <v>1</v>
      </c>
      <c r="E227" s="109">
        <v>1</v>
      </c>
      <c r="F227" s="111"/>
      <c r="G227" s="110" t="s">
        <v>189</v>
      </c>
      <c r="H227" s="96">
        <v>203</v>
      </c>
      <c r="I227" s="97">
        <f>SUM(I228:I228)</f>
        <v>0</v>
      </c>
      <c r="J227" s="138">
        <f>SUM(J228:J228)</f>
        <v>0</v>
      </c>
      <c r="K227" s="98">
        <f>SUM(K228:K228)</f>
        <v>0</v>
      </c>
      <c r="L227" s="98">
        <f>SUM(L228:L228)</f>
        <v>0</v>
      </c>
    </row>
    <row r="228" spans="1:12" ht="14.25" hidden="1" customHeight="1" collapsed="1">
      <c r="A228" s="121">
        <v>3</v>
      </c>
      <c r="B228" s="121">
        <v>2</v>
      </c>
      <c r="C228" s="130">
        <v>1</v>
      </c>
      <c r="D228" s="130">
        <v>1</v>
      </c>
      <c r="E228" s="130">
        <v>1</v>
      </c>
      <c r="F228" s="131">
        <v>1</v>
      </c>
      <c r="G228" s="132" t="s">
        <v>189</v>
      </c>
      <c r="H228" s="96">
        <v>204</v>
      </c>
      <c r="I228" s="115">
        <v>0</v>
      </c>
      <c r="J228" s="115">
        <v>0</v>
      </c>
      <c r="K228" s="115">
        <v>0</v>
      </c>
      <c r="L228" s="115">
        <v>0</v>
      </c>
    </row>
    <row r="229" spans="1:12" ht="14.25" hidden="1" customHeight="1" collapsed="1">
      <c r="A229" s="121">
        <v>3</v>
      </c>
      <c r="B229" s="130">
        <v>2</v>
      </c>
      <c r="C229" s="130">
        <v>1</v>
      </c>
      <c r="D229" s="130">
        <v>1</v>
      </c>
      <c r="E229" s="130">
        <v>2</v>
      </c>
      <c r="F229" s="131"/>
      <c r="G229" s="132" t="s">
        <v>190</v>
      </c>
      <c r="H229" s="96">
        <v>205</v>
      </c>
      <c r="I229" s="97">
        <f>SUM(I230:I231)</f>
        <v>0</v>
      </c>
      <c r="J229" s="97">
        <f>SUM(J230:J231)</f>
        <v>0</v>
      </c>
      <c r="K229" s="97">
        <f>SUM(K230:K231)</f>
        <v>0</v>
      </c>
      <c r="L229" s="97">
        <f>SUM(L230:L231)</f>
        <v>0</v>
      </c>
    </row>
    <row r="230" spans="1:12" ht="14.25" hidden="1" customHeight="1" collapsed="1">
      <c r="A230" s="121">
        <v>3</v>
      </c>
      <c r="B230" s="130">
        <v>2</v>
      </c>
      <c r="C230" s="130">
        <v>1</v>
      </c>
      <c r="D230" s="130">
        <v>1</v>
      </c>
      <c r="E230" s="130">
        <v>2</v>
      </c>
      <c r="F230" s="131">
        <v>1</v>
      </c>
      <c r="G230" s="132" t="s">
        <v>191</v>
      </c>
      <c r="H230" s="96">
        <v>206</v>
      </c>
      <c r="I230" s="115">
        <v>0</v>
      </c>
      <c r="J230" s="115">
        <v>0</v>
      </c>
      <c r="K230" s="115">
        <v>0</v>
      </c>
      <c r="L230" s="115">
        <v>0</v>
      </c>
    </row>
    <row r="231" spans="1:12" ht="14.25" hidden="1" customHeight="1" collapsed="1">
      <c r="A231" s="121">
        <v>3</v>
      </c>
      <c r="B231" s="130">
        <v>2</v>
      </c>
      <c r="C231" s="130">
        <v>1</v>
      </c>
      <c r="D231" s="130">
        <v>1</v>
      </c>
      <c r="E231" s="130">
        <v>2</v>
      </c>
      <c r="F231" s="131">
        <v>2</v>
      </c>
      <c r="G231" s="132" t="s">
        <v>192</v>
      </c>
      <c r="H231" s="96">
        <v>207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14.25" hidden="1" customHeight="1" collapsed="1">
      <c r="A232" s="121">
        <v>3</v>
      </c>
      <c r="B232" s="130">
        <v>2</v>
      </c>
      <c r="C232" s="130">
        <v>1</v>
      </c>
      <c r="D232" s="130">
        <v>1</v>
      </c>
      <c r="E232" s="130">
        <v>3</v>
      </c>
      <c r="F232" s="167"/>
      <c r="G232" s="132" t="s">
        <v>193</v>
      </c>
      <c r="H232" s="96">
        <v>208</v>
      </c>
      <c r="I232" s="97">
        <f>SUM(I233:I234)</f>
        <v>0</v>
      </c>
      <c r="J232" s="97">
        <f>SUM(J233:J234)</f>
        <v>0</v>
      </c>
      <c r="K232" s="97">
        <f>SUM(K233:K234)</f>
        <v>0</v>
      </c>
      <c r="L232" s="97">
        <f>SUM(L233:L234)</f>
        <v>0</v>
      </c>
    </row>
    <row r="233" spans="1:12" ht="14.25" hidden="1" customHeight="1" collapsed="1">
      <c r="A233" s="121">
        <v>3</v>
      </c>
      <c r="B233" s="130">
        <v>2</v>
      </c>
      <c r="C233" s="130">
        <v>1</v>
      </c>
      <c r="D233" s="130">
        <v>1</v>
      </c>
      <c r="E233" s="130">
        <v>3</v>
      </c>
      <c r="F233" s="131">
        <v>1</v>
      </c>
      <c r="G233" s="132" t="s">
        <v>194</v>
      </c>
      <c r="H233" s="96">
        <v>209</v>
      </c>
      <c r="I233" s="115">
        <v>0</v>
      </c>
      <c r="J233" s="115">
        <v>0</v>
      </c>
      <c r="K233" s="115">
        <v>0</v>
      </c>
      <c r="L233" s="115">
        <v>0</v>
      </c>
    </row>
    <row r="234" spans="1:12" ht="14.25" hidden="1" customHeight="1" collapsed="1">
      <c r="A234" s="121">
        <v>3</v>
      </c>
      <c r="B234" s="130">
        <v>2</v>
      </c>
      <c r="C234" s="130">
        <v>1</v>
      </c>
      <c r="D234" s="130">
        <v>1</v>
      </c>
      <c r="E234" s="130">
        <v>3</v>
      </c>
      <c r="F234" s="131">
        <v>2</v>
      </c>
      <c r="G234" s="132" t="s">
        <v>195</v>
      </c>
      <c r="H234" s="96">
        <v>210</v>
      </c>
      <c r="I234" s="115">
        <v>0</v>
      </c>
      <c r="J234" s="115">
        <v>0</v>
      </c>
      <c r="K234" s="115">
        <v>0</v>
      </c>
      <c r="L234" s="115">
        <v>0</v>
      </c>
    </row>
    <row r="235" spans="1:12" ht="27" hidden="1" customHeight="1" collapsed="1">
      <c r="A235" s="108">
        <v>3</v>
      </c>
      <c r="B235" s="109">
        <v>2</v>
      </c>
      <c r="C235" s="109">
        <v>1</v>
      </c>
      <c r="D235" s="109">
        <v>2</v>
      </c>
      <c r="E235" s="109"/>
      <c r="F235" s="111"/>
      <c r="G235" s="110" t="s">
        <v>196</v>
      </c>
      <c r="H235" s="96">
        <v>211</v>
      </c>
      <c r="I235" s="97">
        <f>I236</f>
        <v>0</v>
      </c>
      <c r="J235" s="97">
        <f>J236</f>
        <v>0</v>
      </c>
      <c r="K235" s="97">
        <f>K236</f>
        <v>0</v>
      </c>
      <c r="L235" s="97">
        <f>L236</f>
        <v>0</v>
      </c>
    </row>
    <row r="236" spans="1:12" ht="14.25" hidden="1" customHeight="1" collapsed="1">
      <c r="A236" s="108">
        <v>3</v>
      </c>
      <c r="B236" s="109">
        <v>2</v>
      </c>
      <c r="C236" s="109">
        <v>1</v>
      </c>
      <c r="D236" s="109">
        <v>2</v>
      </c>
      <c r="E236" s="109">
        <v>1</v>
      </c>
      <c r="F236" s="111"/>
      <c r="G236" s="110" t="s">
        <v>196</v>
      </c>
      <c r="H236" s="96">
        <v>212</v>
      </c>
      <c r="I236" s="97">
        <f>SUM(I237:I238)</f>
        <v>0</v>
      </c>
      <c r="J236" s="138">
        <f>SUM(J237:J238)</f>
        <v>0</v>
      </c>
      <c r="K236" s="98">
        <f>SUM(K237:K238)</f>
        <v>0</v>
      </c>
      <c r="L236" s="98">
        <f>SUM(L237:L238)</f>
        <v>0</v>
      </c>
    </row>
    <row r="237" spans="1:12" ht="27" hidden="1" customHeight="1" collapsed="1">
      <c r="A237" s="121">
        <v>3</v>
      </c>
      <c r="B237" s="129">
        <v>2</v>
      </c>
      <c r="C237" s="130">
        <v>1</v>
      </c>
      <c r="D237" s="130">
        <v>2</v>
      </c>
      <c r="E237" s="130">
        <v>1</v>
      </c>
      <c r="F237" s="131">
        <v>1</v>
      </c>
      <c r="G237" s="132" t="s">
        <v>197</v>
      </c>
      <c r="H237" s="96">
        <v>213</v>
      </c>
      <c r="I237" s="115">
        <v>0</v>
      </c>
      <c r="J237" s="115">
        <v>0</v>
      </c>
      <c r="K237" s="115">
        <v>0</v>
      </c>
      <c r="L237" s="115">
        <v>0</v>
      </c>
    </row>
    <row r="238" spans="1:12" ht="25.5" hidden="1" customHeight="1" collapsed="1">
      <c r="A238" s="108">
        <v>3</v>
      </c>
      <c r="B238" s="109">
        <v>2</v>
      </c>
      <c r="C238" s="109">
        <v>1</v>
      </c>
      <c r="D238" s="109">
        <v>2</v>
      </c>
      <c r="E238" s="109">
        <v>1</v>
      </c>
      <c r="F238" s="111">
        <v>2</v>
      </c>
      <c r="G238" s="110" t="s">
        <v>198</v>
      </c>
      <c r="H238" s="96">
        <v>214</v>
      </c>
      <c r="I238" s="115">
        <v>0</v>
      </c>
      <c r="J238" s="115">
        <v>0</v>
      </c>
      <c r="K238" s="115">
        <v>0</v>
      </c>
      <c r="L238" s="115">
        <v>0</v>
      </c>
    </row>
    <row r="239" spans="1:12" ht="26.25" hidden="1" customHeight="1" collapsed="1">
      <c r="A239" s="103">
        <v>3</v>
      </c>
      <c r="B239" s="101">
        <v>2</v>
      </c>
      <c r="C239" s="101">
        <v>1</v>
      </c>
      <c r="D239" s="101">
        <v>3</v>
      </c>
      <c r="E239" s="101"/>
      <c r="F239" s="104"/>
      <c r="G239" s="102" t="s">
        <v>199</v>
      </c>
      <c r="H239" s="96">
        <v>215</v>
      </c>
      <c r="I239" s="118">
        <f>I240</f>
        <v>0</v>
      </c>
      <c r="J239" s="140">
        <f>J240</f>
        <v>0</v>
      </c>
      <c r="K239" s="119">
        <f>K240</f>
        <v>0</v>
      </c>
      <c r="L239" s="119">
        <f>L240</f>
        <v>0</v>
      </c>
    </row>
    <row r="240" spans="1:12" ht="29.25" hidden="1" customHeight="1" collapsed="1">
      <c r="A240" s="108">
        <v>3</v>
      </c>
      <c r="B240" s="109">
        <v>2</v>
      </c>
      <c r="C240" s="109">
        <v>1</v>
      </c>
      <c r="D240" s="109">
        <v>3</v>
      </c>
      <c r="E240" s="109">
        <v>1</v>
      </c>
      <c r="F240" s="111"/>
      <c r="G240" s="102" t="s">
        <v>199</v>
      </c>
      <c r="H240" s="96">
        <v>216</v>
      </c>
      <c r="I240" s="97">
        <f>I241+I242</f>
        <v>0</v>
      </c>
      <c r="J240" s="97">
        <f>J241+J242</f>
        <v>0</v>
      </c>
      <c r="K240" s="97">
        <f>K241+K242</f>
        <v>0</v>
      </c>
      <c r="L240" s="97">
        <f>L241+L242</f>
        <v>0</v>
      </c>
    </row>
    <row r="241" spans="1:12" ht="30" hidden="1" customHeight="1" collapsed="1">
      <c r="A241" s="108">
        <v>3</v>
      </c>
      <c r="B241" s="109">
        <v>2</v>
      </c>
      <c r="C241" s="109">
        <v>1</v>
      </c>
      <c r="D241" s="109">
        <v>3</v>
      </c>
      <c r="E241" s="109">
        <v>1</v>
      </c>
      <c r="F241" s="111">
        <v>1</v>
      </c>
      <c r="G241" s="110" t="s">
        <v>200</v>
      </c>
      <c r="H241" s="96">
        <v>217</v>
      </c>
      <c r="I241" s="115">
        <v>0</v>
      </c>
      <c r="J241" s="115">
        <v>0</v>
      </c>
      <c r="K241" s="115">
        <v>0</v>
      </c>
      <c r="L241" s="115">
        <v>0</v>
      </c>
    </row>
    <row r="242" spans="1:12" ht="27.75" hidden="1" customHeight="1" collapsed="1">
      <c r="A242" s="108">
        <v>3</v>
      </c>
      <c r="B242" s="109">
        <v>2</v>
      </c>
      <c r="C242" s="109">
        <v>1</v>
      </c>
      <c r="D242" s="109">
        <v>3</v>
      </c>
      <c r="E242" s="109">
        <v>1</v>
      </c>
      <c r="F242" s="111">
        <v>2</v>
      </c>
      <c r="G242" s="110" t="s">
        <v>201</v>
      </c>
      <c r="H242" s="96">
        <v>218</v>
      </c>
      <c r="I242" s="159">
        <v>0</v>
      </c>
      <c r="J242" s="156">
        <v>0</v>
      </c>
      <c r="K242" s="159">
        <v>0</v>
      </c>
      <c r="L242" s="159">
        <v>0</v>
      </c>
    </row>
    <row r="243" spans="1:12" ht="12" hidden="1" customHeight="1" collapsed="1">
      <c r="A243" s="108">
        <v>3</v>
      </c>
      <c r="B243" s="109">
        <v>2</v>
      </c>
      <c r="C243" s="109">
        <v>1</v>
      </c>
      <c r="D243" s="109">
        <v>4</v>
      </c>
      <c r="E243" s="109"/>
      <c r="F243" s="111"/>
      <c r="G243" s="110" t="s">
        <v>202</v>
      </c>
      <c r="H243" s="96">
        <v>219</v>
      </c>
      <c r="I243" s="97">
        <f>I244</f>
        <v>0</v>
      </c>
      <c r="J243" s="98">
        <f>J244</f>
        <v>0</v>
      </c>
      <c r="K243" s="97">
        <f>K244</f>
        <v>0</v>
      </c>
      <c r="L243" s="98">
        <f>L244</f>
        <v>0</v>
      </c>
    </row>
    <row r="244" spans="1:12" ht="14.25" hidden="1" customHeight="1" collapsed="1">
      <c r="A244" s="103">
        <v>3</v>
      </c>
      <c r="B244" s="101">
        <v>2</v>
      </c>
      <c r="C244" s="101">
        <v>1</v>
      </c>
      <c r="D244" s="101">
        <v>4</v>
      </c>
      <c r="E244" s="101">
        <v>1</v>
      </c>
      <c r="F244" s="104"/>
      <c r="G244" s="102" t="s">
        <v>202</v>
      </c>
      <c r="H244" s="96">
        <v>220</v>
      </c>
      <c r="I244" s="118">
        <f>SUM(I245:I246)</f>
        <v>0</v>
      </c>
      <c r="J244" s="140">
        <f>SUM(J245:J246)</f>
        <v>0</v>
      </c>
      <c r="K244" s="119">
        <f>SUM(K245:K246)</f>
        <v>0</v>
      </c>
      <c r="L244" s="119">
        <f>SUM(L245:L246)</f>
        <v>0</v>
      </c>
    </row>
    <row r="245" spans="1:12" ht="25.5" hidden="1" customHeight="1" collapsed="1">
      <c r="A245" s="108">
        <v>3</v>
      </c>
      <c r="B245" s="109">
        <v>2</v>
      </c>
      <c r="C245" s="109">
        <v>1</v>
      </c>
      <c r="D245" s="109">
        <v>4</v>
      </c>
      <c r="E245" s="109">
        <v>1</v>
      </c>
      <c r="F245" s="111">
        <v>1</v>
      </c>
      <c r="G245" s="110" t="s">
        <v>203</v>
      </c>
      <c r="H245" s="96">
        <v>221</v>
      </c>
      <c r="I245" s="115">
        <v>0</v>
      </c>
      <c r="J245" s="115">
        <v>0</v>
      </c>
      <c r="K245" s="115">
        <v>0</v>
      </c>
      <c r="L245" s="115">
        <v>0</v>
      </c>
    </row>
    <row r="246" spans="1:12" ht="18.75" hidden="1" customHeight="1" collapsed="1">
      <c r="A246" s="108">
        <v>3</v>
      </c>
      <c r="B246" s="109">
        <v>2</v>
      </c>
      <c r="C246" s="109">
        <v>1</v>
      </c>
      <c r="D246" s="109">
        <v>4</v>
      </c>
      <c r="E246" s="109">
        <v>1</v>
      </c>
      <c r="F246" s="111">
        <v>2</v>
      </c>
      <c r="G246" s="110" t="s">
        <v>204</v>
      </c>
      <c r="H246" s="96">
        <v>222</v>
      </c>
      <c r="I246" s="115">
        <v>0</v>
      </c>
      <c r="J246" s="115">
        <v>0</v>
      </c>
      <c r="K246" s="115">
        <v>0</v>
      </c>
      <c r="L246" s="115">
        <v>0</v>
      </c>
    </row>
    <row r="247" spans="1:12" hidden="1" collapsed="1">
      <c r="A247" s="108">
        <v>3</v>
      </c>
      <c r="B247" s="109">
        <v>2</v>
      </c>
      <c r="C247" s="109">
        <v>1</v>
      </c>
      <c r="D247" s="109">
        <v>5</v>
      </c>
      <c r="E247" s="109"/>
      <c r="F247" s="111"/>
      <c r="G247" s="110" t="s">
        <v>205</v>
      </c>
      <c r="H247" s="96">
        <v>223</v>
      </c>
      <c r="I247" s="97">
        <f t="shared" ref="I247:L248" si="24">I248</f>
        <v>0</v>
      </c>
      <c r="J247" s="138">
        <f t="shared" si="24"/>
        <v>0</v>
      </c>
      <c r="K247" s="98">
        <f t="shared" si="24"/>
        <v>0</v>
      </c>
      <c r="L247" s="98">
        <f t="shared" si="24"/>
        <v>0</v>
      </c>
    </row>
    <row r="248" spans="1:12" ht="16.5" hidden="1" customHeight="1" collapsed="1">
      <c r="A248" s="108">
        <v>3</v>
      </c>
      <c r="B248" s="109">
        <v>2</v>
      </c>
      <c r="C248" s="109">
        <v>1</v>
      </c>
      <c r="D248" s="109">
        <v>5</v>
      </c>
      <c r="E248" s="109">
        <v>1</v>
      </c>
      <c r="F248" s="111"/>
      <c r="G248" s="110" t="s">
        <v>205</v>
      </c>
      <c r="H248" s="96">
        <v>224</v>
      </c>
      <c r="I248" s="98">
        <f t="shared" si="24"/>
        <v>0</v>
      </c>
      <c r="J248" s="138">
        <f t="shared" si="24"/>
        <v>0</v>
      </c>
      <c r="K248" s="98">
        <f t="shared" si="24"/>
        <v>0</v>
      </c>
      <c r="L248" s="98">
        <f t="shared" si="24"/>
        <v>0</v>
      </c>
    </row>
    <row r="249" spans="1:12" hidden="1" collapsed="1">
      <c r="A249" s="129">
        <v>3</v>
      </c>
      <c r="B249" s="130">
        <v>2</v>
      </c>
      <c r="C249" s="130">
        <v>1</v>
      </c>
      <c r="D249" s="130">
        <v>5</v>
      </c>
      <c r="E249" s="130">
        <v>1</v>
      </c>
      <c r="F249" s="131">
        <v>1</v>
      </c>
      <c r="G249" s="110" t="s">
        <v>205</v>
      </c>
      <c r="H249" s="96">
        <v>225</v>
      </c>
      <c r="I249" s="159">
        <v>0</v>
      </c>
      <c r="J249" s="159">
        <v>0</v>
      </c>
      <c r="K249" s="159">
        <v>0</v>
      </c>
      <c r="L249" s="159">
        <v>0</v>
      </c>
    </row>
    <row r="250" spans="1:12" hidden="1" collapsed="1">
      <c r="A250" s="108">
        <v>3</v>
      </c>
      <c r="B250" s="109">
        <v>2</v>
      </c>
      <c r="C250" s="109">
        <v>1</v>
      </c>
      <c r="D250" s="109">
        <v>6</v>
      </c>
      <c r="E250" s="109"/>
      <c r="F250" s="111"/>
      <c r="G250" s="110" t="s">
        <v>206</v>
      </c>
      <c r="H250" s="96">
        <v>226</v>
      </c>
      <c r="I250" s="97">
        <f t="shared" ref="I250:L251" si="25">I251</f>
        <v>0</v>
      </c>
      <c r="J250" s="138">
        <f t="shared" si="25"/>
        <v>0</v>
      </c>
      <c r="K250" s="98">
        <f t="shared" si="25"/>
        <v>0</v>
      </c>
      <c r="L250" s="98">
        <f t="shared" si="25"/>
        <v>0</v>
      </c>
    </row>
    <row r="251" spans="1:12" hidden="1" collapsed="1">
      <c r="A251" s="108">
        <v>3</v>
      </c>
      <c r="B251" s="108">
        <v>2</v>
      </c>
      <c r="C251" s="109">
        <v>1</v>
      </c>
      <c r="D251" s="109">
        <v>6</v>
      </c>
      <c r="E251" s="109">
        <v>1</v>
      </c>
      <c r="F251" s="111"/>
      <c r="G251" s="110" t="s">
        <v>206</v>
      </c>
      <c r="H251" s="96">
        <v>227</v>
      </c>
      <c r="I251" s="97">
        <f t="shared" si="25"/>
        <v>0</v>
      </c>
      <c r="J251" s="138">
        <f t="shared" si="25"/>
        <v>0</v>
      </c>
      <c r="K251" s="98">
        <f t="shared" si="25"/>
        <v>0</v>
      </c>
      <c r="L251" s="98">
        <f t="shared" si="25"/>
        <v>0</v>
      </c>
    </row>
    <row r="252" spans="1:12" ht="15.75" hidden="1" customHeight="1" collapsed="1">
      <c r="A252" s="103">
        <v>3</v>
      </c>
      <c r="B252" s="103">
        <v>2</v>
      </c>
      <c r="C252" s="109">
        <v>1</v>
      </c>
      <c r="D252" s="109">
        <v>6</v>
      </c>
      <c r="E252" s="109">
        <v>1</v>
      </c>
      <c r="F252" s="111">
        <v>1</v>
      </c>
      <c r="G252" s="110" t="s">
        <v>206</v>
      </c>
      <c r="H252" s="96">
        <v>228</v>
      </c>
      <c r="I252" s="159">
        <v>0</v>
      </c>
      <c r="J252" s="159">
        <v>0</v>
      </c>
      <c r="K252" s="159">
        <v>0</v>
      </c>
      <c r="L252" s="159">
        <v>0</v>
      </c>
    </row>
    <row r="253" spans="1:12" ht="13.5" hidden="1" customHeight="1" collapsed="1">
      <c r="A253" s="108">
        <v>3</v>
      </c>
      <c r="B253" s="108">
        <v>2</v>
      </c>
      <c r="C253" s="109">
        <v>1</v>
      </c>
      <c r="D253" s="109">
        <v>7</v>
      </c>
      <c r="E253" s="109"/>
      <c r="F253" s="111"/>
      <c r="G253" s="110" t="s">
        <v>207</v>
      </c>
      <c r="H253" s="96">
        <v>229</v>
      </c>
      <c r="I253" s="97">
        <f>I254</f>
        <v>0</v>
      </c>
      <c r="J253" s="138">
        <f>J254</f>
        <v>0</v>
      </c>
      <c r="K253" s="98">
        <f>K254</f>
        <v>0</v>
      </c>
      <c r="L253" s="98">
        <f>L254</f>
        <v>0</v>
      </c>
    </row>
    <row r="254" spans="1:12" hidden="1" collapsed="1">
      <c r="A254" s="108">
        <v>3</v>
      </c>
      <c r="B254" s="109">
        <v>2</v>
      </c>
      <c r="C254" s="109">
        <v>1</v>
      </c>
      <c r="D254" s="109">
        <v>7</v>
      </c>
      <c r="E254" s="109">
        <v>1</v>
      </c>
      <c r="F254" s="111"/>
      <c r="G254" s="110" t="s">
        <v>207</v>
      </c>
      <c r="H254" s="96">
        <v>230</v>
      </c>
      <c r="I254" s="97">
        <f>I255+I256</f>
        <v>0</v>
      </c>
      <c r="J254" s="97">
        <f>J255+J256</f>
        <v>0</v>
      </c>
      <c r="K254" s="97">
        <f>K255+K256</f>
        <v>0</v>
      </c>
      <c r="L254" s="97">
        <f>L255+L256</f>
        <v>0</v>
      </c>
    </row>
    <row r="255" spans="1:12" ht="27" hidden="1" customHeight="1" collapsed="1">
      <c r="A255" s="108">
        <v>3</v>
      </c>
      <c r="B255" s="109">
        <v>2</v>
      </c>
      <c r="C255" s="109">
        <v>1</v>
      </c>
      <c r="D255" s="109">
        <v>7</v>
      </c>
      <c r="E255" s="109">
        <v>1</v>
      </c>
      <c r="F255" s="111">
        <v>1</v>
      </c>
      <c r="G255" s="110" t="s">
        <v>208</v>
      </c>
      <c r="H255" s="96">
        <v>231</v>
      </c>
      <c r="I255" s="114">
        <v>0</v>
      </c>
      <c r="J255" s="115">
        <v>0</v>
      </c>
      <c r="K255" s="115">
        <v>0</v>
      </c>
      <c r="L255" s="115">
        <v>0</v>
      </c>
    </row>
    <row r="256" spans="1:12" ht="24.75" hidden="1" customHeight="1" collapsed="1">
      <c r="A256" s="108">
        <v>3</v>
      </c>
      <c r="B256" s="109">
        <v>2</v>
      </c>
      <c r="C256" s="109">
        <v>1</v>
      </c>
      <c r="D256" s="109">
        <v>7</v>
      </c>
      <c r="E256" s="109">
        <v>1</v>
      </c>
      <c r="F256" s="111">
        <v>2</v>
      </c>
      <c r="G256" s="110" t="s">
        <v>209</v>
      </c>
      <c r="H256" s="96">
        <v>232</v>
      </c>
      <c r="I256" s="115">
        <v>0</v>
      </c>
      <c r="J256" s="115">
        <v>0</v>
      </c>
      <c r="K256" s="115">
        <v>0</v>
      </c>
      <c r="L256" s="115">
        <v>0</v>
      </c>
    </row>
    <row r="257" spans="1:12" ht="38.25" hidden="1" customHeight="1" collapsed="1">
      <c r="A257" s="108">
        <v>3</v>
      </c>
      <c r="B257" s="109">
        <v>2</v>
      </c>
      <c r="C257" s="109">
        <v>2</v>
      </c>
      <c r="D257" s="168"/>
      <c r="E257" s="168"/>
      <c r="F257" s="169"/>
      <c r="G257" s="110" t="s">
        <v>210</v>
      </c>
      <c r="H257" s="96">
        <v>233</v>
      </c>
      <c r="I257" s="97">
        <f>SUM(I258+I267+I271+I275+I279+I282+I285)</f>
        <v>0</v>
      </c>
      <c r="J257" s="138">
        <f>SUM(J258+J267+J271+J275+J279+J282+J285)</f>
        <v>0</v>
      </c>
      <c r="K257" s="98">
        <f>SUM(K258+K267+K271+K275+K279+K282+K285)</f>
        <v>0</v>
      </c>
      <c r="L257" s="98">
        <f>SUM(L258+L267+L271+L275+L279+L282+L285)</f>
        <v>0</v>
      </c>
    </row>
    <row r="258" spans="1:12" hidden="1" collapsed="1">
      <c r="A258" s="108">
        <v>3</v>
      </c>
      <c r="B258" s="109">
        <v>2</v>
      </c>
      <c r="C258" s="109">
        <v>2</v>
      </c>
      <c r="D258" s="109">
        <v>1</v>
      </c>
      <c r="E258" s="109"/>
      <c r="F258" s="111"/>
      <c r="G258" s="110" t="s">
        <v>211</v>
      </c>
      <c r="H258" s="96">
        <v>234</v>
      </c>
      <c r="I258" s="97">
        <f>I259</f>
        <v>0</v>
      </c>
      <c r="J258" s="97">
        <f>J259</f>
        <v>0</v>
      </c>
      <c r="K258" s="97">
        <f>K259</f>
        <v>0</v>
      </c>
      <c r="L258" s="97">
        <f>L259</f>
        <v>0</v>
      </c>
    </row>
    <row r="259" spans="1:12" hidden="1" collapsed="1">
      <c r="A259" s="112">
        <v>3</v>
      </c>
      <c r="B259" s="108">
        <v>2</v>
      </c>
      <c r="C259" s="109">
        <v>2</v>
      </c>
      <c r="D259" s="109">
        <v>1</v>
      </c>
      <c r="E259" s="109">
        <v>1</v>
      </c>
      <c r="F259" s="111"/>
      <c r="G259" s="110" t="s">
        <v>189</v>
      </c>
      <c r="H259" s="96">
        <v>235</v>
      </c>
      <c r="I259" s="97">
        <f>SUM(I260)</f>
        <v>0</v>
      </c>
      <c r="J259" s="97">
        <f>SUM(J260)</f>
        <v>0</v>
      </c>
      <c r="K259" s="97">
        <f>SUM(K260)</f>
        <v>0</v>
      </c>
      <c r="L259" s="97">
        <f>SUM(L260)</f>
        <v>0</v>
      </c>
    </row>
    <row r="260" spans="1:12" hidden="1" collapsed="1">
      <c r="A260" s="112">
        <v>3</v>
      </c>
      <c r="B260" s="108">
        <v>2</v>
      </c>
      <c r="C260" s="109">
        <v>2</v>
      </c>
      <c r="D260" s="109">
        <v>1</v>
      </c>
      <c r="E260" s="109">
        <v>1</v>
      </c>
      <c r="F260" s="111">
        <v>1</v>
      </c>
      <c r="G260" s="110" t="s">
        <v>189</v>
      </c>
      <c r="H260" s="96">
        <v>236</v>
      </c>
      <c r="I260" s="115">
        <v>0</v>
      </c>
      <c r="J260" s="115">
        <v>0</v>
      </c>
      <c r="K260" s="115">
        <v>0</v>
      </c>
      <c r="L260" s="115">
        <v>0</v>
      </c>
    </row>
    <row r="261" spans="1:12" ht="15" hidden="1" customHeight="1" collapsed="1">
      <c r="A261" s="112">
        <v>3</v>
      </c>
      <c r="B261" s="108">
        <v>2</v>
      </c>
      <c r="C261" s="109">
        <v>2</v>
      </c>
      <c r="D261" s="109">
        <v>1</v>
      </c>
      <c r="E261" s="109">
        <v>2</v>
      </c>
      <c r="F261" s="111"/>
      <c r="G261" s="110" t="s">
        <v>212</v>
      </c>
      <c r="H261" s="96">
        <v>237</v>
      </c>
      <c r="I261" s="97">
        <f>SUM(I262:I263)</f>
        <v>0</v>
      </c>
      <c r="J261" s="97">
        <f>SUM(J262:J263)</f>
        <v>0</v>
      </c>
      <c r="K261" s="97">
        <f>SUM(K262:K263)</f>
        <v>0</v>
      </c>
      <c r="L261" s="97">
        <f>SUM(L262:L263)</f>
        <v>0</v>
      </c>
    </row>
    <row r="262" spans="1:12" ht="15" hidden="1" customHeight="1" collapsed="1">
      <c r="A262" s="112">
        <v>3</v>
      </c>
      <c r="B262" s="108">
        <v>2</v>
      </c>
      <c r="C262" s="109">
        <v>2</v>
      </c>
      <c r="D262" s="109">
        <v>1</v>
      </c>
      <c r="E262" s="109">
        <v>2</v>
      </c>
      <c r="F262" s="111">
        <v>1</v>
      </c>
      <c r="G262" s="110" t="s">
        <v>191</v>
      </c>
      <c r="H262" s="96">
        <v>238</v>
      </c>
      <c r="I262" s="115">
        <v>0</v>
      </c>
      <c r="J262" s="114">
        <v>0</v>
      </c>
      <c r="K262" s="115">
        <v>0</v>
      </c>
      <c r="L262" s="115">
        <v>0</v>
      </c>
    </row>
    <row r="263" spans="1:12" ht="15" hidden="1" customHeight="1" collapsed="1">
      <c r="A263" s="112">
        <v>3</v>
      </c>
      <c r="B263" s="108">
        <v>2</v>
      </c>
      <c r="C263" s="109">
        <v>2</v>
      </c>
      <c r="D263" s="109">
        <v>1</v>
      </c>
      <c r="E263" s="109">
        <v>2</v>
      </c>
      <c r="F263" s="111">
        <v>2</v>
      </c>
      <c r="G263" s="110" t="s">
        <v>192</v>
      </c>
      <c r="H263" s="96">
        <v>239</v>
      </c>
      <c r="I263" s="115">
        <v>0</v>
      </c>
      <c r="J263" s="114">
        <v>0</v>
      </c>
      <c r="K263" s="115">
        <v>0</v>
      </c>
      <c r="L263" s="115">
        <v>0</v>
      </c>
    </row>
    <row r="264" spans="1:12" ht="15" hidden="1" customHeight="1" collapsed="1">
      <c r="A264" s="112">
        <v>3</v>
      </c>
      <c r="B264" s="108">
        <v>2</v>
      </c>
      <c r="C264" s="109">
        <v>2</v>
      </c>
      <c r="D264" s="109">
        <v>1</v>
      </c>
      <c r="E264" s="109">
        <v>3</v>
      </c>
      <c r="F264" s="111"/>
      <c r="G264" s="110" t="s">
        <v>193</v>
      </c>
      <c r="H264" s="96">
        <v>240</v>
      </c>
      <c r="I264" s="97">
        <f>SUM(I265:I266)</f>
        <v>0</v>
      </c>
      <c r="J264" s="97">
        <f>SUM(J265:J266)</f>
        <v>0</v>
      </c>
      <c r="K264" s="97">
        <f>SUM(K265:K266)</f>
        <v>0</v>
      </c>
      <c r="L264" s="97">
        <f>SUM(L265:L266)</f>
        <v>0</v>
      </c>
    </row>
    <row r="265" spans="1:12" ht="15" hidden="1" customHeight="1" collapsed="1">
      <c r="A265" s="112">
        <v>3</v>
      </c>
      <c r="B265" s="108">
        <v>2</v>
      </c>
      <c r="C265" s="109">
        <v>2</v>
      </c>
      <c r="D265" s="109">
        <v>1</v>
      </c>
      <c r="E265" s="109">
        <v>3</v>
      </c>
      <c r="F265" s="111">
        <v>1</v>
      </c>
      <c r="G265" s="110" t="s">
        <v>194</v>
      </c>
      <c r="H265" s="96">
        <v>241</v>
      </c>
      <c r="I265" s="115">
        <v>0</v>
      </c>
      <c r="J265" s="114">
        <v>0</v>
      </c>
      <c r="K265" s="115">
        <v>0</v>
      </c>
      <c r="L265" s="115">
        <v>0</v>
      </c>
    </row>
    <row r="266" spans="1:12" ht="15" hidden="1" customHeight="1" collapsed="1">
      <c r="A266" s="112">
        <v>3</v>
      </c>
      <c r="B266" s="108">
        <v>2</v>
      </c>
      <c r="C266" s="109">
        <v>2</v>
      </c>
      <c r="D266" s="109">
        <v>1</v>
      </c>
      <c r="E266" s="109">
        <v>3</v>
      </c>
      <c r="F266" s="111">
        <v>2</v>
      </c>
      <c r="G266" s="110" t="s">
        <v>213</v>
      </c>
      <c r="H266" s="96">
        <v>242</v>
      </c>
      <c r="I266" s="115">
        <v>0</v>
      </c>
      <c r="J266" s="114">
        <v>0</v>
      </c>
      <c r="K266" s="115">
        <v>0</v>
      </c>
      <c r="L266" s="115">
        <v>0</v>
      </c>
    </row>
    <row r="267" spans="1:12" ht="25.5" hidden="1" customHeight="1" collapsed="1">
      <c r="A267" s="112">
        <v>3</v>
      </c>
      <c r="B267" s="108">
        <v>2</v>
      </c>
      <c r="C267" s="109">
        <v>2</v>
      </c>
      <c r="D267" s="109">
        <v>2</v>
      </c>
      <c r="E267" s="109"/>
      <c r="F267" s="111"/>
      <c r="G267" s="110" t="s">
        <v>214</v>
      </c>
      <c r="H267" s="96">
        <v>243</v>
      </c>
      <c r="I267" s="97">
        <f>I268</f>
        <v>0</v>
      </c>
      <c r="J267" s="98">
        <f>J268</f>
        <v>0</v>
      </c>
      <c r="K267" s="97">
        <f>K268</f>
        <v>0</v>
      </c>
      <c r="L267" s="98">
        <f>L268</f>
        <v>0</v>
      </c>
    </row>
    <row r="268" spans="1:12" ht="20.25" hidden="1" customHeight="1" collapsed="1">
      <c r="A268" s="108">
        <v>3</v>
      </c>
      <c r="B268" s="109">
        <v>2</v>
      </c>
      <c r="C268" s="101">
        <v>2</v>
      </c>
      <c r="D268" s="101">
        <v>2</v>
      </c>
      <c r="E268" s="101">
        <v>1</v>
      </c>
      <c r="F268" s="104"/>
      <c r="G268" s="110" t="s">
        <v>214</v>
      </c>
      <c r="H268" s="96">
        <v>244</v>
      </c>
      <c r="I268" s="118">
        <f>SUM(I269:I270)</f>
        <v>0</v>
      </c>
      <c r="J268" s="140">
        <f>SUM(J269:J270)</f>
        <v>0</v>
      </c>
      <c r="K268" s="119">
        <f>SUM(K269:K270)</f>
        <v>0</v>
      </c>
      <c r="L268" s="119">
        <f>SUM(L269:L270)</f>
        <v>0</v>
      </c>
    </row>
    <row r="269" spans="1:12" ht="25.5" hidden="1" customHeight="1" collapsed="1">
      <c r="A269" s="108">
        <v>3</v>
      </c>
      <c r="B269" s="109">
        <v>2</v>
      </c>
      <c r="C269" s="109">
        <v>2</v>
      </c>
      <c r="D269" s="109">
        <v>2</v>
      </c>
      <c r="E269" s="109">
        <v>1</v>
      </c>
      <c r="F269" s="111">
        <v>1</v>
      </c>
      <c r="G269" s="110" t="s">
        <v>215</v>
      </c>
      <c r="H269" s="96">
        <v>245</v>
      </c>
      <c r="I269" s="115">
        <v>0</v>
      </c>
      <c r="J269" s="115">
        <v>0</v>
      </c>
      <c r="K269" s="115">
        <v>0</v>
      </c>
      <c r="L269" s="115">
        <v>0</v>
      </c>
    </row>
    <row r="270" spans="1:12" ht="25.5" hidden="1" customHeight="1" collapsed="1">
      <c r="A270" s="108">
        <v>3</v>
      </c>
      <c r="B270" s="109">
        <v>2</v>
      </c>
      <c r="C270" s="109">
        <v>2</v>
      </c>
      <c r="D270" s="109">
        <v>2</v>
      </c>
      <c r="E270" s="109">
        <v>1</v>
      </c>
      <c r="F270" s="111">
        <v>2</v>
      </c>
      <c r="G270" s="112" t="s">
        <v>216</v>
      </c>
      <c r="H270" s="96">
        <v>246</v>
      </c>
      <c r="I270" s="115">
        <v>0</v>
      </c>
      <c r="J270" s="115">
        <v>0</v>
      </c>
      <c r="K270" s="115">
        <v>0</v>
      </c>
      <c r="L270" s="115">
        <v>0</v>
      </c>
    </row>
    <row r="271" spans="1:12" ht="25.5" hidden="1" customHeight="1" collapsed="1">
      <c r="A271" s="108">
        <v>3</v>
      </c>
      <c r="B271" s="109">
        <v>2</v>
      </c>
      <c r="C271" s="109">
        <v>2</v>
      </c>
      <c r="D271" s="109">
        <v>3</v>
      </c>
      <c r="E271" s="109"/>
      <c r="F271" s="111"/>
      <c r="G271" s="110" t="s">
        <v>217</v>
      </c>
      <c r="H271" s="96">
        <v>247</v>
      </c>
      <c r="I271" s="97">
        <f>I272</f>
        <v>0</v>
      </c>
      <c r="J271" s="138">
        <f>J272</f>
        <v>0</v>
      </c>
      <c r="K271" s="98">
        <f>K272</f>
        <v>0</v>
      </c>
      <c r="L271" s="98">
        <f>L272</f>
        <v>0</v>
      </c>
    </row>
    <row r="272" spans="1:12" ht="30" hidden="1" customHeight="1" collapsed="1">
      <c r="A272" s="103">
        <v>3</v>
      </c>
      <c r="B272" s="109">
        <v>2</v>
      </c>
      <c r="C272" s="109">
        <v>2</v>
      </c>
      <c r="D272" s="109">
        <v>3</v>
      </c>
      <c r="E272" s="109">
        <v>1</v>
      </c>
      <c r="F272" s="111"/>
      <c r="G272" s="110" t="s">
        <v>217</v>
      </c>
      <c r="H272" s="96">
        <v>248</v>
      </c>
      <c r="I272" s="97">
        <f>I273+I274</f>
        <v>0</v>
      </c>
      <c r="J272" s="97">
        <f>J273+J274</f>
        <v>0</v>
      </c>
      <c r="K272" s="97">
        <f>K273+K274</f>
        <v>0</v>
      </c>
      <c r="L272" s="97">
        <f>L273+L274</f>
        <v>0</v>
      </c>
    </row>
    <row r="273" spans="1:12" ht="31.5" hidden="1" customHeight="1" collapsed="1">
      <c r="A273" s="103">
        <v>3</v>
      </c>
      <c r="B273" s="109">
        <v>2</v>
      </c>
      <c r="C273" s="109">
        <v>2</v>
      </c>
      <c r="D273" s="109">
        <v>3</v>
      </c>
      <c r="E273" s="109">
        <v>1</v>
      </c>
      <c r="F273" s="111">
        <v>1</v>
      </c>
      <c r="G273" s="110" t="s">
        <v>218</v>
      </c>
      <c r="H273" s="96">
        <v>249</v>
      </c>
      <c r="I273" s="115">
        <v>0</v>
      </c>
      <c r="J273" s="115">
        <v>0</v>
      </c>
      <c r="K273" s="115">
        <v>0</v>
      </c>
      <c r="L273" s="115">
        <v>0</v>
      </c>
    </row>
    <row r="274" spans="1:12" ht="25.5" hidden="1" customHeight="1" collapsed="1">
      <c r="A274" s="103">
        <v>3</v>
      </c>
      <c r="B274" s="109">
        <v>2</v>
      </c>
      <c r="C274" s="109">
        <v>2</v>
      </c>
      <c r="D274" s="109">
        <v>3</v>
      </c>
      <c r="E274" s="109">
        <v>1</v>
      </c>
      <c r="F274" s="111">
        <v>2</v>
      </c>
      <c r="G274" s="110" t="s">
        <v>219</v>
      </c>
      <c r="H274" s="96">
        <v>250</v>
      </c>
      <c r="I274" s="115">
        <v>0</v>
      </c>
      <c r="J274" s="115">
        <v>0</v>
      </c>
      <c r="K274" s="115">
        <v>0</v>
      </c>
      <c r="L274" s="115">
        <v>0</v>
      </c>
    </row>
    <row r="275" spans="1:12" ht="22.5" hidden="1" customHeight="1" collapsed="1">
      <c r="A275" s="108">
        <v>3</v>
      </c>
      <c r="B275" s="109">
        <v>2</v>
      </c>
      <c r="C275" s="109">
        <v>2</v>
      </c>
      <c r="D275" s="109">
        <v>4</v>
      </c>
      <c r="E275" s="109"/>
      <c r="F275" s="111"/>
      <c r="G275" s="110" t="s">
        <v>220</v>
      </c>
      <c r="H275" s="96">
        <v>251</v>
      </c>
      <c r="I275" s="97">
        <f>I276</f>
        <v>0</v>
      </c>
      <c r="J275" s="138">
        <f>J276</f>
        <v>0</v>
      </c>
      <c r="K275" s="98">
        <f>K276</f>
        <v>0</v>
      </c>
      <c r="L275" s="98">
        <f>L276</f>
        <v>0</v>
      </c>
    </row>
    <row r="276" spans="1:12" hidden="1" collapsed="1">
      <c r="A276" s="108">
        <v>3</v>
      </c>
      <c r="B276" s="109">
        <v>2</v>
      </c>
      <c r="C276" s="109">
        <v>2</v>
      </c>
      <c r="D276" s="109">
        <v>4</v>
      </c>
      <c r="E276" s="109">
        <v>1</v>
      </c>
      <c r="F276" s="111"/>
      <c r="G276" s="110" t="s">
        <v>220</v>
      </c>
      <c r="H276" s="96">
        <v>252</v>
      </c>
      <c r="I276" s="97">
        <f>SUM(I277:I278)</f>
        <v>0</v>
      </c>
      <c r="J276" s="138">
        <f>SUM(J277:J278)</f>
        <v>0</v>
      </c>
      <c r="K276" s="98">
        <f>SUM(K277:K278)</f>
        <v>0</v>
      </c>
      <c r="L276" s="98">
        <f>SUM(L277:L278)</f>
        <v>0</v>
      </c>
    </row>
    <row r="277" spans="1:12" ht="30.75" hidden="1" customHeight="1" collapsed="1">
      <c r="A277" s="108">
        <v>3</v>
      </c>
      <c r="B277" s="109">
        <v>2</v>
      </c>
      <c r="C277" s="109">
        <v>2</v>
      </c>
      <c r="D277" s="109">
        <v>4</v>
      </c>
      <c r="E277" s="109">
        <v>1</v>
      </c>
      <c r="F277" s="111">
        <v>1</v>
      </c>
      <c r="G277" s="110" t="s">
        <v>221</v>
      </c>
      <c r="H277" s="96">
        <v>253</v>
      </c>
      <c r="I277" s="115">
        <v>0</v>
      </c>
      <c r="J277" s="115">
        <v>0</v>
      </c>
      <c r="K277" s="115">
        <v>0</v>
      </c>
      <c r="L277" s="115">
        <v>0</v>
      </c>
    </row>
    <row r="278" spans="1:12" ht="27.75" hidden="1" customHeight="1" collapsed="1">
      <c r="A278" s="103">
        <v>3</v>
      </c>
      <c r="B278" s="101">
        <v>2</v>
      </c>
      <c r="C278" s="101">
        <v>2</v>
      </c>
      <c r="D278" s="101">
        <v>4</v>
      </c>
      <c r="E278" s="101">
        <v>1</v>
      </c>
      <c r="F278" s="104">
        <v>2</v>
      </c>
      <c r="G278" s="112" t="s">
        <v>222</v>
      </c>
      <c r="H278" s="96">
        <v>254</v>
      </c>
      <c r="I278" s="115">
        <v>0</v>
      </c>
      <c r="J278" s="115">
        <v>0</v>
      </c>
      <c r="K278" s="115">
        <v>0</v>
      </c>
      <c r="L278" s="115">
        <v>0</v>
      </c>
    </row>
    <row r="279" spans="1:12" ht="14.25" hidden="1" customHeight="1" collapsed="1">
      <c r="A279" s="108">
        <v>3</v>
      </c>
      <c r="B279" s="109">
        <v>2</v>
      </c>
      <c r="C279" s="109">
        <v>2</v>
      </c>
      <c r="D279" s="109">
        <v>5</v>
      </c>
      <c r="E279" s="109"/>
      <c r="F279" s="111"/>
      <c r="G279" s="110" t="s">
        <v>223</v>
      </c>
      <c r="H279" s="96">
        <v>255</v>
      </c>
      <c r="I279" s="97">
        <f t="shared" ref="I279:L280" si="26">I280</f>
        <v>0</v>
      </c>
      <c r="J279" s="138">
        <f t="shared" si="26"/>
        <v>0</v>
      </c>
      <c r="K279" s="98">
        <f t="shared" si="26"/>
        <v>0</v>
      </c>
      <c r="L279" s="98">
        <f t="shared" si="26"/>
        <v>0</v>
      </c>
    </row>
    <row r="280" spans="1:12" ht="15.75" hidden="1" customHeight="1" collapsed="1">
      <c r="A280" s="108">
        <v>3</v>
      </c>
      <c r="B280" s="109">
        <v>2</v>
      </c>
      <c r="C280" s="109">
        <v>2</v>
      </c>
      <c r="D280" s="109">
        <v>5</v>
      </c>
      <c r="E280" s="109">
        <v>1</v>
      </c>
      <c r="F280" s="111"/>
      <c r="G280" s="110" t="s">
        <v>223</v>
      </c>
      <c r="H280" s="96">
        <v>256</v>
      </c>
      <c r="I280" s="97">
        <f t="shared" si="26"/>
        <v>0</v>
      </c>
      <c r="J280" s="138">
        <f t="shared" si="26"/>
        <v>0</v>
      </c>
      <c r="K280" s="98">
        <f t="shared" si="26"/>
        <v>0</v>
      </c>
      <c r="L280" s="98">
        <f t="shared" si="26"/>
        <v>0</v>
      </c>
    </row>
    <row r="281" spans="1:12" ht="15.75" hidden="1" customHeight="1" collapsed="1">
      <c r="A281" s="108">
        <v>3</v>
      </c>
      <c r="B281" s="109">
        <v>2</v>
      </c>
      <c r="C281" s="109">
        <v>2</v>
      </c>
      <c r="D281" s="109">
        <v>5</v>
      </c>
      <c r="E281" s="109">
        <v>1</v>
      </c>
      <c r="F281" s="111">
        <v>1</v>
      </c>
      <c r="G281" s="110" t="s">
        <v>223</v>
      </c>
      <c r="H281" s="96">
        <v>257</v>
      </c>
      <c r="I281" s="115">
        <v>0</v>
      </c>
      <c r="J281" s="115">
        <v>0</v>
      </c>
      <c r="K281" s="115">
        <v>0</v>
      </c>
      <c r="L281" s="115">
        <v>0</v>
      </c>
    </row>
    <row r="282" spans="1:12" ht="14.25" hidden="1" customHeight="1" collapsed="1">
      <c r="A282" s="108">
        <v>3</v>
      </c>
      <c r="B282" s="109">
        <v>2</v>
      </c>
      <c r="C282" s="109">
        <v>2</v>
      </c>
      <c r="D282" s="109">
        <v>6</v>
      </c>
      <c r="E282" s="109"/>
      <c r="F282" s="111"/>
      <c r="G282" s="110" t="s">
        <v>206</v>
      </c>
      <c r="H282" s="96">
        <v>258</v>
      </c>
      <c r="I282" s="97">
        <f t="shared" ref="I282:L283" si="27">I283</f>
        <v>0</v>
      </c>
      <c r="J282" s="170">
        <f t="shared" si="27"/>
        <v>0</v>
      </c>
      <c r="K282" s="98">
        <f t="shared" si="27"/>
        <v>0</v>
      </c>
      <c r="L282" s="98">
        <f t="shared" si="27"/>
        <v>0</v>
      </c>
    </row>
    <row r="283" spans="1:12" ht="15" hidden="1" customHeight="1" collapsed="1">
      <c r="A283" s="108">
        <v>3</v>
      </c>
      <c r="B283" s="109">
        <v>2</v>
      </c>
      <c r="C283" s="109">
        <v>2</v>
      </c>
      <c r="D283" s="109">
        <v>6</v>
      </c>
      <c r="E283" s="109">
        <v>1</v>
      </c>
      <c r="F283" s="111"/>
      <c r="G283" s="110" t="s">
        <v>206</v>
      </c>
      <c r="H283" s="96">
        <v>259</v>
      </c>
      <c r="I283" s="97">
        <f t="shared" si="27"/>
        <v>0</v>
      </c>
      <c r="J283" s="170">
        <f t="shared" si="27"/>
        <v>0</v>
      </c>
      <c r="K283" s="98">
        <f t="shared" si="27"/>
        <v>0</v>
      </c>
      <c r="L283" s="98">
        <f t="shared" si="27"/>
        <v>0</v>
      </c>
    </row>
    <row r="284" spans="1:12" ht="15" hidden="1" customHeight="1" collapsed="1">
      <c r="A284" s="108">
        <v>3</v>
      </c>
      <c r="B284" s="130">
        <v>2</v>
      </c>
      <c r="C284" s="130">
        <v>2</v>
      </c>
      <c r="D284" s="109">
        <v>6</v>
      </c>
      <c r="E284" s="130">
        <v>1</v>
      </c>
      <c r="F284" s="131">
        <v>1</v>
      </c>
      <c r="G284" s="132" t="s">
        <v>206</v>
      </c>
      <c r="H284" s="96">
        <v>260</v>
      </c>
      <c r="I284" s="115">
        <v>0</v>
      </c>
      <c r="J284" s="115">
        <v>0</v>
      </c>
      <c r="K284" s="115">
        <v>0</v>
      </c>
      <c r="L284" s="115">
        <v>0</v>
      </c>
    </row>
    <row r="285" spans="1:12" ht="14.25" hidden="1" customHeight="1" collapsed="1">
      <c r="A285" s="112">
        <v>3</v>
      </c>
      <c r="B285" s="108">
        <v>2</v>
      </c>
      <c r="C285" s="109">
        <v>2</v>
      </c>
      <c r="D285" s="109">
        <v>7</v>
      </c>
      <c r="E285" s="109"/>
      <c r="F285" s="111"/>
      <c r="G285" s="110" t="s">
        <v>207</v>
      </c>
      <c r="H285" s="96">
        <v>261</v>
      </c>
      <c r="I285" s="97">
        <f>I286</f>
        <v>0</v>
      </c>
      <c r="J285" s="170">
        <f>J286</f>
        <v>0</v>
      </c>
      <c r="K285" s="98">
        <f>K286</f>
        <v>0</v>
      </c>
      <c r="L285" s="98">
        <f>L286</f>
        <v>0</v>
      </c>
    </row>
    <row r="286" spans="1:12" ht="15" hidden="1" customHeight="1" collapsed="1">
      <c r="A286" s="112">
        <v>3</v>
      </c>
      <c r="B286" s="108">
        <v>2</v>
      </c>
      <c r="C286" s="109">
        <v>2</v>
      </c>
      <c r="D286" s="109">
        <v>7</v>
      </c>
      <c r="E286" s="109">
        <v>1</v>
      </c>
      <c r="F286" s="111"/>
      <c r="G286" s="110" t="s">
        <v>207</v>
      </c>
      <c r="H286" s="96">
        <v>262</v>
      </c>
      <c r="I286" s="97">
        <f>I287+I288</f>
        <v>0</v>
      </c>
      <c r="J286" s="97">
        <f>J287+J288</f>
        <v>0</v>
      </c>
      <c r="K286" s="97">
        <f>K287+K288</f>
        <v>0</v>
      </c>
      <c r="L286" s="97">
        <f>L287+L288</f>
        <v>0</v>
      </c>
    </row>
    <row r="287" spans="1:12" ht="27.75" hidden="1" customHeight="1" collapsed="1">
      <c r="A287" s="112">
        <v>3</v>
      </c>
      <c r="B287" s="108">
        <v>2</v>
      </c>
      <c r="C287" s="108">
        <v>2</v>
      </c>
      <c r="D287" s="109">
        <v>7</v>
      </c>
      <c r="E287" s="109">
        <v>1</v>
      </c>
      <c r="F287" s="111">
        <v>1</v>
      </c>
      <c r="G287" s="110" t="s">
        <v>208</v>
      </c>
      <c r="H287" s="96">
        <v>263</v>
      </c>
      <c r="I287" s="115">
        <v>0</v>
      </c>
      <c r="J287" s="115">
        <v>0</v>
      </c>
      <c r="K287" s="115">
        <v>0</v>
      </c>
      <c r="L287" s="115">
        <v>0</v>
      </c>
    </row>
    <row r="288" spans="1:12" ht="25.5" hidden="1" customHeight="1" collapsed="1">
      <c r="A288" s="112">
        <v>3</v>
      </c>
      <c r="B288" s="108">
        <v>2</v>
      </c>
      <c r="C288" s="108">
        <v>2</v>
      </c>
      <c r="D288" s="109">
        <v>7</v>
      </c>
      <c r="E288" s="109">
        <v>1</v>
      </c>
      <c r="F288" s="111">
        <v>2</v>
      </c>
      <c r="G288" s="110" t="s">
        <v>209</v>
      </c>
      <c r="H288" s="96">
        <v>264</v>
      </c>
      <c r="I288" s="115">
        <v>0</v>
      </c>
      <c r="J288" s="115">
        <v>0</v>
      </c>
      <c r="K288" s="115">
        <v>0</v>
      </c>
      <c r="L288" s="115">
        <v>0</v>
      </c>
    </row>
    <row r="289" spans="1:12" ht="30" hidden="1" customHeight="1" collapsed="1">
      <c r="A289" s="116">
        <v>3</v>
      </c>
      <c r="B289" s="116">
        <v>3</v>
      </c>
      <c r="C289" s="92"/>
      <c r="D289" s="93"/>
      <c r="E289" s="93"/>
      <c r="F289" s="95"/>
      <c r="G289" s="94" t="s">
        <v>224</v>
      </c>
      <c r="H289" s="96">
        <v>265</v>
      </c>
      <c r="I289" s="97">
        <f>SUM(I290+I322)</f>
        <v>0</v>
      </c>
      <c r="J289" s="170">
        <f>SUM(J290+J322)</f>
        <v>0</v>
      </c>
      <c r="K289" s="98">
        <f>SUM(K290+K322)</f>
        <v>0</v>
      </c>
      <c r="L289" s="98">
        <f>SUM(L290+L322)</f>
        <v>0</v>
      </c>
    </row>
    <row r="290" spans="1:12" ht="40.5" hidden="1" customHeight="1" collapsed="1">
      <c r="A290" s="112">
        <v>3</v>
      </c>
      <c r="B290" s="112">
        <v>3</v>
      </c>
      <c r="C290" s="108">
        <v>1</v>
      </c>
      <c r="D290" s="109"/>
      <c r="E290" s="109"/>
      <c r="F290" s="111"/>
      <c r="G290" s="110" t="s">
        <v>225</v>
      </c>
      <c r="H290" s="96">
        <v>266</v>
      </c>
      <c r="I290" s="97">
        <f>SUM(I291+I300+I304+I308+I312+I315+I318)</f>
        <v>0</v>
      </c>
      <c r="J290" s="170">
        <f>SUM(J291+J300+J304+J308+J312+J315+J318)</f>
        <v>0</v>
      </c>
      <c r="K290" s="98">
        <f>SUM(K291+K300+K304+K308+K312+K315+K318)</f>
        <v>0</v>
      </c>
      <c r="L290" s="98">
        <f>SUM(L291+L300+L304+L308+L312+L315+L318)</f>
        <v>0</v>
      </c>
    </row>
    <row r="291" spans="1:12" ht="15" hidden="1" customHeight="1" collapsed="1">
      <c r="A291" s="112">
        <v>3</v>
      </c>
      <c r="B291" s="112">
        <v>3</v>
      </c>
      <c r="C291" s="108">
        <v>1</v>
      </c>
      <c r="D291" s="109">
        <v>1</v>
      </c>
      <c r="E291" s="109"/>
      <c r="F291" s="111"/>
      <c r="G291" s="110" t="s">
        <v>211</v>
      </c>
      <c r="H291" s="96">
        <v>267</v>
      </c>
      <c r="I291" s="97">
        <f>SUM(I292+I294+I297)</f>
        <v>0</v>
      </c>
      <c r="J291" s="97">
        <f>SUM(J292+J294+J297)</f>
        <v>0</v>
      </c>
      <c r="K291" s="97">
        <f>SUM(K292+K294+K297)</f>
        <v>0</v>
      </c>
      <c r="L291" s="97">
        <f>SUM(L292+L294+L297)</f>
        <v>0</v>
      </c>
    </row>
    <row r="292" spans="1:12" ht="12.75" hidden="1" customHeight="1" collapsed="1">
      <c r="A292" s="112">
        <v>3</v>
      </c>
      <c r="B292" s="112">
        <v>3</v>
      </c>
      <c r="C292" s="108">
        <v>1</v>
      </c>
      <c r="D292" s="109">
        <v>1</v>
      </c>
      <c r="E292" s="109">
        <v>1</v>
      </c>
      <c r="F292" s="111"/>
      <c r="G292" s="110" t="s">
        <v>189</v>
      </c>
      <c r="H292" s="96">
        <v>268</v>
      </c>
      <c r="I292" s="97">
        <f>SUM(I293:I293)</f>
        <v>0</v>
      </c>
      <c r="J292" s="170">
        <f>SUM(J293:J293)</f>
        <v>0</v>
      </c>
      <c r="K292" s="98">
        <f>SUM(K293:K293)</f>
        <v>0</v>
      </c>
      <c r="L292" s="98">
        <f>SUM(L293:L293)</f>
        <v>0</v>
      </c>
    </row>
    <row r="293" spans="1:12" ht="15" hidden="1" customHeight="1" collapsed="1">
      <c r="A293" s="112">
        <v>3</v>
      </c>
      <c r="B293" s="112">
        <v>3</v>
      </c>
      <c r="C293" s="108">
        <v>1</v>
      </c>
      <c r="D293" s="109">
        <v>1</v>
      </c>
      <c r="E293" s="109">
        <v>1</v>
      </c>
      <c r="F293" s="111">
        <v>1</v>
      </c>
      <c r="G293" s="110" t="s">
        <v>189</v>
      </c>
      <c r="H293" s="96">
        <v>269</v>
      </c>
      <c r="I293" s="115">
        <v>0</v>
      </c>
      <c r="J293" s="115">
        <v>0</v>
      </c>
      <c r="K293" s="115">
        <v>0</v>
      </c>
      <c r="L293" s="115">
        <v>0</v>
      </c>
    </row>
    <row r="294" spans="1:12" ht="14.25" hidden="1" customHeight="1" collapsed="1">
      <c r="A294" s="112">
        <v>3</v>
      </c>
      <c r="B294" s="112">
        <v>3</v>
      </c>
      <c r="C294" s="108">
        <v>1</v>
      </c>
      <c r="D294" s="109">
        <v>1</v>
      </c>
      <c r="E294" s="109">
        <v>2</v>
      </c>
      <c r="F294" s="111"/>
      <c r="G294" s="110" t="s">
        <v>212</v>
      </c>
      <c r="H294" s="96">
        <v>270</v>
      </c>
      <c r="I294" s="97">
        <f>SUM(I295:I296)</f>
        <v>0</v>
      </c>
      <c r="J294" s="97">
        <f>SUM(J295:J296)</f>
        <v>0</v>
      </c>
      <c r="K294" s="97">
        <f>SUM(K295:K296)</f>
        <v>0</v>
      </c>
      <c r="L294" s="97">
        <f>SUM(L295:L296)</f>
        <v>0</v>
      </c>
    </row>
    <row r="295" spans="1:12" ht="14.25" hidden="1" customHeight="1" collapsed="1">
      <c r="A295" s="112">
        <v>3</v>
      </c>
      <c r="B295" s="112">
        <v>3</v>
      </c>
      <c r="C295" s="108">
        <v>1</v>
      </c>
      <c r="D295" s="109">
        <v>1</v>
      </c>
      <c r="E295" s="109">
        <v>2</v>
      </c>
      <c r="F295" s="111">
        <v>1</v>
      </c>
      <c r="G295" s="110" t="s">
        <v>191</v>
      </c>
      <c r="H295" s="96">
        <v>271</v>
      </c>
      <c r="I295" s="115">
        <v>0</v>
      </c>
      <c r="J295" s="115">
        <v>0</v>
      </c>
      <c r="K295" s="115">
        <v>0</v>
      </c>
      <c r="L295" s="115">
        <v>0</v>
      </c>
    </row>
    <row r="296" spans="1:12" ht="14.25" hidden="1" customHeight="1" collapsed="1">
      <c r="A296" s="112">
        <v>3</v>
      </c>
      <c r="B296" s="112">
        <v>3</v>
      </c>
      <c r="C296" s="108">
        <v>1</v>
      </c>
      <c r="D296" s="109">
        <v>1</v>
      </c>
      <c r="E296" s="109">
        <v>2</v>
      </c>
      <c r="F296" s="111">
        <v>2</v>
      </c>
      <c r="G296" s="110" t="s">
        <v>192</v>
      </c>
      <c r="H296" s="96">
        <v>272</v>
      </c>
      <c r="I296" s="115">
        <v>0</v>
      </c>
      <c r="J296" s="115">
        <v>0</v>
      </c>
      <c r="K296" s="115">
        <v>0</v>
      </c>
      <c r="L296" s="115">
        <v>0</v>
      </c>
    </row>
    <row r="297" spans="1:12" ht="14.25" hidden="1" customHeight="1" collapsed="1">
      <c r="A297" s="112">
        <v>3</v>
      </c>
      <c r="B297" s="112">
        <v>3</v>
      </c>
      <c r="C297" s="108">
        <v>1</v>
      </c>
      <c r="D297" s="109">
        <v>1</v>
      </c>
      <c r="E297" s="109">
        <v>3</v>
      </c>
      <c r="F297" s="111"/>
      <c r="G297" s="110" t="s">
        <v>193</v>
      </c>
      <c r="H297" s="96">
        <v>273</v>
      </c>
      <c r="I297" s="97">
        <f>SUM(I298:I299)</f>
        <v>0</v>
      </c>
      <c r="J297" s="97">
        <f>SUM(J298:J299)</f>
        <v>0</v>
      </c>
      <c r="K297" s="97">
        <f>SUM(K298:K299)</f>
        <v>0</v>
      </c>
      <c r="L297" s="97">
        <f>SUM(L298:L299)</f>
        <v>0</v>
      </c>
    </row>
    <row r="298" spans="1:12" ht="14.25" hidden="1" customHeight="1" collapsed="1">
      <c r="A298" s="112">
        <v>3</v>
      </c>
      <c r="B298" s="112">
        <v>3</v>
      </c>
      <c r="C298" s="108">
        <v>1</v>
      </c>
      <c r="D298" s="109">
        <v>1</v>
      </c>
      <c r="E298" s="109">
        <v>3</v>
      </c>
      <c r="F298" s="111">
        <v>1</v>
      </c>
      <c r="G298" s="110" t="s">
        <v>226</v>
      </c>
      <c r="H298" s="96">
        <v>274</v>
      </c>
      <c r="I298" s="115">
        <v>0</v>
      </c>
      <c r="J298" s="115">
        <v>0</v>
      </c>
      <c r="K298" s="115">
        <v>0</v>
      </c>
      <c r="L298" s="115">
        <v>0</v>
      </c>
    </row>
    <row r="299" spans="1:12" ht="14.25" hidden="1" customHeight="1" collapsed="1">
      <c r="A299" s="112">
        <v>3</v>
      </c>
      <c r="B299" s="112">
        <v>3</v>
      </c>
      <c r="C299" s="108">
        <v>1</v>
      </c>
      <c r="D299" s="109">
        <v>1</v>
      </c>
      <c r="E299" s="109">
        <v>3</v>
      </c>
      <c r="F299" s="111">
        <v>2</v>
      </c>
      <c r="G299" s="110" t="s">
        <v>213</v>
      </c>
      <c r="H299" s="96">
        <v>275</v>
      </c>
      <c r="I299" s="115">
        <v>0</v>
      </c>
      <c r="J299" s="115">
        <v>0</v>
      </c>
      <c r="K299" s="115">
        <v>0</v>
      </c>
      <c r="L299" s="115">
        <v>0</v>
      </c>
    </row>
    <row r="300" spans="1:12" hidden="1" collapsed="1">
      <c r="A300" s="128">
        <v>3</v>
      </c>
      <c r="B300" s="103">
        <v>3</v>
      </c>
      <c r="C300" s="108">
        <v>1</v>
      </c>
      <c r="D300" s="109">
        <v>2</v>
      </c>
      <c r="E300" s="109"/>
      <c r="F300" s="111"/>
      <c r="G300" s="110" t="s">
        <v>227</v>
      </c>
      <c r="H300" s="96">
        <v>276</v>
      </c>
      <c r="I300" s="97">
        <f>I301</f>
        <v>0</v>
      </c>
      <c r="J300" s="170">
        <f>J301</f>
        <v>0</v>
      </c>
      <c r="K300" s="98">
        <f>K301</f>
        <v>0</v>
      </c>
      <c r="L300" s="98">
        <f>L301</f>
        <v>0</v>
      </c>
    </row>
    <row r="301" spans="1:12" ht="15" hidden="1" customHeight="1" collapsed="1">
      <c r="A301" s="128">
        <v>3</v>
      </c>
      <c r="B301" s="128">
        <v>3</v>
      </c>
      <c r="C301" s="103">
        <v>1</v>
      </c>
      <c r="D301" s="101">
        <v>2</v>
      </c>
      <c r="E301" s="101">
        <v>1</v>
      </c>
      <c r="F301" s="104"/>
      <c r="G301" s="110" t="s">
        <v>227</v>
      </c>
      <c r="H301" s="96">
        <v>277</v>
      </c>
      <c r="I301" s="118">
        <f>SUM(I302:I303)</f>
        <v>0</v>
      </c>
      <c r="J301" s="171">
        <f>SUM(J302:J303)</f>
        <v>0</v>
      </c>
      <c r="K301" s="119">
        <f>SUM(K302:K303)</f>
        <v>0</v>
      </c>
      <c r="L301" s="119">
        <f>SUM(L302:L303)</f>
        <v>0</v>
      </c>
    </row>
    <row r="302" spans="1:12" ht="15" hidden="1" customHeight="1" collapsed="1">
      <c r="A302" s="112">
        <v>3</v>
      </c>
      <c r="B302" s="112">
        <v>3</v>
      </c>
      <c r="C302" s="108">
        <v>1</v>
      </c>
      <c r="D302" s="109">
        <v>2</v>
      </c>
      <c r="E302" s="109">
        <v>1</v>
      </c>
      <c r="F302" s="111">
        <v>1</v>
      </c>
      <c r="G302" s="110" t="s">
        <v>228</v>
      </c>
      <c r="H302" s="96">
        <v>278</v>
      </c>
      <c r="I302" s="115">
        <v>0</v>
      </c>
      <c r="J302" s="115">
        <v>0</v>
      </c>
      <c r="K302" s="115">
        <v>0</v>
      </c>
      <c r="L302" s="115">
        <v>0</v>
      </c>
    </row>
    <row r="303" spans="1:12" ht="12.75" hidden="1" customHeight="1" collapsed="1">
      <c r="A303" s="120">
        <v>3</v>
      </c>
      <c r="B303" s="154">
        <v>3</v>
      </c>
      <c r="C303" s="129">
        <v>1</v>
      </c>
      <c r="D303" s="130">
        <v>2</v>
      </c>
      <c r="E303" s="130">
        <v>1</v>
      </c>
      <c r="F303" s="131">
        <v>2</v>
      </c>
      <c r="G303" s="132" t="s">
        <v>229</v>
      </c>
      <c r="H303" s="96">
        <v>279</v>
      </c>
      <c r="I303" s="115">
        <v>0</v>
      </c>
      <c r="J303" s="115">
        <v>0</v>
      </c>
      <c r="K303" s="115">
        <v>0</v>
      </c>
      <c r="L303" s="115">
        <v>0</v>
      </c>
    </row>
    <row r="304" spans="1:12" ht="15.75" hidden="1" customHeight="1" collapsed="1">
      <c r="A304" s="108">
        <v>3</v>
      </c>
      <c r="B304" s="110">
        <v>3</v>
      </c>
      <c r="C304" s="108">
        <v>1</v>
      </c>
      <c r="D304" s="109">
        <v>3</v>
      </c>
      <c r="E304" s="109"/>
      <c r="F304" s="111"/>
      <c r="G304" s="110" t="s">
        <v>230</v>
      </c>
      <c r="H304" s="96">
        <v>280</v>
      </c>
      <c r="I304" s="97">
        <f>I305</f>
        <v>0</v>
      </c>
      <c r="J304" s="170">
        <f>J305</f>
        <v>0</v>
      </c>
      <c r="K304" s="98">
        <f>K305</f>
        <v>0</v>
      </c>
      <c r="L304" s="98">
        <f>L305</f>
        <v>0</v>
      </c>
    </row>
    <row r="305" spans="1:12" ht="15.75" hidden="1" customHeight="1" collapsed="1">
      <c r="A305" s="108">
        <v>3</v>
      </c>
      <c r="B305" s="132">
        <v>3</v>
      </c>
      <c r="C305" s="129">
        <v>1</v>
      </c>
      <c r="D305" s="130">
        <v>3</v>
      </c>
      <c r="E305" s="130">
        <v>1</v>
      </c>
      <c r="F305" s="131"/>
      <c r="G305" s="110" t="s">
        <v>230</v>
      </c>
      <c r="H305" s="96">
        <v>281</v>
      </c>
      <c r="I305" s="98">
        <f>I306+I307</f>
        <v>0</v>
      </c>
      <c r="J305" s="98">
        <f>J306+J307</f>
        <v>0</v>
      </c>
      <c r="K305" s="98">
        <f>K306+K307</f>
        <v>0</v>
      </c>
      <c r="L305" s="98">
        <f>L306+L307</f>
        <v>0</v>
      </c>
    </row>
    <row r="306" spans="1:12" ht="27" hidden="1" customHeight="1" collapsed="1">
      <c r="A306" s="108">
        <v>3</v>
      </c>
      <c r="B306" s="110">
        <v>3</v>
      </c>
      <c r="C306" s="108">
        <v>1</v>
      </c>
      <c r="D306" s="109">
        <v>3</v>
      </c>
      <c r="E306" s="109">
        <v>1</v>
      </c>
      <c r="F306" s="111">
        <v>1</v>
      </c>
      <c r="G306" s="110" t="s">
        <v>231</v>
      </c>
      <c r="H306" s="96">
        <v>282</v>
      </c>
      <c r="I306" s="159">
        <v>0</v>
      </c>
      <c r="J306" s="159">
        <v>0</v>
      </c>
      <c r="K306" s="159">
        <v>0</v>
      </c>
      <c r="L306" s="158">
        <v>0</v>
      </c>
    </row>
    <row r="307" spans="1:12" ht="26.25" hidden="1" customHeight="1" collapsed="1">
      <c r="A307" s="108">
        <v>3</v>
      </c>
      <c r="B307" s="110">
        <v>3</v>
      </c>
      <c r="C307" s="108">
        <v>1</v>
      </c>
      <c r="D307" s="109">
        <v>3</v>
      </c>
      <c r="E307" s="109">
        <v>1</v>
      </c>
      <c r="F307" s="111">
        <v>2</v>
      </c>
      <c r="G307" s="110" t="s">
        <v>232</v>
      </c>
      <c r="H307" s="96">
        <v>283</v>
      </c>
      <c r="I307" s="115">
        <v>0</v>
      </c>
      <c r="J307" s="115">
        <v>0</v>
      </c>
      <c r="K307" s="115">
        <v>0</v>
      </c>
      <c r="L307" s="115">
        <v>0</v>
      </c>
    </row>
    <row r="308" spans="1:12" hidden="1" collapsed="1">
      <c r="A308" s="108">
        <v>3</v>
      </c>
      <c r="B308" s="110">
        <v>3</v>
      </c>
      <c r="C308" s="108">
        <v>1</v>
      </c>
      <c r="D308" s="109">
        <v>4</v>
      </c>
      <c r="E308" s="109"/>
      <c r="F308" s="111"/>
      <c r="G308" s="110" t="s">
        <v>233</v>
      </c>
      <c r="H308" s="96">
        <v>284</v>
      </c>
      <c r="I308" s="97">
        <f>I309</f>
        <v>0</v>
      </c>
      <c r="J308" s="170">
        <f>J309</f>
        <v>0</v>
      </c>
      <c r="K308" s="98">
        <f>K309</f>
        <v>0</v>
      </c>
      <c r="L308" s="98">
        <f>L309</f>
        <v>0</v>
      </c>
    </row>
    <row r="309" spans="1:12" ht="15" hidden="1" customHeight="1" collapsed="1">
      <c r="A309" s="112">
        <v>3</v>
      </c>
      <c r="B309" s="108">
        <v>3</v>
      </c>
      <c r="C309" s="109">
        <v>1</v>
      </c>
      <c r="D309" s="109">
        <v>4</v>
      </c>
      <c r="E309" s="109">
        <v>1</v>
      </c>
      <c r="F309" s="111"/>
      <c r="G309" s="110" t="s">
        <v>233</v>
      </c>
      <c r="H309" s="96">
        <v>285</v>
      </c>
      <c r="I309" s="97">
        <f>SUM(I310:I311)</f>
        <v>0</v>
      </c>
      <c r="J309" s="97">
        <f>SUM(J310:J311)</f>
        <v>0</v>
      </c>
      <c r="K309" s="97">
        <f>SUM(K310:K311)</f>
        <v>0</v>
      </c>
      <c r="L309" s="97">
        <f>SUM(L310:L311)</f>
        <v>0</v>
      </c>
    </row>
    <row r="310" spans="1:12" hidden="1" collapsed="1">
      <c r="A310" s="112">
        <v>3</v>
      </c>
      <c r="B310" s="108">
        <v>3</v>
      </c>
      <c r="C310" s="109">
        <v>1</v>
      </c>
      <c r="D310" s="109">
        <v>4</v>
      </c>
      <c r="E310" s="109">
        <v>1</v>
      </c>
      <c r="F310" s="111">
        <v>1</v>
      </c>
      <c r="G310" s="110" t="s">
        <v>234</v>
      </c>
      <c r="H310" s="96">
        <v>286</v>
      </c>
      <c r="I310" s="114">
        <v>0</v>
      </c>
      <c r="J310" s="115">
        <v>0</v>
      </c>
      <c r="K310" s="115">
        <v>0</v>
      </c>
      <c r="L310" s="114">
        <v>0</v>
      </c>
    </row>
    <row r="311" spans="1:12" ht="14.25" hidden="1" customHeight="1" collapsed="1">
      <c r="A311" s="108">
        <v>3</v>
      </c>
      <c r="B311" s="109">
        <v>3</v>
      </c>
      <c r="C311" s="109">
        <v>1</v>
      </c>
      <c r="D311" s="109">
        <v>4</v>
      </c>
      <c r="E311" s="109">
        <v>1</v>
      </c>
      <c r="F311" s="111">
        <v>2</v>
      </c>
      <c r="G311" s="110" t="s">
        <v>235</v>
      </c>
      <c r="H311" s="96">
        <v>287</v>
      </c>
      <c r="I311" s="115">
        <v>0</v>
      </c>
      <c r="J311" s="159">
        <v>0</v>
      </c>
      <c r="K311" s="159">
        <v>0</v>
      </c>
      <c r="L311" s="158">
        <v>0</v>
      </c>
    </row>
    <row r="312" spans="1:12" ht="15.75" hidden="1" customHeight="1" collapsed="1">
      <c r="A312" s="108">
        <v>3</v>
      </c>
      <c r="B312" s="109">
        <v>3</v>
      </c>
      <c r="C312" s="109">
        <v>1</v>
      </c>
      <c r="D312" s="109">
        <v>5</v>
      </c>
      <c r="E312" s="109"/>
      <c r="F312" s="111"/>
      <c r="G312" s="110" t="s">
        <v>236</v>
      </c>
      <c r="H312" s="96">
        <v>288</v>
      </c>
      <c r="I312" s="119">
        <f t="shared" ref="I312:L313" si="28">I313</f>
        <v>0</v>
      </c>
      <c r="J312" s="170">
        <f t="shared" si="28"/>
        <v>0</v>
      </c>
      <c r="K312" s="98">
        <f t="shared" si="28"/>
        <v>0</v>
      </c>
      <c r="L312" s="98">
        <f t="shared" si="28"/>
        <v>0</v>
      </c>
    </row>
    <row r="313" spans="1:12" ht="14.25" hidden="1" customHeight="1" collapsed="1">
      <c r="A313" s="103">
        <v>3</v>
      </c>
      <c r="B313" s="130">
        <v>3</v>
      </c>
      <c r="C313" s="130">
        <v>1</v>
      </c>
      <c r="D313" s="130">
        <v>5</v>
      </c>
      <c r="E313" s="130">
        <v>1</v>
      </c>
      <c r="F313" s="131"/>
      <c r="G313" s="110" t="s">
        <v>236</v>
      </c>
      <c r="H313" s="96">
        <v>289</v>
      </c>
      <c r="I313" s="98">
        <f t="shared" si="28"/>
        <v>0</v>
      </c>
      <c r="J313" s="171">
        <f t="shared" si="28"/>
        <v>0</v>
      </c>
      <c r="K313" s="119">
        <f t="shared" si="28"/>
        <v>0</v>
      </c>
      <c r="L313" s="119">
        <f t="shared" si="28"/>
        <v>0</v>
      </c>
    </row>
    <row r="314" spans="1:12" ht="14.25" hidden="1" customHeight="1" collapsed="1">
      <c r="A314" s="108">
        <v>3</v>
      </c>
      <c r="B314" s="109">
        <v>3</v>
      </c>
      <c r="C314" s="109">
        <v>1</v>
      </c>
      <c r="D314" s="109">
        <v>5</v>
      </c>
      <c r="E314" s="109">
        <v>1</v>
      </c>
      <c r="F314" s="111">
        <v>1</v>
      </c>
      <c r="G314" s="110" t="s">
        <v>237</v>
      </c>
      <c r="H314" s="96">
        <v>290</v>
      </c>
      <c r="I314" s="115">
        <v>0</v>
      </c>
      <c r="J314" s="159">
        <v>0</v>
      </c>
      <c r="K314" s="159">
        <v>0</v>
      </c>
      <c r="L314" s="158">
        <v>0</v>
      </c>
    </row>
    <row r="315" spans="1:12" ht="14.25" hidden="1" customHeight="1" collapsed="1">
      <c r="A315" s="108">
        <v>3</v>
      </c>
      <c r="B315" s="109">
        <v>3</v>
      </c>
      <c r="C315" s="109">
        <v>1</v>
      </c>
      <c r="D315" s="109">
        <v>6</v>
      </c>
      <c r="E315" s="109"/>
      <c r="F315" s="111"/>
      <c r="G315" s="110" t="s">
        <v>206</v>
      </c>
      <c r="H315" s="96">
        <v>291</v>
      </c>
      <c r="I315" s="98">
        <f t="shared" ref="I315:L316" si="29">I316</f>
        <v>0</v>
      </c>
      <c r="J315" s="170">
        <f t="shared" si="29"/>
        <v>0</v>
      </c>
      <c r="K315" s="98">
        <f t="shared" si="29"/>
        <v>0</v>
      </c>
      <c r="L315" s="98">
        <f t="shared" si="29"/>
        <v>0</v>
      </c>
    </row>
    <row r="316" spans="1:12" ht="13.5" hidden="1" customHeight="1" collapsed="1">
      <c r="A316" s="108">
        <v>3</v>
      </c>
      <c r="B316" s="109">
        <v>3</v>
      </c>
      <c r="C316" s="109">
        <v>1</v>
      </c>
      <c r="D316" s="109">
        <v>6</v>
      </c>
      <c r="E316" s="109">
        <v>1</v>
      </c>
      <c r="F316" s="111"/>
      <c r="G316" s="110" t="s">
        <v>206</v>
      </c>
      <c r="H316" s="96">
        <v>292</v>
      </c>
      <c r="I316" s="97">
        <f t="shared" si="29"/>
        <v>0</v>
      </c>
      <c r="J316" s="170">
        <f t="shared" si="29"/>
        <v>0</v>
      </c>
      <c r="K316" s="98">
        <f t="shared" si="29"/>
        <v>0</v>
      </c>
      <c r="L316" s="98">
        <f t="shared" si="29"/>
        <v>0</v>
      </c>
    </row>
    <row r="317" spans="1:12" ht="14.25" hidden="1" customHeight="1" collapsed="1">
      <c r="A317" s="108">
        <v>3</v>
      </c>
      <c r="B317" s="109">
        <v>3</v>
      </c>
      <c r="C317" s="109">
        <v>1</v>
      </c>
      <c r="D317" s="109">
        <v>6</v>
      </c>
      <c r="E317" s="109">
        <v>1</v>
      </c>
      <c r="F317" s="111">
        <v>1</v>
      </c>
      <c r="G317" s="110" t="s">
        <v>206</v>
      </c>
      <c r="H317" s="96">
        <v>293</v>
      </c>
      <c r="I317" s="159">
        <v>0</v>
      </c>
      <c r="J317" s="159">
        <v>0</v>
      </c>
      <c r="K317" s="159">
        <v>0</v>
      </c>
      <c r="L317" s="158">
        <v>0</v>
      </c>
    </row>
    <row r="318" spans="1:12" ht="15" hidden="1" customHeight="1" collapsed="1">
      <c r="A318" s="108">
        <v>3</v>
      </c>
      <c r="B318" s="109">
        <v>3</v>
      </c>
      <c r="C318" s="109">
        <v>1</v>
      </c>
      <c r="D318" s="109">
        <v>7</v>
      </c>
      <c r="E318" s="109"/>
      <c r="F318" s="111"/>
      <c r="G318" s="110" t="s">
        <v>238</v>
      </c>
      <c r="H318" s="96">
        <v>294</v>
      </c>
      <c r="I318" s="97">
        <f>I319</f>
        <v>0</v>
      </c>
      <c r="J318" s="170">
        <f>J319</f>
        <v>0</v>
      </c>
      <c r="K318" s="98">
        <f>K319</f>
        <v>0</v>
      </c>
      <c r="L318" s="98">
        <f>L319</f>
        <v>0</v>
      </c>
    </row>
    <row r="319" spans="1:12" ht="16.5" hidden="1" customHeight="1" collapsed="1">
      <c r="A319" s="108">
        <v>3</v>
      </c>
      <c r="B319" s="109">
        <v>3</v>
      </c>
      <c r="C319" s="109">
        <v>1</v>
      </c>
      <c r="D319" s="109">
        <v>7</v>
      </c>
      <c r="E319" s="109">
        <v>1</v>
      </c>
      <c r="F319" s="111"/>
      <c r="G319" s="110" t="s">
        <v>238</v>
      </c>
      <c r="H319" s="96">
        <v>295</v>
      </c>
      <c r="I319" s="97">
        <f>I320+I321</f>
        <v>0</v>
      </c>
      <c r="J319" s="97">
        <f>J320+J321</f>
        <v>0</v>
      </c>
      <c r="K319" s="97">
        <f>K320+K321</f>
        <v>0</v>
      </c>
      <c r="L319" s="97">
        <f>L320+L321</f>
        <v>0</v>
      </c>
    </row>
    <row r="320" spans="1:12" ht="27" hidden="1" customHeight="1" collapsed="1">
      <c r="A320" s="108">
        <v>3</v>
      </c>
      <c r="B320" s="109">
        <v>3</v>
      </c>
      <c r="C320" s="109">
        <v>1</v>
      </c>
      <c r="D320" s="109">
        <v>7</v>
      </c>
      <c r="E320" s="109">
        <v>1</v>
      </c>
      <c r="F320" s="111">
        <v>1</v>
      </c>
      <c r="G320" s="110" t="s">
        <v>239</v>
      </c>
      <c r="H320" s="96">
        <v>296</v>
      </c>
      <c r="I320" s="159">
        <v>0</v>
      </c>
      <c r="J320" s="159">
        <v>0</v>
      </c>
      <c r="K320" s="159">
        <v>0</v>
      </c>
      <c r="L320" s="158">
        <v>0</v>
      </c>
    </row>
    <row r="321" spans="1:16" ht="27.75" hidden="1" customHeight="1" collapsed="1">
      <c r="A321" s="108">
        <v>3</v>
      </c>
      <c r="B321" s="109">
        <v>3</v>
      </c>
      <c r="C321" s="109">
        <v>1</v>
      </c>
      <c r="D321" s="109">
        <v>7</v>
      </c>
      <c r="E321" s="109">
        <v>1</v>
      </c>
      <c r="F321" s="111">
        <v>2</v>
      </c>
      <c r="G321" s="110" t="s">
        <v>240</v>
      </c>
      <c r="H321" s="96">
        <v>297</v>
      </c>
      <c r="I321" s="115">
        <v>0</v>
      </c>
      <c r="J321" s="115">
        <v>0</v>
      </c>
      <c r="K321" s="115">
        <v>0</v>
      </c>
      <c r="L321" s="115">
        <v>0</v>
      </c>
    </row>
    <row r="322" spans="1:16" ht="38.25" hidden="1" customHeight="1" collapsed="1">
      <c r="A322" s="108">
        <v>3</v>
      </c>
      <c r="B322" s="109">
        <v>3</v>
      </c>
      <c r="C322" s="109">
        <v>2</v>
      </c>
      <c r="D322" s="109"/>
      <c r="E322" s="109"/>
      <c r="F322" s="111"/>
      <c r="G322" s="110" t="s">
        <v>241</v>
      </c>
      <c r="H322" s="96">
        <v>298</v>
      </c>
      <c r="I322" s="97">
        <f>SUM(I323+I332+I336+I340+I344+I347+I350)</f>
        <v>0</v>
      </c>
      <c r="J322" s="170">
        <f>SUM(J323+J332+J336+J340+J344+J347+J350)</f>
        <v>0</v>
      </c>
      <c r="K322" s="98">
        <f>SUM(K323+K332+K336+K340+K344+K347+K350)</f>
        <v>0</v>
      </c>
      <c r="L322" s="98">
        <f>SUM(L323+L332+L336+L340+L344+L347+L350)</f>
        <v>0</v>
      </c>
    </row>
    <row r="323" spans="1:16" ht="15" hidden="1" customHeight="1" collapsed="1">
      <c r="A323" s="108">
        <v>3</v>
      </c>
      <c r="B323" s="109">
        <v>3</v>
      </c>
      <c r="C323" s="109">
        <v>2</v>
      </c>
      <c r="D323" s="109">
        <v>1</v>
      </c>
      <c r="E323" s="109"/>
      <c r="F323" s="111"/>
      <c r="G323" s="110" t="s">
        <v>188</v>
      </c>
      <c r="H323" s="96">
        <v>299</v>
      </c>
      <c r="I323" s="97">
        <f>I324</f>
        <v>0</v>
      </c>
      <c r="J323" s="170">
        <f>J324</f>
        <v>0</v>
      </c>
      <c r="K323" s="98">
        <f>K324</f>
        <v>0</v>
      </c>
      <c r="L323" s="98">
        <f>L324</f>
        <v>0</v>
      </c>
    </row>
    <row r="324" spans="1:16" hidden="1" collapsed="1">
      <c r="A324" s="112">
        <v>3</v>
      </c>
      <c r="B324" s="108">
        <v>3</v>
      </c>
      <c r="C324" s="109">
        <v>2</v>
      </c>
      <c r="D324" s="110">
        <v>1</v>
      </c>
      <c r="E324" s="108">
        <v>1</v>
      </c>
      <c r="F324" s="111"/>
      <c r="G324" s="110" t="s">
        <v>188</v>
      </c>
      <c r="H324" s="96">
        <v>300</v>
      </c>
      <c r="I324" s="97">
        <f>SUM(I325:I325)</f>
        <v>0</v>
      </c>
      <c r="J324" s="97">
        <f>SUM(J325:J325)</f>
        <v>0</v>
      </c>
      <c r="K324" s="97">
        <f>SUM(K325:K325)</f>
        <v>0</v>
      </c>
      <c r="L324" s="97">
        <f>SUM(L325:L325)</f>
        <v>0</v>
      </c>
      <c r="M324" s="172"/>
      <c r="N324" s="172"/>
      <c r="O324" s="172"/>
      <c r="P324" s="172"/>
    </row>
    <row r="325" spans="1:16" ht="13.5" hidden="1" customHeight="1" collapsed="1">
      <c r="A325" s="112">
        <v>3</v>
      </c>
      <c r="B325" s="108">
        <v>3</v>
      </c>
      <c r="C325" s="109">
        <v>2</v>
      </c>
      <c r="D325" s="110">
        <v>1</v>
      </c>
      <c r="E325" s="108">
        <v>1</v>
      </c>
      <c r="F325" s="111">
        <v>1</v>
      </c>
      <c r="G325" s="110" t="s">
        <v>189</v>
      </c>
      <c r="H325" s="96">
        <v>301</v>
      </c>
      <c r="I325" s="159">
        <v>0</v>
      </c>
      <c r="J325" s="159">
        <v>0</v>
      </c>
      <c r="K325" s="159">
        <v>0</v>
      </c>
      <c r="L325" s="158">
        <v>0</v>
      </c>
    </row>
    <row r="326" spans="1:16" hidden="1" collapsed="1">
      <c r="A326" s="112">
        <v>3</v>
      </c>
      <c r="B326" s="108">
        <v>3</v>
      </c>
      <c r="C326" s="109">
        <v>2</v>
      </c>
      <c r="D326" s="110">
        <v>1</v>
      </c>
      <c r="E326" s="108">
        <v>2</v>
      </c>
      <c r="F326" s="111"/>
      <c r="G326" s="132" t="s">
        <v>212</v>
      </c>
      <c r="H326" s="96">
        <v>302</v>
      </c>
      <c r="I326" s="97">
        <f>SUM(I327:I328)</f>
        <v>0</v>
      </c>
      <c r="J326" s="97">
        <f>SUM(J327:J328)</f>
        <v>0</v>
      </c>
      <c r="K326" s="97">
        <f>SUM(K327:K328)</f>
        <v>0</v>
      </c>
      <c r="L326" s="97">
        <f>SUM(L327:L328)</f>
        <v>0</v>
      </c>
    </row>
    <row r="327" spans="1:16" hidden="1" collapsed="1">
      <c r="A327" s="112">
        <v>3</v>
      </c>
      <c r="B327" s="108">
        <v>3</v>
      </c>
      <c r="C327" s="109">
        <v>2</v>
      </c>
      <c r="D327" s="110">
        <v>1</v>
      </c>
      <c r="E327" s="108">
        <v>2</v>
      </c>
      <c r="F327" s="111">
        <v>1</v>
      </c>
      <c r="G327" s="132" t="s">
        <v>191</v>
      </c>
      <c r="H327" s="96">
        <v>303</v>
      </c>
      <c r="I327" s="159">
        <v>0</v>
      </c>
      <c r="J327" s="159">
        <v>0</v>
      </c>
      <c r="K327" s="159">
        <v>0</v>
      </c>
      <c r="L327" s="158">
        <v>0</v>
      </c>
    </row>
    <row r="328" spans="1:16" hidden="1" collapsed="1">
      <c r="A328" s="112">
        <v>3</v>
      </c>
      <c r="B328" s="108">
        <v>3</v>
      </c>
      <c r="C328" s="109">
        <v>2</v>
      </c>
      <c r="D328" s="110">
        <v>1</v>
      </c>
      <c r="E328" s="108">
        <v>2</v>
      </c>
      <c r="F328" s="111">
        <v>2</v>
      </c>
      <c r="G328" s="132" t="s">
        <v>192</v>
      </c>
      <c r="H328" s="96">
        <v>304</v>
      </c>
      <c r="I328" s="115">
        <v>0</v>
      </c>
      <c r="J328" s="115">
        <v>0</v>
      </c>
      <c r="K328" s="115">
        <v>0</v>
      </c>
      <c r="L328" s="115">
        <v>0</v>
      </c>
    </row>
    <row r="329" spans="1:16" hidden="1" collapsed="1">
      <c r="A329" s="112">
        <v>3</v>
      </c>
      <c r="B329" s="108">
        <v>3</v>
      </c>
      <c r="C329" s="109">
        <v>2</v>
      </c>
      <c r="D329" s="110">
        <v>1</v>
      </c>
      <c r="E329" s="108">
        <v>3</v>
      </c>
      <c r="F329" s="111"/>
      <c r="G329" s="132" t="s">
        <v>193</v>
      </c>
      <c r="H329" s="96">
        <v>305</v>
      </c>
      <c r="I329" s="97">
        <f>SUM(I330:I331)</f>
        <v>0</v>
      </c>
      <c r="J329" s="97">
        <f>SUM(J330:J331)</f>
        <v>0</v>
      </c>
      <c r="K329" s="97">
        <f>SUM(K330:K331)</f>
        <v>0</v>
      </c>
      <c r="L329" s="97">
        <f>SUM(L330:L331)</f>
        <v>0</v>
      </c>
    </row>
    <row r="330" spans="1:16" hidden="1" collapsed="1">
      <c r="A330" s="112">
        <v>3</v>
      </c>
      <c r="B330" s="108">
        <v>3</v>
      </c>
      <c r="C330" s="109">
        <v>2</v>
      </c>
      <c r="D330" s="110">
        <v>1</v>
      </c>
      <c r="E330" s="108">
        <v>3</v>
      </c>
      <c r="F330" s="111">
        <v>1</v>
      </c>
      <c r="G330" s="132" t="s">
        <v>194</v>
      </c>
      <c r="H330" s="96">
        <v>306</v>
      </c>
      <c r="I330" s="115">
        <v>0</v>
      </c>
      <c r="J330" s="115">
        <v>0</v>
      </c>
      <c r="K330" s="115">
        <v>0</v>
      </c>
      <c r="L330" s="115">
        <v>0</v>
      </c>
    </row>
    <row r="331" spans="1:16" hidden="1" collapsed="1">
      <c r="A331" s="112">
        <v>3</v>
      </c>
      <c r="B331" s="108">
        <v>3</v>
      </c>
      <c r="C331" s="109">
        <v>2</v>
      </c>
      <c r="D331" s="110">
        <v>1</v>
      </c>
      <c r="E331" s="108">
        <v>3</v>
      </c>
      <c r="F331" s="111">
        <v>2</v>
      </c>
      <c r="G331" s="132" t="s">
        <v>213</v>
      </c>
      <c r="H331" s="96">
        <v>307</v>
      </c>
      <c r="I331" s="133">
        <v>0</v>
      </c>
      <c r="J331" s="173">
        <v>0</v>
      </c>
      <c r="K331" s="133">
        <v>0</v>
      </c>
      <c r="L331" s="133">
        <v>0</v>
      </c>
    </row>
    <row r="332" spans="1:16" hidden="1" collapsed="1">
      <c r="A332" s="120">
        <v>3</v>
      </c>
      <c r="B332" s="120">
        <v>3</v>
      </c>
      <c r="C332" s="129">
        <v>2</v>
      </c>
      <c r="D332" s="132">
        <v>2</v>
      </c>
      <c r="E332" s="129"/>
      <c r="F332" s="131"/>
      <c r="G332" s="132" t="s">
        <v>227</v>
      </c>
      <c r="H332" s="96">
        <v>308</v>
      </c>
      <c r="I332" s="125">
        <f>I333</f>
        <v>0</v>
      </c>
      <c r="J332" s="174">
        <f>J333</f>
        <v>0</v>
      </c>
      <c r="K332" s="126">
        <f>K333</f>
        <v>0</v>
      </c>
      <c r="L332" s="126">
        <f>L333</f>
        <v>0</v>
      </c>
    </row>
    <row r="333" spans="1:16" hidden="1" collapsed="1">
      <c r="A333" s="112">
        <v>3</v>
      </c>
      <c r="B333" s="112">
        <v>3</v>
      </c>
      <c r="C333" s="108">
        <v>2</v>
      </c>
      <c r="D333" s="110">
        <v>2</v>
      </c>
      <c r="E333" s="108">
        <v>1</v>
      </c>
      <c r="F333" s="111"/>
      <c r="G333" s="132" t="s">
        <v>227</v>
      </c>
      <c r="H333" s="96">
        <v>309</v>
      </c>
      <c r="I333" s="97">
        <f>SUM(I334:I335)</f>
        <v>0</v>
      </c>
      <c r="J333" s="138">
        <f>SUM(J334:J335)</f>
        <v>0</v>
      </c>
      <c r="K333" s="98">
        <f>SUM(K334:K335)</f>
        <v>0</v>
      </c>
      <c r="L333" s="98">
        <f>SUM(L334:L335)</f>
        <v>0</v>
      </c>
    </row>
    <row r="334" spans="1:16" hidden="1" collapsed="1">
      <c r="A334" s="112">
        <v>3</v>
      </c>
      <c r="B334" s="112">
        <v>3</v>
      </c>
      <c r="C334" s="108">
        <v>2</v>
      </c>
      <c r="D334" s="110">
        <v>2</v>
      </c>
      <c r="E334" s="112">
        <v>1</v>
      </c>
      <c r="F334" s="143">
        <v>1</v>
      </c>
      <c r="G334" s="110" t="s">
        <v>228</v>
      </c>
      <c r="H334" s="96">
        <v>310</v>
      </c>
      <c r="I334" s="115">
        <v>0</v>
      </c>
      <c r="J334" s="115">
        <v>0</v>
      </c>
      <c r="K334" s="115">
        <v>0</v>
      </c>
      <c r="L334" s="115">
        <v>0</v>
      </c>
    </row>
    <row r="335" spans="1:16" hidden="1" collapsed="1">
      <c r="A335" s="120">
        <v>3</v>
      </c>
      <c r="B335" s="120">
        <v>3</v>
      </c>
      <c r="C335" s="121">
        <v>2</v>
      </c>
      <c r="D335" s="122">
        <v>2</v>
      </c>
      <c r="E335" s="123">
        <v>1</v>
      </c>
      <c r="F335" s="151">
        <v>2</v>
      </c>
      <c r="G335" s="123" t="s">
        <v>229</v>
      </c>
      <c r="H335" s="96">
        <v>311</v>
      </c>
      <c r="I335" s="115">
        <v>0</v>
      </c>
      <c r="J335" s="115">
        <v>0</v>
      </c>
      <c r="K335" s="115">
        <v>0</v>
      </c>
      <c r="L335" s="115">
        <v>0</v>
      </c>
    </row>
    <row r="336" spans="1:16" ht="23.25" hidden="1" customHeight="1" collapsed="1">
      <c r="A336" s="112">
        <v>3</v>
      </c>
      <c r="B336" s="112">
        <v>3</v>
      </c>
      <c r="C336" s="108">
        <v>2</v>
      </c>
      <c r="D336" s="109">
        <v>3</v>
      </c>
      <c r="E336" s="110"/>
      <c r="F336" s="143"/>
      <c r="G336" s="110" t="s">
        <v>230</v>
      </c>
      <c r="H336" s="96">
        <v>312</v>
      </c>
      <c r="I336" s="97">
        <f>I337</f>
        <v>0</v>
      </c>
      <c r="J336" s="138">
        <f>J337</f>
        <v>0</v>
      </c>
      <c r="K336" s="98">
        <f>K337</f>
        <v>0</v>
      </c>
      <c r="L336" s="98">
        <f>L337</f>
        <v>0</v>
      </c>
    </row>
    <row r="337" spans="1:12" ht="13.5" hidden="1" customHeight="1" collapsed="1">
      <c r="A337" s="112">
        <v>3</v>
      </c>
      <c r="B337" s="112">
        <v>3</v>
      </c>
      <c r="C337" s="108">
        <v>2</v>
      </c>
      <c r="D337" s="109">
        <v>3</v>
      </c>
      <c r="E337" s="110">
        <v>1</v>
      </c>
      <c r="F337" s="143"/>
      <c r="G337" s="110" t="s">
        <v>230</v>
      </c>
      <c r="H337" s="96">
        <v>313</v>
      </c>
      <c r="I337" s="97">
        <f>I338+I339</f>
        <v>0</v>
      </c>
      <c r="J337" s="97">
        <f>J338+J339</f>
        <v>0</v>
      </c>
      <c r="K337" s="97">
        <f>K338+K339</f>
        <v>0</v>
      </c>
      <c r="L337" s="97">
        <f>L338+L339</f>
        <v>0</v>
      </c>
    </row>
    <row r="338" spans="1:12" ht="28.5" hidden="1" customHeight="1" collapsed="1">
      <c r="A338" s="112">
        <v>3</v>
      </c>
      <c r="B338" s="112">
        <v>3</v>
      </c>
      <c r="C338" s="108">
        <v>2</v>
      </c>
      <c r="D338" s="109">
        <v>3</v>
      </c>
      <c r="E338" s="110">
        <v>1</v>
      </c>
      <c r="F338" s="143">
        <v>1</v>
      </c>
      <c r="G338" s="110" t="s">
        <v>231</v>
      </c>
      <c r="H338" s="96">
        <v>314</v>
      </c>
      <c r="I338" s="159">
        <v>0</v>
      </c>
      <c r="J338" s="159">
        <v>0</v>
      </c>
      <c r="K338" s="159">
        <v>0</v>
      </c>
      <c r="L338" s="158">
        <v>0</v>
      </c>
    </row>
    <row r="339" spans="1:12" ht="27.75" hidden="1" customHeight="1" collapsed="1">
      <c r="A339" s="112">
        <v>3</v>
      </c>
      <c r="B339" s="112">
        <v>3</v>
      </c>
      <c r="C339" s="108">
        <v>2</v>
      </c>
      <c r="D339" s="109">
        <v>3</v>
      </c>
      <c r="E339" s="110">
        <v>1</v>
      </c>
      <c r="F339" s="143">
        <v>2</v>
      </c>
      <c r="G339" s="110" t="s">
        <v>232</v>
      </c>
      <c r="H339" s="96">
        <v>315</v>
      </c>
      <c r="I339" s="115">
        <v>0</v>
      </c>
      <c r="J339" s="115">
        <v>0</v>
      </c>
      <c r="K339" s="115">
        <v>0</v>
      </c>
      <c r="L339" s="115">
        <v>0</v>
      </c>
    </row>
    <row r="340" spans="1:12" hidden="1" collapsed="1">
      <c r="A340" s="112">
        <v>3</v>
      </c>
      <c r="B340" s="112">
        <v>3</v>
      </c>
      <c r="C340" s="108">
        <v>2</v>
      </c>
      <c r="D340" s="109">
        <v>4</v>
      </c>
      <c r="E340" s="109"/>
      <c r="F340" s="111"/>
      <c r="G340" s="110" t="s">
        <v>233</v>
      </c>
      <c r="H340" s="96">
        <v>316</v>
      </c>
      <c r="I340" s="97">
        <f>I341</f>
        <v>0</v>
      </c>
      <c r="J340" s="138">
        <f>J341</f>
        <v>0</v>
      </c>
      <c r="K340" s="98">
        <f>K341</f>
        <v>0</v>
      </c>
      <c r="L340" s="98">
        <f>L341</f>
        <v>0</v>
      </c>
    </row>
    <row r="341" spans="1:12" hidden="1" collapsed="1">
      <c r="A341" s="128">
        <v>3</v>
      </c>
      <c r="B341" s="128">
        <v>3</v>
      </c>
      <c r="C341" s="103">
        <v>2</v>
      </c>
      <c r="D341" s="101">
        <v>4</v>
      </c>
      <c r="E341" s="101">
        <v>1</v>
      </c>
      <c r="F341" s="104"/>
      <c r="G341" s="110" t="s">
        <v>233</v>
      </c>
      <c r="H341" s="96">
        <v>317</v>
      </c>
      <c r="I341" s="118">
        <f>SUM(I342:I343)</f>
        <v>0</v>
      </c>
      <c r="J341" s="140">
        <f>SUM(J342:J343)</f>
        <v>0</v>
      </c>
      <c r="K341" s="119">
        <f>SUM(K342:K343)</f>
        <v>0</v>
      </c>
      <c r="L341" s="119">
        <f>SUM(L342:L343)</f>
        <v>0</v>
      </c>
    </row>
    <row r="342" spans="1:12" ht="15.75" hidden="1" customHeight="1" collapsed="1">
      <c r="A342" s="112">
        <v>3</v>
      </c>
      <c r="B342" s="112">
        <v>3</v>
      </c>
      <c r="C342" s="108">
        <v>2</v>
      </c>
      <c r="D342" s="109">
        <v>4</v>
      </c>
      <c r="E342" s="109">
        <v>1</v>
      </c>
      <c r="F342" s="111">
        <v>1</v>
      </c>
      <c r="G342" s="110" t="s">
        <v>234</v>
      </c>
      <c r="H342" s="96">
        <v>318</v>
      </c>
      <c r="I342" s="115">
        <v>0</v>
      </c>
      <c r="J342" s="115">
        <v>0</v>
      </c>
      <c r="K342" s="115">
        <v>0</v>
      </c>
      <c r="L342" s="115">
        <v>0</v>
      </c>
    </row>
    <row r="343" spans="1:12" hidden="1" collapsed="1">
      <c r="A343" s="112">
        <v>3</v>
      </c>
      <c r="B343" s="112">
        <v>3</v>
      </c>
      <c r="C343" s="108">
        <v>2</v>
      </c>
      <c r="D343" s="109">
        <v>4</v>
      </c>
      <c r="E343" s="109">
        <v>1</v>
      </c>
      <c r="F343" s="111">
        <v>2</v>
      </c>
      <c r="G343" s="110" t="s">
        <v>242</v>
      </c>
      <c r="H343" s="96">
        <v>319</v>
      </c>
      <c r="I343" s="115">
        <v>0</v>
      </c>
      <c r="J343" s="115">
        <v>0</v>
      </c>
      <c r="K343" s="115">
        <v>0</v>
      </c>
      <c r="L343" s="115">
        <v>0</v>
      </c>
    </row>
    <row r="344" spans="1:12" hidden="1" collapsed="1">
      <c r="A344" s="112">
        <v>3</v>
      </c>
      <c r="B344" s="112">
        <v>3</v>
      </c>
      <c r="C344" s="108">
        <v>2</v>
      </c>
      <c r="D344" s="109">
        <v>5</v>
      </c>
      <c r="E344" s="109"/>
      <c r="F344" s="111"/>
      <c r="G344" s="110" t="s">
        <v>236</v>
      </c>
      <c r="H344" s="96">
        <v>320</v>
      </c>
      <c r="I344" s="97">
        <f t="shared" ref="I344:L345" si="30">I345</f>
        <v>0</v>
      </c>
      <c r="J344" s="138">
        <f t="shared" si="30"/>
        <v>0</v>
      </c>
      <c r="K344" s="98">
        <f t="shared" si="30"/>
        <v>0</v>
      </c>
      <c r="L344" s="98">
        <f t="shared" si="30"/>
        <v>0</v>
      </c>
    </row>
    <row r="345" spans="1:12" hidden="1" collapsed="1">
      <c r="A345" s="128">
        <v>3</v>
      </c>
      <c r="B345" s="128">
        <v>3</v>
      </c>
      <c r="C345" s="103">
        <v>2</v>
      </c>
      <c r="D345" s="101">
        <v>5</v>
      </c>
      <c r="E345" s="101">
        <v>1</v>
      </c>
      <c r="F345" s="104"/>
      <c r="G345" s="110" t="s">
        <v>236</v>
      </c>
      <c r="H345" s="96">
        <v>321</v>
      </c>
      <c r="I345" s="118">
        <f t="shared" si="30"/>
        <v>0</v>
      </c>
      <c r="J345" s="140">
        <f t="shared" si="30"/>
        <v>0</v>
      </c>
      <c r="K345" s="119">
        <f t="shared" si="30"/>
        <v>0</v>
      </c>
      <c r="L345" s="119">
        <f t="shared" si="30"/>
        <v>0</v>
      </c>
    </row>
    <row r="346" spans="1:12" hidden="1" collapsed="1">
      <c r="A346" s="112">
        <v>3</v>
      </c>
      <c r="B346" s="112">
        <v>3</v>
      </c>
      <c r="C346" s="108">
        <v>2</v>
      </c>
      <c r="D346" s="109">
        <v>5</v>
      </c>
      <c r="E346" s="109">
        <v>1</v>
      </c>
      <c r="F346" s="111">
        <v>1</v>
      </c>
      <c r="G346" s="110" t="s">
        <v>236</v>
      </c>
      <c r="H346" s="96">
        <v>322</v>
      </c>
      <c r="I346" s="159">
        <v>0</v>
      </c>
      <c r="J346" s="159">
        <v>0</v>
      </c>
      <c r="K346" s="159">
        <v>0</v>
      </c>
      <c r="L346" s="158">
        <v>0</v>
      </c>
    </row>
    <row r="347" spans="1:12" ht="16.5" hidden="1" customHeight="1" collapsed="1">
      <c r="A347" s="112">
        <v>3</v>
      </c>
      <c r="B347" s="112">
        <v>3</v>
      </c>
      <c r="C347" s="108">
        <v>2</v>
      </c>
      <c r="D347" s="109">
        <v>6</v>
      </c>
      <c r="E347" s="109"/>
      <c r="F347" s="111"/>
      <c r="G347" s="110" t="s">
        <v>206</v>
      </c>
      <c r="H347" s="96">
        <v>323</v>
      </c>
      <c r="I347" s="97">
        <f t="shared" ref="I347:L348" si="31">I348</f>
        <v>0</v>
      </c>
      <c r="J347" s="138">
        <f t="shared" si="31"/>
        <v>0</v>
      </c>
      <c r="K347" s="98">
        <f t="shared" si="31"/>
        <v>0</v>
      </c>
      <c r="L347" s="98">
        <f t="shared" si="31"/>
        <v>0</v>
      </c>
    </row>
    <row r="348" spans="1:12" ht="15" hidden="1" customHeight="1" collapsed="1">
      <c r="A348" s="112">
        <v>3</v>
      </c>
      <c r="B348" s="112">
        <v>3</v>
      </c>
      <c r="C348" s="108">
        <v>2</v>
      </c>
      <c r="D348" s="109">
        <v>6</v>
      </c>
      <c r="E348" s="109">
        <v>1</v>
      </c>
      <c r="F348" s="111"/>
      <c r="G348" s="110" t="s">
        <v>206</v>
      </c>
      <c r="H348" s="96">
        <v>324</v>
      </c>
      <c r="I348" s="97">
        <f t="shared" si="31"/>
        <v>0</v>
      </c>
      <c r="J348" s="138">
        <f t="shared" si="31"/>
        <v>0</v>
      </c>
      <c r="K348" s="98">
        <f t="shared" si="31"/>
        <v>0</v>
      </c>
      <c r="L348" s="98">
        <f t="shared" si="31"/>
        <v>0</v>
      </c>
    </row>
    <row r="349" spans="1:12" ht="13.5" hidden="1" customHeight="1" collapsed="1">
      <c r="A349" s="120">
        <v>3</v>
      </c>
      <c r="B349" s="120">
        <v>3</v>
      </c>
      <c r="C349" s="121">
        <v>2</v>
      </c>
      <c r="D349" s="122">
        <v>6</v>
      </c>
      <c r="E349" s="122">
        <v>1</v>
      </c>
      <c r="F349" s="124">
        <v>1</v>
      </c>
      <c r="G349" s="123" t="s">
        <v>206</v>
      </c>
      <c r="H349" s="96">
        <v>325</v>
      </c>
      <c r="I349" s="159">
        <v>0</v>
      </c>
      <c r="J349" s="159">
        <v>0</v>
      </c>
      <c r="K349" s="159">
        <v>0</v>
      </c>
      <c r="L349" s="158">
        <v>0</v>
      </c>
    </row>
    <row r="350" spans="1:12" ht="15" hidden="1" customHeight="1" collapsed="1">
      <c r="A350" s="112">
        <v>3</v>
      </c>
      <c r="B350" s="112">
        <v>3</v>
      </c>
      <c r="C350" s="108">
        <v>2</v>
      </c>
      <c r="D350" s="109">
        <v>7</v>
      </c>
      <c r="E350" s="109"/>
      <c r="F350" s="111"/>
      <c r="G350" s="110" t="s">
        <v>238</v>
      </c>
      <c r="H350" s="96">
        <v>326</v>
      </c>
      <c r="I350" s="97">
        <f>I351</f>
        <v>0</v>
      </c>
      <c r="J350" s="138">
        <f>J351</f>
        <v>0</v>
      </c>
      <c r="K350" s="98">
        <f>K351</f>
        <v>0</v>
      </c>
      <c r="L350" s="98">
        <f>L351</f>
        <v>0</v>
      </c>
    </row>
    <row r="351" spans="1:12" ht="12.75" hidden="1" customHeight="1" collapsed="1">
      <c r="A351" s="120">
        <v>3</v>
      </c>
      <c r="B351" s="120">
        <v>3</v>
      </c>
      <c r="C351" s="121">
        <v>2</v>
      </c>
      <c r="D351" s="122">
        <v>7</v>
      </c>
      <c r="E351" s="122">
        <v>1</v>
      </c>
      <c r="F351" s="124"/>
      <c r="G351" s="110" t="s">
        <v>238</v>
      </c>
      <c r="H351" s="96">
        <v>327</v>
      </c>
      <c r="I351" s="97">
        <f>SUM(I352:I353)</f>
        <v>0</v>
      </c>
      <c r="J351" s="97">
        <f>SUM(J352:J353)</f>
        <v>0</v>
      </c>
      <c r="K351" s="97">
        <f>SUM(K352:K353)</f>
        <v>0</v>
      </c>
      <c r="L351" s="97">
        <f>SUM(L352:L353)</f>
        <v>0</v>
      </c>
    </row>
    <row r="352" spans="1:12" ht="27" hidden="1" customHeight="1" collapsed="1">
      <c r="A352" s="112">
        <v>3</v>
      </c>
      <c r="B352" s="112">
        <v>3</v>
      </c>
      <c r="C352" s="108">
        <v>2</v>
      </c>
      <c r="D352" s="109">
        <v>7</v>
      </c>
      <c r="E352" s="109">
        <v>1</v>
      </c>
      <c r="F352" s="111">
        <v>1</v>
      </c>
      <c r="G352" s="110" t="s">
        <v>239</v>
      </c>
      <c r="H352" s="96">
        <v>328</v>
      </c>
      <c r="I352" s="159">
        <v>0</v>
      </c>
      <c r="J352" s="159">
        <v>0</v>
      </c>
      <c r="K352" s="159">
        <v>0</v>
      </c>
      <c r="L352" s="158">
        <v>0</v>
      </c>
    </row>
    <row r="353" spans="1:12" ht="30" hidden="1" customHeight="1" collapsed="1">
      <c r="A353" s="112">
        <v>3</v>
      </c>
      <c r="B353" s="112">
        <v>3</v>
      </c>
      <c r="C353" s="108">
        <v>2</v>
      </c>
      <c r="D353" s="109">
        <v>7</v>
      </c>
      <c r="E353" s="109">
        <v>1</v>
      </c>
      <c r="F353" s="111">
        <v>2</v>
      </c>
      <c r="G353" s="110" t="s">
        <v>240</v>
      </c>
      <c r="H353" s="96">
        <v>329</v>
      </c>
      <c r="I353" s="115">
        <v>0</v>
      </c>
      <c r="J353" s="115">
        <v>0</v>
      </c>
      <c r="K353" s="115">
        <v>0</v>
      </c>
      <c r="L353" s="115">
        <v>0</v>
      </c>
    </row>
    <row r="354" spans="1:12" ht="18.75" customHeight="1">
      <c r="A354" s="81"/>
      <c r="B354" s="81"/>
      <c r="C354" s="82"/>
      <c r="D354" s="175"/>
      <c r="E354" s="176"/>
      <c r="F354" s="177"/>
      <c r="G354" s="178" t="s">
        <v>243</v>
      </c>
      <c r="H354" s="96">
        <v>330</v>
      </c>
      <c r="I354" s="148">
        <f>SUM(I24+I170)</f>
        <v>16200</v>
      </c>
      <c r="J354" s="148">
        <f>SUM(J24+J170)</f>
        <v>13700</v>
      </c>
      <c r="K354" s="148">
        <f>SUM(K24+K170)</f>
        <v>11436.68</v>
      </c>
      <c r="L354" s="148">
        <f>SUM(L24+L170)</f>
        <v>11436.68</v>
      </c>
    </row>
    <row r="355" spans="1:12" ht="18.75" customHeight="1">
      <c r="G355" s="99"/>
      <c r="H355" s="96"/>
      <c r="I355" s="179"/>
      <c r="J355" s="180"/>
      <c r="K355" s="180"/>
      <c r="L355" s="180"/>
    </row>
    <row r="356" spans="1:12" ht="18.75" customHeight="1">
      <c r="D356" s="181"/>
      <c r="E356" s="181"/>
      <c r="F356" s="87"/>
      <c r="G356" s="181" t="s">
        <v>18</v>
      </c>
      <c r="H356" s="182"/>
      <c r="I356" s="183"/>
      <c r="J356" s="180"/>
      <c r="K356" s="181" t="s">
        <v>19</v>
      </c>
      <c r="L356" s="183"/>
    </row>
    <row r="357" spans="1:12" ht="18.75" customHeight="1">
      <c r="A357" s="184"/>
      <c r="B357" s="184"/>
      <c r="C357" s="184"/>
      <c r="D357" s="185" t="s">
        <v>244</v>
      </c>
      <c r="E357" s="65"/>
      <c r="F357" s="65"/>
      <c r="G357" s="182"/>
      <c r="H357" s="182"/>
      <c r="I357" s="204" t="s">
        <v>245</v>
      </c>
      <c r="K357" s="419" t="s">
        <v>246</v>
      </c>
      <c r="L357" s="419"/>
    </row>
    <row r="358" spans="1:12" ht="15.75" customHeight="1">
      <c r="D358" s="181"/>
      <c r="E358" s="181"/>
      <c r="F358" s="87"/>
      <c r="G358" s="181" t="s">
        <v>21</v>
      </c>
      <c r="I358" s="205"/>
      <c r="K358" s="181" t="s">
        <v>22</v>
      </c>
      <c r="L358" s="206"/>
    </row>
    <row r="359" spans="1:12" ht="26.25" customHeight="1">
      <c r="D359" s="420" t="s">
        <v>247</v>
      </c>
      <c r="E359" s="421"/>
      <c r="F359" s="421"/>
      <c r="G359" s="421"/>
      <c r="H359" s="207"/>
      <c r="I359" s="208" t="s">
        <v>245</v>
      </c>
      <c r="K359" s="419" t="s">
        <v>246</v>
      </c>
      <c r="L359" s="419"/>
    </row>
  </sheetData>
  <mergeCells count="20">
    <mergeCell ref="D359:G359"/>
    <mergeCell ref="K359:L359"/>
    <mergeCell ref="A12:L12"/>
    <mergeCell ref="A16:I16"/>
    <mergeCell ref="A17:I17"/>
    <mergeCell ref="G19:H19"/>
    <mergeCell ref="A20:I20"/>
    <mergeCell ref="K357:L357"/>
    <mergeCell ref="A21:F22"/>
    <mergeCell ref="G21:G22"/>
    <mergeCell ref="H21:H22"/>
    <mergeCell ref="I21:J21"/>
    <mergeCell ref="K21:K22"/>
    <mergeCell ref="L21:L22"/>
    <mergeCell ref="A23:F23"/>
    <mergeCell ref="B9:L9"/>
    <mergeCell ref="G10:K10"/>
    <mergeCell ref="E11:K11"/>
    <mergeCell ref="G7:K7"/>
    <mergeCell ref="A8:L8"/>
  </mergeCells>
  <printOptions horizontalCentered="1"/>
  <pageMargins left="0.51181102362204722" right="0.31496062992125984" top="0.74803149606299213" bottom="0.35433070866141736" header="0" footer="0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8"/>
  <sheetViews>
    <sheetView topLeftCell="A22" workbookViewId="0">
      <selection activeCell="R359" sqref="R359"/>
    </sheetView>
  </sheetViews>
  <sheetFormatPr defaultRowHeight="15"/>
  <cols>
    <col min="1" max="4" width="2" style="61" customWidth="1"/>
    <col min="5" max="5" width="2.140625" style="61" customWidth="1"/>
    <col min="6" max="6" width="3.5703125" style="62" customWidth="1"/>
    <col min="7" max="7" width="34.28515625" style="61" customWidth="1"/>
    <col min="8" max="8" width="4.7109375" style="61" customWidth="1"/>
    <col min="9" max="9" width="10.7109375" style="61" customWidth="1"/>
    <col min="10" max="10" width="11.7109375" style="61" customWidth="1"/>
    <col min="11" max="11" width="11.28515625" style="61" customWidth="1"/>
    <col min="12" max="12" width="10.140625" style="61" customWidth="1"/>
    <col min="13" max="13" width="0.140625" style="61" hidden="1" customWidth="1"/>
    <col min="14" max="14" width="6.140625" style="61" hidden="1" customWidth="1"/>
    <col min="15" max="15" width="8.85546875" style="61" hidden="1" customWidth="1"/>
    <col min="16" max="16" width="9.140625" style="61" hidden="1" customWidth="1"/>
    <col min="17" max="17" width="11.28515625" style="61" customWidth="1"/>
    <col min="18" max="18" width="34.42578125" style="61" customWidth="1"/>
    <col min="19" max="19" width="9.140625" style="61" customWidth="1"/>
    <col min="20" max="36" width="9.140625" style="65" customWidth="1"/>
    <col min="37" max="256" width="8.85546875" style="65"/>
    <col min="257" max="260" width="2" style="65" customWidth="1"/>
    <col min="261" max="261" width="2.140625" style="65" customWidth="1"/>
    <col min="262" max="262" width="3.5703125" style="65" customWidth="1"/>
    <col min="263" max="263" width="34.28515625" style="65" customWidth="1"/>
    <col min="264" max="264" width="4.7109375" style="65" customWidth="1"/>
    <col min="265" max="265" width="9" style="65" customWidth="1"/>
    <col min="266" max="266" width="11.7109375" style="65" customWidth="1"/>
    <col min="267" max="267" width="12.42578125" style="65" customWidth="1"/>
    <col min="268" max="268" width="10.140625" style="65" customWidth="1"/>
    <col min="269" max="272" width="0" style="65" hidden="1" customWidth="1"/>
    <col min="273" max="273" width="11.28515625" style="65" customWidth="1"/>
    <col min="274" max="274" width="34.42578125" style="65" customWidth="1"/>
    <col min="275" max="292" width="9.140625" style="65" customWidth="1"/>
    <col min="293" max="512" width="8.85546875" style="65"/>
    <col min="513" max="516" width="2" style="65" customWidth="1"/>
    <col min="517" max="517" width="2.140625" style="65" customWidth="1"/>
    <col min="518" max="518" width="3.5703125" style="65" customWidth="1"/>
    <col min="519" max="519" width="34.28515625" style="65" customWidth="1"/>
    <col min="520" max="520" width="4.7109375" style="65" customWidth="1"/>
    <col min="521" max="521" width="9" style="65" customWidth="1"/>
    <col min="522" max="522" width="11.7109375" style="65" customWidth="1"/>
    <col min="523" max="523" width="12.42578125" style="65" customWidth="1"/>
    <col min="524" max="524" width="10.140625" style="65" customWidth="1"/>
    <col min="525" max="528" width="0" style="65" hidden="1" customWidth="1"/>
    <col min="529" max="529" width="11.28515625" style="65" customWidth="1"/>
    <col min="530" max="530" width="34.42578125" style="65" customWidth="1"/>
    <col min="531" max="548" width="9.140625" style="65" customWidth="1"/>
    <col min="549" max="768" width="8.85546875" style="65"/>
    <col min="769" max="772" width="2" style="65" customWidth="1"/>
    <col min="773" max="773" width="2.140625" style="65" customWidth="1"/>
    <col min="774" max="774" width="3.5703125" style="65" customWidth="1"/>
    <col min="775" max="775" width="34.28515625" style="65" customWidth="1"/>
    <col min="776" max="776" width="4.7109375" style="65" customWidth="1"/>
    <col min="777" max="777" width="9" style="65" customWidth="1"/>
    <col min="778" max="778" width="11.7109375" style="65" customWidth="1"/>
    <col min="779" max="779" width="12.42578125" style="65" customWidth="1"/>
    <col min="780" max="780" width="10.140625" style="65" customWidth="1"/>
    <col min="781" max="784" width="0" style="65" hidden="1" customWidth="1"/>
    <col min="785" max="785" width="11.28515625" style="65" customWidth="1"/>
    <col min="786" max="786" width="34.42578125" style="65" customWidth="1"/>
    <col min="787" max="804" width="9.140625" style="65" customWidth="1"/>
    <col min="805" max="1024" width="8.85546875" style="65"/>
    <col min="1025" max="1028" width="2" style="65" customWidth="1"/>
    <col min="1029" max="1029" width="2.140625" style="65" customWidth="1"/>
    <col min="1030" max="1030" width="3.5703125" style="65" customWidth="1"/>
    <col min="1031" max="1031" width="34.28515625" style="65" customWidth="1"/>
    <col min="1032" max="1032" width="4.7109375" style="65" customWidth="1"/>
    <col min="1033" max="1033" width="9" style="65" customWidth="1"/>
    <col min="1034" max="1034" width="11.7109375" style="65" customWidth="1"/>
    <col min="1035" max="1035" width="12.42578125" style="65" customWidth="1"/>
    <col min="1036" max="1036" width="10.140625" style="65" customWidth="1"/>
    <col min="1037" max="1040" width="0" style="65" hidden="1" customWidth="1"/>
    <col min="1041" max="1041" width="11.28515625" style="65" customWidth="1"/>
    <col min="1042" max="1042" width="34.42578125" style="65" customWidth="1"/>
    <col min="1043" max="1060" width="9.140625" style="65" customWidth="1"/>
    <col min="1061" max="1280" width="8.85546875" style="65"/>
    <col min="1281" max="1284" width="2" style="65" customWidth="1"/>
    <col min="1285" max="1285" width="2.140625" style="65" customWidth="1"/>
    <col min="1286" max="1286" width="3.5703125" style="65" customWidth="1"/>
    <col min="1287" max="1287" width="34.28515625" style="65" customWidth="1"/>
    <col min="1288" max="1288" width="4.7109375" style="65" customWidth="1"/>
    <col min="1289" max="1289" width="9" style="65" customWidth="1"/>
    <col min="1290" max="1290" width="11.7109375" style="65" customWidth="1"/>
    <col min="1291" max="1291" width="12.42578125" style="65" customWidth="1"/>
    <col min="1292" max="1292" width="10.140625" style="65" customWidth="1"/>
    <col min="1293" max="1296" width="0" style="65" hidden="1" customWidth="1"/>
    <col min="1297" max="1297" width="11.28515625" style="65" customWidth="1"/>
    <col min="1298" max="1298" width="34.42578125" style="65" customWidth="1"/>
    <col min="1299" max="1316" width="9.140625" style="65" customWidth="1"/>
    <col min="1317" max="1536" width="8.85546875" style="65"/>
    <col min="1537" max="1540" width="2" style="65" customWidth="1"/>
    <col min="1541" max="1541" width="2.140625" style="65" customWidth="1"/>
    <col min="1542" max="1542" width="3.5703125" style="65" customWidth="1"/>
    <col min="1543" max="1543" width="34.28515625" style="65" customWidth="1"/>
    <col min="1544" max="1544" width="4.7109375" style="65" customWidth="1"/>
    <col min="1545" max="1545" width="9" style="65" customWidth="1"/>
    <col min="1546" max="1546" width="11.7109375" style="65" customWidth="1"/>
    <col min="1547" max="1547" width="12.42578125" style="65" customWidth="1"/>
    <col min="1548" max="1548" width="10.140625" style="65" customWidth="1"/>
    <col min="1549" max="1552" width="0" style="65" hidden="1" customWidth="1"/>
    <col min="1553" max="1553" width="11.28515625" style="65" customWidth="1"/>
    <col min="1554" max="1554" width="34.42578125" style="65" customWidth="1"/>
    <col min="1555" max="1572" width="9.140625" style="65" customWidth="1"/>
    <col min="1573" max="1792" width="8.85546875" style="65"/>
    <col min="1793" max="1796" width="2" style="65" customWidth="1"/>
    <col min="1797" max="1797" width="2.140625" style="65" customWidth="1"/>
    <col min="1798" max="1798" width="3.5703125" style="65" customWidth="1"/>
    <col min="1799" max="1799" width="34.28515625" style="65" customWidth="1"/>
    <col min="1800" max="1800" width="4.7109375" style="65" customWidth="1"/>
    <col min="1801" max="1801" width="9" style="65" customWidth="1"/>
    <col min="1802" max="1802" width="11.7109375" style="65" customWidth="1"/>
    <col min="1803" max="1803" width="12.42578125" style="65" customWidth="1"/>
    <col min="1804" max="1804" width="10.140625" style="65" customWidth="1"/>
    <col min="1805" max="1808" width="0" style="65" hidden="1" customWidth="1"/>
    <col min="1809" max="1809" width="11.28515625" style="65" customWidth="1"/>
    <col min="1810" max="1810" width="34.42578125" style="65" customWidth="1"/>
    <col min="1811" max="1828" width="9.140625" style="65" customWidth="1"/>
    <col min="1829" max="2048" width="8.85546875" style="65"/>
    <col min="2049" max="2052" width="2" style="65" customWidth="1"/>
    <col min="2053" max="2053" width="2.140625" style="65" customWidth="1"/>
    <col min="2054" max="2054" width="3.5703125" style="65" customWidth="1"/>
    <col min="2055" max="2055" width="34.28515625" style="65" customWidth="1"/>
    <col min="2056" max="2056" width="4.7109375" style="65" customWidth="1"/>
    <col min="2057" max="2057" width="9" style="65" customWidth="1"/>
    <col min="2058" max="2058" width="11.7109375" style="65" customWidth="1"/>
    <col min="2059" max="2059" width="12.42578125" style="65" customWidth="1"/>
    <col min="2060" max="2060" width="10.140625" style="65" customWidth="1"/>
    <col min="2061" max="2064" width="0" style="65" hidden="1" customWidth="1"/>
    <col min="2065" max="2065" width="11.28515625" style="65" customWidth="1"/>
    <col min="2066" max="2066" width="34.42578125" style="65" customWidth="1"/>
    <col min="2067" max="2084" width="9.140625" style="65" customWidth="1"/>
    <col min="2085" max="2304" width="8.85546875" style="65"/>
    <col min="2305" max="2308" width="2" style="65" customWidth="1"/>
    <col min="2309" max="2309" width="2.140625" style="65" customWidth="1"/>
    <col min="2310" max="2310" width="3.5703125" style="65" customWidth="1"/>
    <col min="2311" max="2311" width="34.28515625" style="65" customWidth="1"/>
    <col min="2312" max="2312" width="4.7109375" style="65" customWidth="1"/>
    <col min="2313" max="2313" width="9" style="65" customWidth="1"/>
    <col min="2314" max="2314" width="11.7109375" style="65" customWidth="1"/>
    <col min="2315" max="2315" width="12.42578125" style="65" customWidth="1"/>
    <col min="2316" max="2316" width="10.140625" style="65" customWidth="1"/>
    <col min="2317" max="2320" width="0" style="65" hidden="1" customWidth="1"/>
    <col min="2321" max="2321" width="11.28515625" style="65" customWidth="1"/>
    <col min="2322" max="2322" width="34.42578125" style="65" customWidth="1"/>
    <col min="2323" max="2340" width="9.140625" style="65" customWidth="1"/>
    <col min="2341" max="2560" width="8.85546875" style="65"/>
    <col min="2561" max="2564" width="2" style="65" customWidth="1"/>
    <col min="2565" max="2565" width="2.140625" style="65" customWidth="1"/>
    <col min="2566" max="2566" width="3.5703125" style="65" customWidth="1"/>
    <col min="2567" max="2567" width="34.28515625" style="65" customWidth="1"/>
    <col min="2568" max="2568" width="4.7109375" style="65" customWidth="1"/>
    <col min="2569" max="2569" width="9" style="65" customWidth="1"/>
    <col min="2570" max="2570" width="11.7109375" style="65" customWidth="1"/>
    <col min="2571" max="2571" width="12.42578125" style="65" customWidth="1"/>
    <col min="2572" max="2572" width="10.140625" style="65" customWidth="1"/>
    <col min="2573" max="2576" width="0" style="65" hidden="1" customWidth="1"/>
    <col min="2577" max="2577" width="11.28515625" style="65" customWidth="1"/>
    <col min="2578" max="2578" width="34.42578125" style="65" customWidth="1"/>
    <col min="2579" max="2596" width="9.140625" style="65" customWidth="1"/>
    <col min="2597" max="2816" width="8.85546875" style="65"/>
    <col min="2817" max="2820" width="2" style="65" customWidth="1"/>
    <col min="2821" max="2821" width="2.140625" style="65" customWidth="1"/>
    <col min="2822" max="2822" width="3.5703125" style="65" customWidth="1"/>
    <col min="2823" max="2823" width="34.28515625" style="65" customWidth="1"/>
    <col min="2824" max="2824" width="4.7109375" style="65" customWidth="1"/>
    <col min="2825" max="2825" width="9" style="65" customWidth="1"/>
    <col min="2826" max="2826" width="11.7109375" style="65" customWidth="1"/>
    <col min="2827" max="2827" width="12.42578125" style="65" customWidth="1"/>
    <col min="2828" max="2828" width="10.140625" style="65" customWidth="1"/>
    <col min="2829" max="2832" width="0" style="65" hidden="1" customWidth="1"/>
    <col min="2833" max="2833" width="11.28515625" style="65" customWidth="1"/>
    <col min="2834" max="2834" width="34.42578125" style="65" customWidth="1"/>
    <col min="2835" max="2852" width="9.140625" style="65" customWidth="1"/>
    <col min="2853" max="3072" width="8.85546875" style="65"/>
    <col min="3073" max="3076" width="2" style="65" customWidth="1"/>
    <col min="3077" max="3077" width="2.140625" style="65" customWidth="1"/>
    <col min="3078" max="3078" width="3.5703125" style="65" customWidth="1"/>
    <col min="3079" max="3079" width="34.28515625" style="65" customWidth="1"/>
    <col min="3080" max="3080" width="4.7109375" style="65" customWidth="1"/>
    <col min="3081" max="3081" width="9" style="65" customWidth="1"/>
    <col min="3082" max="3082" width="11.7109375" style="65" customWidth="1"/>
    <col min="3083" max="3083" width="12.42578125" style="65" customWidth="1"/>
    <col min="3084" max="3084" width="10.140625" style="65" customWidth="1"/>
    <col min="3085" max="3088" width="0" style="65" hidden="1" customWidth="1"/>
    <col min="3089" max="3089" width="11.28515625" style="65" customWidth="1"/>
    <col min="3090" max="3090" width="34.42578125" style="65" customWidth="1"/>
    <col min="3091" max="3108" width="9.140625" style="65" customWidth="1"/>
    <col min="3109" max="3328" width="8.85546875" style="65"/>
    <col min="3329" max="3332" width="2" style="65" customWidth="1"/>
    <col min="3333" max="3333" width="2.140625" style="65" customWidth="1"/>
    <col min="3334" max="3334" width="3.5703125" style="65" customWidth="1"/>
    <col min="3335" max="3335" width="34.28515625" style="65" customWidth="1"/>
    <col min="3336" max="3336" width="4.7109375" style="65" customWidth="1"/>
    <col min="3337" max="3337" width="9" style="65" customWidth="1"/>
    <col min="3338" max="3338" width="11.7109375" style="65" customWidth="1"/>
    <col min="3339" max="3339" width="12.42578125" style="65" customWidth="1"/>
    <col min="3340" max="3340" width="10.140625" style="65" customWidth="1"/>
    <col min="3341" max="3344" width="0" style="65" hidden="1" customWidth="1"/>
    <col min="3345" max="3345" width="11.28515625" style="65" customWidth="1"/>
    <col min="3346" max="3346" width="34.42578125" style="65" customWidth="1"/>
    <col min="3347" max="3364" width="9.140625" style="65" customWidth="1"/>
    <col min="3365" max="3584" width="8.85546875" style="65"/>
    <col min="3585" max="3588" width="2" style="65" customWidth="1"/>
    <col min="3589" max="3589" width="2.140625" style="65" customWidth="1"/>
    <col min="3590" max="3590" width="3.5703125" style="65" customWidth="1"/>
    <col min="3591" max="3591" width="34.28515625" style="65" customWidth="1"/>
    <col min="3592" max="3592" width="4.7109375" style="65" customWidth="1"/>
    <col min="3593" max="3593" width="9" style="65" customWidth="1"/>
    <col min="3594" max="3594" width="11.7109375" style="65" customWidth="1"/>
    <col min="3595" max="3595" width="12.42578125" style="65" customWidth="1"/>
    <col min="3596" max="3596" width="10.140625" style="65" customWidth="1"/>
    <col min="3597" max="3600" width="0" style="65" hidden="1" customWidth="1"/>
    <col min="3601" max="3601" width="11.28515625" style="65" customWidth="1"/>
    <col min="3602" max="3602" width="34.42578125" style="65" customWidth="1"/>
    <col min="3603" max="3620" width="9.140625" style="65" customWidth="1"/>
    <col min="3621" max="3840" width="8.85546875" style="65"/>
    <col min="3841" max="3844" width="2" style="65" customWidth="1"/>
    <col min="3845" max="3845" width="2.140625" style="65" customWidth="1"/>
    <col min="3846" max="3846" width="3.5703125" style="65" customWidth="1"/>
    <col min="3847" max="3847" width="34.28515625" style="65" customWidth="1"/>
    <col min="3848" max="3848" width="4.7109375" style="65" customWidth="1"/>
    <col min="3849" max="3849" width="9" style="65" customWidth="1"/>
    <col min="3850" max="3850" width="11.7109375" style="65" customWidth="1"/>
    <col min="3851" max="3851" width="12.42578125" style="65" customWidth="1"/>
    <col min="3852" max="3852" width="10.140625" style="65" customWidth="1"/>
    <col min="3853" max="3856" width="0" style="65" hidden="1" customWidth="1"/>
    <col min="3857" max="3857" width="11.28515625" style="65" customWidth="1"/>
    <col min="3858" max="3858" width="34.42578125" style="65" customWidth="1"/>
    <col min="3859" max="3876" width="9.140625" style="65" customWidth="1"/>
    <col min="3877" max="4096" width="8.85546875" style="65"/>
    <col min="4097" max="4100" width="2" style="65" customWidth="1"/>
    <col min="4101" max="4101" width="2.140625" style="65" customWidth="1"/>
    <col min="4102" max="4102" width="3.5703125" style="65" customWidth="1"/>
    <col min="4103" max="4103" width="34.28515625" style="65" customWidth="1"/>
    <col min="4104" max="4104" width="4.7109375" style="65" customWidth="1"/>
    <col min="4105" max="4105" width="9" style="65" customWidth="1"/>
    <col min="4106" max="4106" width="11.7109375" style="65" customWidth="1"/>
    <col min="4107" max="4107" width="12.42578125" style="65" customWidth="1"/>
    <col min="4108" max="4108" width="10.140625" style="65" customWidth="1"/>
    <col min="4109" max="4112" width="0" style="65" hidden="1" customWidth="1"/>
    <col min="4113" max="4113" width="11.28515625" style="65" customWidth="1"/>
    <col min="4114" max="4114" width="34.42578125" style="65" customWidth="1"/>
    <col min="4115" max="4132" width="9.140625" style="65" customWidth="1"/>
    <col min="4133" max="4352" width="8.85546875" style="65"/>
    <col min="4353" max="4356" width="2" style="65" customWidth="1"/>
    <col min="4357" max="4357" width="2.140625" style="65" customWidth="1"/>
    <col min="4358" max="4358" width="3.5703125" style="65" customWidth="1"/>
    <col min="4359" max="4359" width="34.28515625" style="65" customWidth="1"/>
    <col min="4360" max="4360" width="4.7109375" style="65" customWidth="1"/>
    <col min="4361" max="4361" width="9" style="65" customWidth="1"/>
    <col min="4362" max="4362" width="11.7109375" style="65" customWidth="1"/>
    <col min="4363" max="4363" width="12.42578125" style="65" customWidth="1"/>
    <col min="4364" max="4364" width="10.140625" style="65" customWidth="1"/>
    <col min="4365" max="4368" width="0" style="65" hidden="1" customWidth="1"/>
    <col min="4369" max="4369" width="11.28515625" style="65" customWidth="1"/>
    <col min="4370" max="4370" width="34.42578125" style="65" customWidth="1"/>
    <col min="4371" max="4388" width="9.140625" style="65" customWidth="1"/>
    <col min="4389" max="4608" width="8.85546875" style="65"/>
    <col min="4609" max="4612" width="2" style="65" customWidth="1"/>
    <col min="4613" max="4613" width="2.140625" style="65" customWidth="1"/>
    <col min="4614" max="4614" width="3.5703125" style="65" customWidth="1"/>
    <col min="4615" max="4615" width="34.28515625" style="65" customWidth="1"/>
    <col min="4616" max="4616" width="4.7109375" style="65" customWidth="1"/>
    <col min="4617" max="4617" width="9" style="65" customWidth="1"/>
    <col min="4618" max="4618" width="11.7109375" style="65" customWidth="1"/>
    <col min="4619" max="4619" width="12.42578125" style="65" customWidth="1"/>
    <col min="4620" max="4620" width="10.140625" style="65" customWidth="1"/>
    <col min="4621" max="4624" width="0" style="65" hidden="1" customWidth="1"/>
    <col min="4625" max="4625" width="11.28515625" style="65" customWidth="1"/>
    <col min="4626" max="4626" width="34.42578125" style="65" customWidth="1"/>
    <col min="4627" max="4644" width="9.140625" style="65" customWidth="1"/>
    <col min="4645" max="4864" width="8.85546875" style="65"/>
    <col min="4865" max="4868" width="2" style="65" customWidth="1"/>
    <col min="4869" max="4869" width="2.140625" style="65" customWidth="1"/>
    <col min="4870" max="4870" width="3.5703125" style="65" customWidth="1"/>
    <col min="4871" max="4871" width="34.28515625" style="65" customWidth="1"/>
    <col min="4872" max="4872" width="4.7109375" style="65" customWidth="1"/>
    <col min="4873" max="4873" width="9" style="65" customWidth="1"/>
    <col min="4874" max="4874" width="11.7109375" style="65" customWidth="1"/>
    <col min="4875" max="4875" width="12.42578125" style="65" customWidth="1"/>
    <col min="4876" max="4876" width="10.140625" style="65" customWidth="1"/>
    <col min="4877" max="4880" width="0" style="65" hidden="1" customWidth="1"/>
    <col min="4881" max="4881" width="11.28515625" style="65" customWidth="1"/>
    <col min="4882" max="4882" width="34.42578125" style="65" customWidth="1"/>
    <col min="4883" max="4900" width="9.140625" style="65" customWidth="1"/>
    <col min="4901" max="5120" width="8.85546875" style="65"/>
    <col min="5121" max="5124" width="2" style="65" customWidth="1"/>
    <col min="5125" max="5125" width="2.140625" style="65" customWidth="1"/>
    <col min="5126" max="5126" width="3.5703125" style="65" customWidth="1"/>
    <col min="5127" max="5127" width="34.28515625" style="65" customWidth="1"/>
    <col min="5128" max="5128" width="4.7109375" style="65" customWidth="1"/>
    <col min="5129" max="5129" width="9" style="65" customWidth="1"/>
    <col min="5130" max="5130" width="11.7109375" style="65" customWidth="1"/>
    <col min="5131" max="5131" width="12.42578125" style="65" customWidth="1"/>
    <col min="5132" max="5132" width="10.140625" style="65" customWidth="1"/>
    <col min="5133" max="5136" width="0" style="65" hidden="1" customWidth="1"/>
    <col min="5137" max="5137" width="11.28515625" style="65" customWidth="1"/>
    <col min="5138" max="5138" width="34.42578125" style="65" customWidth="1"/>
    <col min="5139" max="5156" width="9.140625" style="65" customWidth="1"/>
    <col min="5157" max="5376" width="8.85546875" style="65"/>
    <col min="5377" max="5380" width="2" style="65" customWidth="1"/>
    <col min="5381" max="5381" width="2.140625" style="65" customWidth="1"/>
    <col min="5382" max="5382" width="3.5703125" style="65" customWidth="1"/>
    <col min="5383" max="5383" width="34.28515625" style="65" customWidth="1"/>
    <col min="5384" max="5384" width="4.7109375" style="65" customWidth="1"/>
    <col min="5385" max="5385" width="9" style="65" customWidth="1"/>
    <col min="5386" max="5386" width="11.7109375" style="65" customWidth="1"/>
    <col min="5387" max="5387" width="12.42578125" style="65" customWidth="1"/>
    <col min="5388" max="5388" width="10.140625" style="65" customWidth="1"/>
    <col min="5389" max="5392" width="0" style="65" hidden="1" customWidth="1"/>
    <col min="5393" max="5393" width="11.28515625" style="65" customWidth="1"/>
    <col min="5394" max="5394" width="34.42578125" style="65" customWidth="1"/>
    <col min="5395" max="5412" width="9.140625" style="65" customWidth="1"/>
    <col min="5413" max="5632" width="8.85546875" style="65"/>
    <col min="5633" max="5636" width="2" style="65" customWidth="1"/>
    <col min="5637" max="5637" width="2.140625" style="65" customWidth="1"/>
    <col min="5638" max="5638" width="3.5703125" style="65" customWidth="1"/>
    <col min="5639" max="5639" width="34.28515625" style="65" customWidth="1"/>
    <col min="5640" max="5640" width="4.7109375" style="65" customWidth="1"/>
    <col min="5641" max="5641" width="9" style="65" customWidth="1"/>
    <col min="5642" max="5642" width="11.7109375" style="65" customWidth="1"/>
    <col min="5643" max="5643" width="12.42578125" style="65" customWidth="1"/>
    <col min="5644" max="5644" width="10.140625" style="65" customWidth="1"/>
    <col min="5645" max="5648" width="0" style="65" hidden="1" customWidth="1"/>
    <col min="5649" max="5649" width="11.28515625" style="65" customWidth="1"/>
    <col min="5650" max="5650" width="34.42578125" style="65" customWidth="1"/>
    <col min="5651" max="5668" width="9.140625" style="65" customWidth="1"/>
    <col min="5669" max="5888" width="8.85546875" style="65"/>
    <col min="5889" max="5892" width="2" style="65" customWidth="1"/>
    <col min="5893" max="5893" width="2.140625" style="65" customWidth="1"/>
    <col min="5894" max="5894" width="3.5703125" style="65" customWidth="1"/>
    <col min="5895" max="5895" width="34.28515625" style="65" customWidth="1"/>
    <col min="5896" max="5896" width="4.7109375" style="65" customWidth="1"/>
    <col min="5897" max="5897" width="9" style="65" customWidth="1"/>
    <col min="5898" max="5898" width="11.7109375" style="65" customWidth="1"/>
    <col min="5899" max="5899" width="12.42578125" style="65" customWidth="1"/>
    <col min="5900" max="5900" width="10.140625" style="65" customWidth="1"/>
    <col min="5901" max="5904" width="0" style="65" hidden="1" customWidth="1"/>
    <col min="5905" max="5905" width="11.28515625" style="65" customWidth="1"/>
    <col min="5906" max="5906" width="34.42578125" style="65" customWidth="1"/>
    <col min="5907" max="5924" width="9.140625" style="65" customWidth="1"/>
    <col min="5925" max="6144" width="8.85546875" style="65"/>
    <col min="6145" max="6148" width="2" style="65" customWidth="1"/>
    <col min="6149" max="6149" width="2.140625" style="65" customWidth="1"/>
    <col min="6150" max="6150" width="3.5703125" style="65" customWidth="1"/>
    <col min="6151" max="6151" width="34.28515625" style="65" customWidth="1"/>
    <col min="6152" max="6152" width="4.7109375" style="65" customWidth="1"/>
    <col min="6153" max="6153" width="9" style="65" customWidth="1"/>
    <col min="6154" max="6154" width="11.7109375" style="65" customWidth="1"/>
    <col min="6155" max="6155" width="12.42578125" style="65" customWidth="1"/>
    <col min="6156" max="6156" width="10.140625" style="65" customWidth="1"/>
    <col min="6157" max="6160" width="0" style="65" hidden="1" customWidth="1"/>
    <col min="6161" max="6161" width="11.28515625" style="65" customWidth="1"/>
    <col min="6162" max="6162" width="34.42578125" style="65" customWidth="1"/>
    <col min="6163" max="6180" width="9.140625" style="65" customWidth="1"/>
    <col min="6181" max="6400" width="8.85546875" style="65"/>
    <col min="6401" max="6404" width="2" style="65" customWidth="1"/>
    <col min="6405" max="6405" width="2.140625" style="65" customWidth="1"/>
    <col min="6406" max="6406" width="3.5703125" style="65" customWidth="1"/>
    <col min="6407" max="6407" width="34.28515625" style="65" customWidth="1"/>
    <col min="6408" max="6408" width="4.7109375" style="65" customWidth="1"/>
    <col min="6409" max="6409" width="9" style="65" customWidth="1"/>
    <col min="6410" max="6410" width="11.7109375" style="65" customWidth="1"/>
    <col min="6411" max="6411" width="12.42578125" style="65" customWidth="1"/>
    <col min="6412" max="6412" width="10.140625" style="65" customWidth="1"/>
    <col min="6413" max="6416" width="0" style="65" hidden="1" customWidth="1"/>
    <col min="6417" max="6417" width="11.28515625" style="65" customWidth="1"/>
    <col min="6418" max="6418" width="34.42578125" style="65" customWidth="1"/>
    <col min="6419" max="6436" width="9.140625" style="65" customWidth="1"/>
    <col min="6437" max="6656" width="8.85546875" style="65"/>
    <col min="6657" max="6660" width="2" style="65" customWidth="1"/>
    <col min="6661" max="6661" width="2.140625" style="65" customWidth="1"/>
    <col min="6662" max="6662" width="3.5703125" style="65" customWidth="1"/>
    <col min="6663" max="6663" width="34.28515625" style="65" customWidth="1"/>
    <col min="6664" max="6664" width="4.7109375" style="65" customWidth="1"/>
    <col min="6665" max="6665" width="9" style="65" customWidth="1"/>
    <col min="6666" max="6666" width="11.7109375" style="65" customWidth="1"/>
    <col min="6667" max="6667" width="12.42578125" style="65" customWidth="1"/>
    <col min="6668" max="6668" width="10.140625" style="65" customWidth="1"/>
    <col min="6669" max="6672" width="0" style="65" hidden="1" customWidth="1"/>
    <col min="6673" max="6673" width="11.28515625" style="65" customWidth="1"/>
    <col min="6674" max="6674" width="34.42578125" style="65" customWidth="1"/>
    <col min="6675" max="6692" width="9.140625" style="65" customWidth="1"/>
    <col min="6693" max="6912" width="8.85546875" style="65"/>
    <col min="6913" max="6916" width="2" style="65" customWidth="1"/>
    <col min="6917" max="6917" width="2.140625" style="65" customWidth="1"/>
    <col min="6918" max="6918" width="3.5703125" style="65" customWidth="1"/>
    <col min="6919" max="6919" width="34.28515625" style="65" customWidth="1"/>
    <col min="6920" max="6920" width="4.7109375" style="65" customWidth="1"/>
    <col min="6921" max="6921" width="9" style="65" customWidth="1"/>
    <col min="6922" max="6922" width="11.7109375" style="65" customWidth="1"/>
    <col min="6923" max="6923" width="12.42578125" style="65" customWidth="1"/>
    <col min="6924" max="6924" width="10.140625" style="65" customWidth="1"/>
    <col min="6925" max="6928" width="0" style="65" hidden="1" customWidth="1"/>
    <col min="6929" max="6929" width="11.28515625" style="65" customWidth="1"/>
    <col min="6930" max="6930" width="34.42578125" style="65" customWidth="1"/>
    <col min="6931" max="6948" width="9.140625" style="65" customWidth="1"/>
    <col min="6949" max="7168" width="8.85546875" style="65"/>
    <col min="7169" max="7172" width="2" style="65" customWidth="1"/>
    <col min="7173" max="7173" width="2.140625" style="65" customWidth="1"/>
    <col min="7174" max="7174" width="3.5703125" style="65" customWidth="1"/>
    <col min="7175" max="7175" width="34.28515625" style="65" customWidth="1"/>
    <col min="7176" max="7176" width="4.7109375" style="65" customWidth="1"/>
    <col min="7177" max="7177" width="9" style="65" customWidth="1"/>
    <col min="7178" max="7178" width="11.7109375" style="65" customWidth="1"/>
    <col min="7179" max="7179" width="12.42578125" style="65" customWidth="1"/>
    <col min="7180" max="7180" width="10.140625" style="65" customWidth="1"/>
    <col min="7181" max="7184" width="0" style="65" hidden="1" customWidth="1"/>
    <col min="7185" max="7185" width="11.28515625" style="65" customWidth="1"/>
    <col min="7186" max="7186" width="34.42578125" style="65" customWidth="1"/>
    <col min="7187" max="7204" width="9.140625" style="65" customWidth="1"/>
    <col min="7205" max="7424" width="8.85546875" style="65"/>
    <col min="7425" max="7428" width="2" style="65" customWidth="1"/>
    <col min="7429" max="7429" width="2.140625" style="65" customWidth="1"/>
    <col min="7430" max="7430" width="3.5703125" style="65" customWidth="1"/>
    <col min="7431" max="7431" width="34.28515625" style="65" customWidth="1"/>
    <col min="7432" max="7432" width="4.7109375" style="65" customWidth="1"/>
    <col min="7433" max="7433" width="9" style="65" customWidth="1"/>
    <col min="7434" max="7434" width="11.7109375" style="65" customWidth="1"/>
    <col min="7435" max="7435" width="12.42578125" style="65" customWidth="1"/>
    <col min="7436" max="7436" width="10.140625" style="65" customWidth="1"/>
    <col min="7437" max="7440" width="0" style="65" hidden="1" customWidth="1"/>
    <col min="7441" max="7441" width="11.28515625" style="65" customWidth="1"/>
    <col min="7442" max="7442" width="34.42578125" style="65" customWidth="1"/>
    <col min="7443" max="7460" width="9.140625" style="65" customWidth="1"/>
    <col min="7461" max="7680" width="8.85546875" style="65"/>
    <col min="7681" max="7684" width="2" style="65" customWidth="1"/>
    <col min="7685" max="7685" width="2.140625" style="65" customWidth="1"/>
    <col min="7686" max="7686" width="3.5703125" style="65" customWidth="1"/>
    <col min="7687" max="7687" width="34.28515625" style="65" customWidth="1"/>
    <col min="7688" max="7688" width="4.7109375" style="65" customWidth="1"/>
    <col min="7689" max="7689" width="9" style="65" customWidth="1"/>
    <col min="7690" max="7690" width="11.7109375" style="65" customWidth="1"/>
    <col min="7691" max="7691" width="12.42578125" style="65" customWidth="1"/>
    <col min="7692" max="7692" width="10.140625" style="65" customWidth="1"/>
    <col min="7693" max="7696" width="0" style="65" hidden="1" customWidth="1"/>
    <col min="7697" max="7697" width="11.28515625" style="65" customWidth="1"/>
    <col min="7698" max="7698" width="34.42578125" style="65" customWidth="1"/>
    <col min="7699" max="7716" width="9.140625" style="65" customWidth="1"/>
    <col min="7717" max="7936" width="8.85546875" style="65"/>
    <col min="7937" max="7940" width="2" style="65" customWidth="1"/>
    <col min="7941" max="7941" width="2.140625" style="65" customWidth="1"/>
    <col min="7942" max="7942" width="3.5703125" style="65" customWidth="1"/>
    <col min="7943" max="7943" width="34.28515625" style="65" customWidth="1"/>
    <col min="7944" max="7944" width="4.7109375" style="65" customWidth="1"/>
    <col min="7945" max="7945" width="9" style="65" customWidth="1"/>
    <col min="7946" max="7946" width="11.7109375" style="65" customWidth="1"/>
    <col min="7947" max="7947" width="12.42578125" style="65" customWidth="1"/>
    <col min="7948" max="7948" width="10.140625" style="65" customWidth="1"/>
    <col min="7949" max="7952" width="0" style="65" hidden="1" customWidth="1"/>
    <col min="7953" max="7953" width="11.28515625" style="65" customWidth="1"/>
    <col min="7954" max="7954" width="34.42578125" style="65" customWidth="1"/>
    <col min="7955" max="7972" width="9.140625" style="65" customWidth="1"/>
    <col min="7973" max="8192" width="8.85546875" style="65"/>
    <col min="8193" max="8196" width="2" style="65" customWidth="1"/>
    <col min="8197" max="8197" width="2.140625" style="65" customWidth="1"/>
    <col min="8198" max="8198" width="3.5703125" style="65" customWidth="1"/>
    <col min="8199" max="8199" width="34.28515625" style="65" customWidth="1"/>
    <col min="8200" max="8200" width="4.7109375" style="65" customWidth="1"/>
    <col min="8201" max="8201" width="9" style="65" customWidth="1"/>
    <col min="8202" max="8202" width="11.7109375" style="65" customWidth="1"/>
    <col min="8203" max="8203" width="12.42578125" style="65" customWidth="1"/>
    <col min="8204" max="8204" width="10.140625" style="65" customWidth="1"/>
    <col min="8205" max="8208" width="0" style="65" hidden="1" customWidth="1"/>
    <col min="8209" max="8209" width="11.28515625" style="65" customWidth="1"/>
    <col min="8210" max="8210" width="34.42578125" style="65" customWidth="1"/>
    <col min="8211" max="8228" width="9.140625" style="65" customWidth="1"/>
    <col min="8229" max="8448" width="8.85546875" style="65"/>
    <col min="8449" max="8452" width="2" style="65" customWidth="1"/>
    <col min="8453" max="8453" width="2.140625" style="65" customWidth="1"/>
    <col min="8454" max="8454" width="3.5703125" style="65" customWidth="1"/>
    <col min="8455" max="8455" width="34.28515625" style="65" customWidth="1"/>
    <col min="8456" max="8456" width="4.7109375" style="65" customWidth="1"/>
    <col min="8457" max="8457" width="9" style="65" customWidth="1"/>
    <col min="8458" max="8458" width="11.7109375" style="65" customWidth="1"/>
    <col min="8459" max="8459" width="12.42578125" style="65" customWidth="1"/>
    <col min="8460" max="8460" width="10.140625" style="65" customWidth="1"/>
    <col min="8461" max="8464" width="0" style="65" hidden="1" customWidth="1"/>
    <col min="8465" max="8465" width="11.28515625" style="65" customWidth="1"/>
    <col min="8466" max="8466" width="34.42578125" style="65" customWidth="1"/>
    <col min="8467" max="8484" width="9.140625" style="65" customWidth="1"/>
    <col min="8485" max="8704" width="8.85546875" style="65"/>
    <col min="8705" max="8708" width="2" style="65" customWidth="1"/>
    <col min="8709" max="8709" width="2.140625" style="65" customWidth="1"/>
    <col min="8710" max="8710" width="3.5703125" style="65" customWidth="1"/>
    <col min="8711" max="8711" width="34.28515625" style="65" customWidth="1"/>
    <col min="8712" max="8712" width="4.7109375" style="65" customWidth="1"/>
    <col min="8713" max="8713" width="9" style="65" customWidth="1"/>
    <col min="8714" max="8714" width="11.7109375" style="65" customWidth="1"/>
    <col min="8715" max="8715" width="12.42578125" style="65" customWidth="1"/>
    <col min="8716" max="8716" width="10.140625" style="65" customWidth="1"/>
    <col min="8717" max="8720" width="0" style="65" hidden="1" customWidth="1"/>
    <col min="8721" max="8721" width="11.28515625" style="65" customWidth="1"/>
    <col min="8722" max="8722" width="34.42578125" style="65" customWidth="1"/>
    <col min="8723" max="8740" width="9.140625" style="65" customWidth="1"/>
    <col min="8741" max="8960" width="8.85546875" style="65"/>
    <col min="8961" max="8964" width="2" style="65" customWidth="1"/>
    <col min="8965" max="8965" width="2.140625" style="65" customWidth="1"/>
    <col min="8966" max="8966" width="3.5703125" style="65" customWidth="1"/>
    <col min="8967" max="8967" width="34.28515625" style="65" customWidth="1"/>
    <col min="8968" max="8968" width="4.7109375" style="65" customWidth="1"/>
    <col min="8969" max="8969" width="9" style="65" customWidth="1"/>
    <col min="8970" max="8970" width="11.7109375" style="65" customWidth="1"/>
    <col min="8971" max="8971" width="12.42578125" style="65" customWidth="1"/>
    <col min="8972" max="8972" width="10.140625" style="65" customWidth="1"/>
    <col min="8973" max="8976" width="0" style="65" hidden="1" customWidth="1"/>
    <col min="8977" max="8977" width="11.28515625" style="65" customWidth="1"/>
    <col min="8978" max="8978" width="34.42578125" style="65" customWidth="1"/>
    <col min="8979" max="8996" width="9.140625" style="65" customWidth="1"/>
    <col min="8997" max="9216" width="8.85546875" style="65"/>
    <col min="9217" max="9220" width="2" style="65" customWidth="1"/>
    <col min="9221" max="9221" width="2.140625" style="65" customWidth="1"/>
    <col min="9222" max="9222" width="3.5703125" style="65" customWidth="1"/>
    <col min="9223" max="9223" width="34.28515625" style="65" customWidth="1"/>
    <col min="9224" max="9224" width="4.7109375" style="65" customWidth="1"/>
    <col min="9225" max="9225" width="9" style="65" customWidth="1"/>
    <col min="9226" max="9226" width="11.7109375" style="65" customWidth="1"/>
    <col min="9227" max="9227" width="12.42578125" style="65" customWidth="1"/>
    <col min="9228" max="9228" width="10.140625" style="65" customWidth="1"/>
    <col min="9229" max="9232" width="0" style="65" hidden="1" customWidth="1"/>
    <col min="9233" max="9233" width="11.28515625" style="65" customWidth="1"/>
    <col min="9234" max="9234" width="34.42578125" style="65" customWidth="1"/>
    <col min="9235" max="9252" width="9.140625" style="65" customWidth="1"/>
    <col min="9253" max="9472" width="8.85546875" style="65"/>
    <col min="9473" max="9476" width="2" style="65" customWidth="1"/>
    <col min="9477" max="9477" width="2.140625" style="65" customWidth="1"/>
    <col min="9478" max="9478" width="3.5703125" style="65" customWidth="1"/>
    <col min="9479" max="9479" width="34.28515625" style="65" customWidth="1"/>
    <col min="9480" max="9480" width="4.7109375" style="65" customWidth="1"/>
    <col min="9481" max="9481" width="9" style="65" customWidth="1"/>
    <col min="9482" max="9482" width="11.7109375" style="65" customWidth="1"/>
    <col min="9483" max="9483" width="12.42578125" style="65" customWidth="1"/>
    <col min="9484" max="9484" width="10.140625" style="65" customWidth="1"/>
    <col min="9485" max="9488" width="0" style="65" hidden="1" customWidth="1"/>
    <col min="9489" max="9489" width="11.28515625" style="65" customWidth="1"/>
    <col min="9490" max="9490" width="34.42578125" style="65" customWidth="1"/>
    <col min="9491" max="9508" width="9.140625" style="65" customWidth="1"/>
    <col min="9509" max="9728" width="8.85546875" style="65"/>
    <col min="9729" max="9732" width="2" style="65" customWidth="1"/>
    <col min="9733" max="9733" width="2.140625" style="65" customWidth="1"/>
    <col min="9734" max="9734" width="3.5703125" style="65" customWidth="1"/>
    <col min="9735" max="9735" width="34.28515625" style="65" customWidth="1"/>
    <col min="9736" max="9736" width="4.7109375" style="65" customWidth="1"/>
    <col min="9737" max="9737" width="9" style="65" customWidth="1"/>
    <col min="9738" max="9738" width="11.7109375" style="65" customWidth="1"/>
    <col min="9739" max="9739" width="12.42578125" style="65" customWidth="1"/>
    <col min="9740" max="9740" width="10.140625" style="65" customWidth="1"/>
    <col min="9741" max="9744" width="0" style="65" hidden="1" customWidth="1"/>
    <col min="9745" max="9745" width="11.28515625" style="65" customWidth="1"/>
    <col min="9746" max="9746" width="34.42578125" style="65" customWidth="1"/>
    <col min="9747" max="9764" width="9.140625" style="65" customWidth="1"/>
    <col min="9765" max="9984" width="8.85546875" style="65"/>
    <col min="9985" max="9988" width="2" style="65" customWidth="1"/>
    <col min="9989" max="9989" width="2.140625" style="65" customWidth="1"/>
    <col min="9990" max="9990" width="3.5703125" style="65" customWidth="1"/>
    <col min="9991" max="9991" width="34.28515625" style="65" customWidth="1"/>
    <col min="9992" max="9992" width="4.7109375" style="65" customWidth="1"/>
    <col min="9993" max="9993" width="9" style="65" customWidth="1"/>
    <col min="9994" max="9994" width="11.7109375" style="65" customWidth="1"/>
    <col min="9995" max="9995" width="12.42578125" style="65" customWidth="1"/>
    <col min="9996" max="9996" width="10.140625" style="65" customWidth="1"/>
    <col min="9997" max="10000" width="0" style="65" hidden="1" customWidth="1"/>
    <col min="10001" max="10001" width="11.28515625" style="65" customWidth="1"/>
    <col min="10002" max="10002" width="34.42578125" style="65" customWidth="1"/>
    <col min="10003" max="10020" width="9.140625" style="65" customWidth="1"/>
    <col min="10021" max="10240" width="8.85546875" style="65"/>
    <col min="10241" max="10244" width="2" style="65" customWidth="1"/>
    <col min="10245" max="10245" width="2.140625" style="65" customWidth="1"/>
    <col min="10246" max="10246" width="3.5703125" style="65" customWidth="1"/>
    <col min="10247" max="10247" width="34.28515625" style="65" customWidth="1"/>
    <col min="10248" max="10248" width="4.7109375" style="65" customWidth="1"/>
    <col min="10249" max="10249" width="9" style="65" customWidth="1"/>
    <col min="10250" max="10250" width="11.7109375" style="65" customWidth="1"/>
    <col min="10251" max="10251" width="12.42578125" style="65" customWidth="1"/>
    <col min="10252" max="10252" width="10.140625" style="65" customWidth="1"/>
    <col min="10253" max="10256" width="0" style="65" hidden="1" customWidth="1"/>
    <col min="10257" max="10257" width="11.28515625" style="65" customWidth="1"/>
    <col min="10258" max="10258" width="34.42578125" style="65" customWidth="1"/>
    <col min="10259" max="10276" width="9.140625" style="65" customWidth="1"/>
    <col min="10277" max="10496" width="8.85546875" style="65"/>
    <col min="10497" max="10500" width="2" style="65" customWidth="1"/>
    <col min="10501" max="10501" width="2.140625" style="65" customWidth="1"/>
    <col min="10502" max="10502" width="3.5703125" style="65" customWidth="1"/>
    <col min="10503" max="10503" width="34.28515625" style="65" customWidth="1"/>
    <col min="10504" max="10504" width="4.7109375" style="65" customWidth="1"/>
    <col min="10505" max="10505" width="9" style="65" customWidth="1"/>
    <col min="10506" max="10506" width="11.7109375" style="65" customWidth="1"/>
    <col min="10507" max="10507" width="12.42578125" style="65" customWidth="1"/>
    <col min="10508" max="10508" width="10.140625" style="65" customWidth="1"/>
    <col min="10509" max="10512" width="0" style="65" hidden="1" customWidth="1"/>
    <col min="10513" max="10513" width="11.28515625" style="65" customWidth="1"/>
    <col min="10514" max="10514" width="34.42578125" style="65" customWidth="1"/>
    <col min="10515" max="10532" width="9.140625" style="65" customWidth="1"/>
    <col min="10533" max="10752" width="8.85546875" style="65"/>
    <col min="10753" max="10756" width="2" style="65" customWidth="1"/>
    <col min="10757" max="10757" width="2.140625" style="65" customWidth="1"/>
    <col min="10758" max="10758" width="3.5703125" style="65" customWidth="1"/>
    <col min="10759" max="10759" width="34.28515625" style="65" customWidth="1"/>
    <col min="10760" max="10760" width="4.7109375" style="65" customWidth="1"/>
    <col min="10761" max="10761" width="9" style="65" customWidth="1"/>
    <col min="10762" max="10762" width="11.7109375" style="65" customWidth="1"/>
    <col min="10763" max="10763" width="12.42578125" style="65" customWidth="1"/>
    <col min="10764" max="10764" width="10.140625" style="65" customWidth="1"/>
    <col min="10765" max="10768" width="0" style="65" hidden="1" customWidth="1"/>
    <col min="10769" max="10769" width="11.28515625" style="65" customWidth="1"/>
    <col min="10770" max="10770" width="34.42578125" style="65" customWidth="1"/>
    <col min="10771" max="10788" width="9.140625" style="65" customWidth="1"/>
    <col min="10789" max="11008" width="8.85546875" style="65"/>
    <col min="11009" max="11012" width="2" style="65" customWidth="1"/>
    <col min="11013" max="11013" width="2.140625" style="65" customWidth="1"/>
    <col min="11014" max="11014" width="3.5703125" style="65" customWidth="1"/>
    <col min="11015" max="11015" width="34.28515625" style="65" customWidth="1"/>
    <col min="11016" max="11016" width="4.7109375" style="65" customWidth="1"/>
    <col min="11017" max="11017" width="9" style="65" customWidth="1"/>
    <col min="11018" max="11018" width="11.7109375" style="65" customWidth="1"/>
    <col min="11019" max="11019" width="12.42578125" style="65" customWidth="1"/>
    <col min="11020" max="11020" width="10.140625" style="65" customWidth="1"/>
    <col min="11021" max="11024" width="0" style="65" hidden="1" customWidth="1"/>
    <col min="11025" max="11025" width="11.28515625" style="65" customWidth="1"/>
    <col min="11026" max="11026" width="34.42578125" style="65" customWidth="1"/>
    <col min="11027" max="11044" width="9.140625" style="65" customWidth="1"/>
    <col min="11045" max="11264" width="8.85546875" style="65"/>
    <col min="11265" max="11268" width="2" style="65" customWidth="1"/>
    <col min="11269" max="11269" width="2.140625" style="65" customWidth="1"/>
    <col min="11270" max="11270" width="3.5703125" style="65" customWidth="1"/>
    <col min="11271" max="11271" width="34.28515625" style="65" customWidth="1"/>
    <col min="11272" max="11272" width="4.7109375" style="65" customWidth="1"/>
    <col min="11273" max="11273" width="9" style="65" customWidth="1"/>
    <col min="11274" max="11274" width="11.7109375" style="65" customWidth="1"/>
    <col min="11275" max="11275" width="12.42578125" style="65" customWidth="1"/>
    <col min="11276" max="11276" width="10.140625" style="65" customWidth="1"/>
    <col min="11277" max="11280" width="0" style="65" hidden="1" customWidth="1"/>
    <col min="11281" max="11281" width="11.28515625" style="65" customWidth="1"/>
    <col min="11282" max="11282" width="34.42578125" style="65" customWidth="1"/>
    <col min="11283" max="11300" width="9.140625" style="65" customWidth="1"/>
    <col min="11301" max="11520" width="8.85546875" style="65"/>
    <col min="11521" max="11524" width="2" style="65" customWidth="1"/>
    <col min="11525" max="11525" width="2.140625" style="65" customWidth="1"/>
    <col min="11526" max="11526" width="3.5703125" style="65" customWidth="1"/>
    <col min="11527" max="11527" width="34.28515625" style="65" customWidth="1"/>
    <col min="11528" max="11528" width="4.7109375" style="65" customWidth="1"/>
    <col min="11529" max="11529" width="9" style="65" customWidth="1"/>
    <col min="11530" max="11530" width="11.7109375" style="65" customWidth="1"/>
    <col min="11531" max="11531" width="12.42578125" style="65" customWidth="1"/>
    <col min="11532" max="11532" width="10.140625" style="65" customWidth="1"/>
    <col min="11533" max="11536" width="0" style="65" hidden="1" customWidth="1"/>
    <col min="11537" max="11537" width="11.28515625" style="65" customWidth="1"/>
    <col min="11538" max="11538" width="34.42578125" style="65" customWidth="1"/>
    <col min="11539" max="11556" width="9.140625" style="65" customWidth="1"/>
    <col min="11557" max="11776" width="8.85546875" style="65"/>
    <col min="11777" max="11780" width="2" style="65" customWidth="1"/>
    <col min="11781" max="11781" width="2.140625" style="65" customWidth="1"/>
    <col min="11782" max="11782" width="3.5703125" style="65" customWidth="1"/>
    <col min="11783" max="11783" width="34.28515625" style="65" customWidth="1"/>
    <col min="11784" max="11784" width="4.7109375" style="65" customWidth="1"/>
    <col min="11785" max="11785" width="9" style="65" customWidth="1"/>
    <col min="11786" max="11786" width="11.7109375" style="65" customWidth="1"/>
    <col min="11787" max="11787" width="12.42578125" style="65" customWidth="1"/>
    <col min="11788" max="11788" width="10.140625" style="65" customWidth="1"/>
    <col min="11789" max="11792" width="0" style="65" hidden="1" customWidth="1"/>
    <col min="11793" max="11793" width="11.28515625" style="65" customWidth="1"/>
    <col min="11794" max="11794" width="34.42578125" style="65" customWidth="1"/>
    <col min="11795" max="11812" width="9.140625" style="65" customWidth="1"/>
    <col min="11813" max="12032" width="8.85546875" style="65"/>
    <col min="12033" max="12036" width="2" style="65" customWidth="1"/>
    <col min="12037" max="12037" width="2.140625" style="65" customWidth="1"/>
    <col min="12038" max="12038" width="3.5703125" style="65" customWidth="1"/>
    <col min="12039" max="12039" width="34.28515625" style="65" customWidth="1"/>
    <col min="12040" max="12040" width="4.7109375" style="65" customWidth="1"/>
    <col min="12041" max="12041" width="9" style="65" customWidth="1"/>
    <col min="12042" max="12042" width="11.7109375" style="65" customWidth="1"/>
    <col min="12043" max="12043" width="12.42578125" style="65" customWidth="1"/>
    <col min="12044" max="12044" width="10.140625" style="65" customWidth="1"/>
    <col min="12045" max="12048" width="0" style="65" hidden="1" customWidth="1"/>
    <col min="12049" max="12049" width="11.28515625" style="65" customWidth="1"/>
    <col min="12050" max="12050" width="34.42578125" style="65" customWidth="1"/>
    <col min="12051" max="12068" width="9.140625" style="65" customWidth="1"/>
    <col min="12069" max="12288" width="8.85546875" style="65"/>
    <col min="12289" max="12292" width="2" style="65" customWidth="1"/>
    <col min="12293" max="12293" width="2.140625" style="65" customWidth="1"/>
    <col min="12294" max="12294" width="3.5703125" style="65" customWidth="1"/>
    <col min="12295" max="12295" width="34.28515625" style="65" customWidth="1"/>
    <col min="12296" max="12296" width="4.7109375" style="65" customWidth="1"/>
    <col min="12297" max="12297" width="9" style="65" customWidth="1"/>
    <col min="12298" max="12298" width="11.7109375" style="65" customWidth="1"/>
    <col min="12299" max="12299" width="12.42578125" style="65" customWidth="1"/>
    <col min="12300" max="12300" width="10.140625" style="65" customWidth="1"/>
    <col min="12301" max="12304" width="0" style="65" hidden="1" customWidth="1"/>
    <col min="12305" max="12305" width="11.28515625" style="65" customWidth="1"/>
    <col min="12306" max="12306" width="34.42578125" style="65" customWidth="1"/>
    <col min="12307" max="12324" width="9.140625" style="65" customWidth="1"/>
    <col min="12325" max="12544" width="8.85546875" style="65"/>
    <col min="12545" max="12548" width="2" style="65" customWidth="1"/>
    <col min="12549" max="12549" width="2.140625" style="65" customWidth="1"/>
    <col min="12550" max="12550" width="3.5703125" style="65" customWidth="1"/>
    <col min="12551" max="12551" width="34.28515625" style="65" customWidth="1"/>
    <col min="12552" max="12552" width="4.7109375" style="65" customWidth="1"/>
    <col min="12553" max="12553" width="9" style="65" customWidth="1"/>
    <col min="12554" max="12554" width="11.7109375" style="65" customWidth="1"/>
    <col min="12555" max="12555" width="12.42578125" style="65" customWidth="1"/>
    <col min="12556" max="12556" width="10.140625" style="65" customWidth="1"/>
    <col min="12557" max="12560" width="0" style="65" hidden="1" customWidth="1"/>
    <col min="12561" max="12561" width="11.28515625" style="65" customWidth="1"/>
    <col min="12562" max="12562" width="34.42578125" style="65" customWidth="1"/>
    <col min="12563" max="12580" width="9.140625" style="65" customWidth="1"/>
    <col min="12581" max="12800" width="8.85546875" style="65"/>
    <col min="12801" max="12804" width="2" style="65" customWidth="1"/>
    <col min="12805" max="12805" width="2.140625" style="65" customWidth="1"/>
    <col min="12806" max="12806" width="3.5703125" style="65" customWidth="1"/>
    <col min="12807" max="12807" width="34.28515625" style="65" customWidth="1"/>
    <col min="12808" max="12808" width="4.7109375" style="65" customWidth="1"/>
    <col min="12809" max="12809" width="9" style="65" customWidth="1"/>
    <col min="12810" max="12810" width="11.7109375" style="65" customWidth="1"/>
    <col min="12811" max="12811" width="12.42578125" style="65" customWidth="1"/>
    <col min="12812" max="12812" width="10.140625" style="65" customWidth="1"/>
    <col min="12813" max="12816" width="0" style="65" hidden="1" customWidth="1"/>
    <col min="12817" max="12817" width="11.28515625" style="65" customWidth="1"/>
    <col min="12818" max="12818" width="34.42578125" style="65" customWidth="1"/>
    <col min="12819" max="12836" width="9.140625" style="65" customWidth="1"/>
    <col min="12837" max="13056" width="8.85546875" style="65"/>
    <col min="13057" max="13060" width="2" style="65" customWidth="1"/>
    <col min="13061" max="13061" width="2.140625" style="65" customWidth="1"/>
    <col min="13062" max="13062" width="3.5703125" style="65" customWidth="1"/>
    <col min="13063" max="13063" width="34.28515625" style="65" customWidth="1"/>
    <col min="13064" max="13064" width="4.7109375" style="65" customWidth="1"/>
    <col min="13065" max="13065" width="9" style="65" customWidth="1"/>
    <col min="13066" max="13066" width="11.7109375" style="65" customWidth="1"/>
    <col min="13067" max="13067" width="12.42578125" style="65" customWidth="1"/>
    <col min="13068" max="13068" width="10.140625" style="65" customWidth="1"/>
    <col min="13069" max="13072" width="0" style="65" hidden="1" customWidth="1"/>
    <col min="13073" max="13073" width="11.28515625" style="65" customWidth="1"/>
    <col min="13074" max="13074" width="34.42578125" style="65" customWidth="1"/>
    <col min="13075" max="13092" width="9.140625" style="65" customWidth="1"/>
    <col min="13093" max="13312" width="8.85546875" style="65"/>
    <col min="13313" max="13316" width="2" style="65" customWidth="1"/>
    <col min="13317" max="13317" width="2.140625" style="65" customWidth="1"/>
    <col min="13318" max="13318" width="3.5703125" style="65" customWidth="1"/>
    <col min="13319" max="13319" width="34.28515625" style="65" customWidth="1"/>
    <col min="13320" max="13320" width="4.7109375" style="65" customWidth="1"/>
    <col min="13321" max="13321" width="9" style="65" customWidth="1"/>
    <col min="13322" max="13322" width="11.7109375" style="65" customWidth="1"/>
    <col min="13323" max="13323" width="12.42578125" style="65" customWidth="1"/>
    <col min="13324" max="13324" width="10.140625" style="65" customWidth="1"/>
    <col min="13325" max="13328" width="0" style="65" hidden="1" customWidth="1"/>
    <col min="13329" max="13329" width="11.28515625" style="65" customWidth="1"/>
    <col min="13330" max="13330" width="34.42578125" style="65" customWidth="1"/>
    <col min="13331" max="13348" width="9.140625" style="65" customWidth="1"/>
    <col min="13349" max="13568" width="8.85546875" style="65"/>
    <col min="13569" max="13572" width="2" style="65" customWidth="1"/>
    <col min="13573" max="13573" width="2.140625" style="65" customWidth="1"/>
    <col min="13574" max="13574" width="3.5703125" style="65" customWidth="1"/>
    <col min="13575" max="13575" width="34.28515625" style="65" customWidth="1"/>
    <col min="13576" max="13576" width="4.7109375" style="65" customWidth="1"/>
    <col min="13577" max="13577" width="9" style="65" customWidth="1"/>
    <col min="13578" max="13578" width="11.7109375" style="65" customWidth="1"/>
    <col min="13579" max="13579" width="12.42578125" style="65" customWidth="1"/>
    <col min="13580" max="13580" width="10.140625" style="65" customWidth="1"/>
    <col min="13581" max="13584" width="0" style="65" hidden="1" customWidth="1"/>
    <col min="13585" max="13585" width="11.28515625" style="65" customWidth="1"/>
    <col min="13586" max="13586" width="34.42578125" style="65" customWidth="1"/>
    <col min="13587" max="13604" width="9.140625" style="65" customWidth="1"/>
    <col min="13605" max="13824" width="8.85546875" style="65"/>
    <col min="13825" max="13828" width="2" style="65" customWidth="1"/>
    <col min="13829" max="13829" width="2.140625" style="65" customWidth="1"/>
    <col min="13830" max="13830" width="3.5703125" style="65" customWidth="1"/>
    <col min="13831" max="13831" width="34.28515625" style="65" customWidth="1"/>
    <col min="13832" max="13832" width="4.7109375" style="65" customWidth="1"/>
    <col min="13833" max="13833" width="9" style="65" customWidth="1"/>
    <col min="13834" max="13834" width="11.7109375" style="65" customWidth="1"/>
    <col min="13835" max="13835" width="12.42578125" style="65" customWidth="1"/>
    <col min="13836" max="13836" width="10.140625" style="65" customWidth="1"/>
    <col min="13837" max="13840" width="0" style="65" hidden="1" customWidth="1"/>
    <col min="13841" max="13841" width="11.28515625" style="65" customWidth="1"/>
    <col min="13842" max="13842" width="34.42578125" style="65" customWidth="1"/>
    <col min="13843" max="13860" width="9.140625" style="65" customWidth="1"/>
    <col min="13861" max="14080" width="8.85546875" style="65"/>
    <col min="14081" max="14084" width="2" style="65" customWidth="1"/>
    <col min="14085" max="14085" width="2.140625" style="65" customWidth="1"/>
    <col min="14086" max="14086" width="3.5703125" style="65" customWidth="1"/>
    <col min="14087" max="14087" width="34.28515625" style="65" customWidth="1"/>
    <col min="14088" max="14088" width="4.7109375" style="65" customWidth="1"/>
    <col min="14089" max="14089" width="9" style="65" customWidth="1"/>
    <col min="14090" max="14090" width="11.7109375" style="65" customWidth="1"/>
    <col min="14091" max="14091" width="12.42578125" style="65" customWidth="1"/>
    <col min="14092" max="14092" width="10.140625" style="65" customWidth="1"/>
    <col min="14093" max="14096" width="0" style="65" hidden="1" customWidth="1"/>
    <col min="14097" max="14097" width="11.28515625" style="65" customWidth="1"/>
    <col min="14098" max="14098" width="34.42578125" style="65" customWidth="1"/>
    <col min="14099" max="14116" width="9.140625" style="65" customWidth="1"/>
    <col min="14117" max="14336" width="8.85546875" style="65"/>
    <col min="14337" max="14340" width="2" style="65" customWidth="1"/>
    <col min="14341" max="14341" width="2.140625" style="65" customWidth="1"/>
    <col min="14342" max="14342" width="3.5703125" style="65" customWidth="1"/>
    <col min="14343" max="14343" width="34.28515625" style="65" customWidth="1"/>
    <col min="14344" max="14344" width="4.7109375" style="65" customWidth="1"/>
    <col min="14345" max="14345" width="9" style="65" customWidth="1"/>
    <col min="14346" max="14346" width="11.7109375" style="65" customWidth="1"/>
    <col min="14347" max="14347" width="12.42578125" style="65" customWidth="1"/>
    <col min="14348" max="14348" width="10.140625" style="65" customWidth="1"/>
    <col min="14349" max="14352" width="0" style="65" hidden="1" customWidth="1"/>
    <col min="14353" max="14353" width="11.28515625" style="65" customWidth="1"/>
    <col min="14354" max="14354" width="34.42578125" style="65" customWidth="1"/>
    <col min="14355" max="14372" width="9.140625" style="65" customWidth="1"/>
    <col min="14373" max="14592" width="8.85546875" style="65"/>
    <col min="14593" max="14596" width="2" style="65" customWidth="1"/>
    <col min="14597" max="14597" width="2.140625" style="65" customWidth="1"/>
    <col min="14598" max="14598" width="3.5703125" style="65" customWidth="1"/>
    <col min="14599" max="14599" width="34.28515625" style="65" customWidth="1"/>
    <col min="14600" max="14600" width="4.7109375" style="65" customWidth="1"/>
    <col min="14601" max="14601" width="9" style="65" customWidth="1"/>
    <col min="14602" max="14602" width="11.7109375" style="65" customWidth="1"/>
    <col min="14603" max="14603" width="12.42578125" style="65" customWidth="1"/>
    <col min="14604" max="14604" width="10.140625" style="65" customWidth="1"/>
    <col min="14605" max="14608" width="0" style="65" hidden="1" customWidth="1"/>
    <col min="14609" max="14609" width="11.28515625" style="65" customWidth="1"/>
    <col min="14610" max="14610" width="34.42578125" style="65" customWidth="1"/>
    <col min="14611" max="14628" width="9.140625" style="65" customWidth="1"/>
    <col min="14629" max="14848" width="8.85546875" style="65"/>
    <col min="14849" max="14852" width="2" style="65" customWidth="1"/>
    <col min="14853" max="14853" width="2.140625" style="65" customWidth="1"/>
    <col min="14854" max="14854" width="3.5703125" style="65" customWidth="1"/>
    <col min="14855" max="14855" width="34.28515625" style="65" customWidth="1"/>
    <col min="14856" max="14856" width="4.7109375" style="65" customWidth="1"/>
    <col min="14857" max="14857" width="9" style="65" customWidth="1"/>
    <col min="14858" max="14858" width="11.7109375" style="65" customWidth="1"/>
    <col min="14859" max="14859" width="12.42578125" style="65" customWidth="1"/>
    <col min="14860" max="14860" width="10.140625" style="65" customWidth="1"/>
    <col min="14861" max="14864" width="0" style="65" hidden="1" customWidth="1"/>
    <col min="14865" max="14865" width="11.28515625" style="65" customWidth="1"/>
    <col min="14866" max="14866" width="34.42578125" style="65" customWidth="1"/>
    <col min="14867" max="14884" width="9.140625" style="65" customWidth="1"/>
    <col min="14885" max="15104" width="8.85546875" style="65"/>
    <col min="15105" max="15108" width="2" style="65" customWidth="1"/>
    <col min="15109" max="15109" width="2.140625" style="65" customWidth="1"/>
    <col min="15110" max="15110" width="3.5703125" style="65" customWidth="1"/>
    <col min="15111" max="15111" width="34.28515625" style="65" customWidth="1"/>
    <col min="15112" max="15112" width="4.7109375" style="65" customWidth="1"/>
    <col min="15113" max="15113" width="9" style="65" customWidth="1"/>
    <col min="15114" max="15114" width="11.7109375" style="65" customWidth="1"/>
    <col min="15115" max="15115" width="12.42578125" style="65" customWidth="1"/>
    <col min="15116" max="15116" width="10.140625" style="65" customWidth="1"/>
    <col min="15117" max="15120" width="0" style="65" hidden="1" customWidth="1"/>
    <col min="15121" max="15121" width="11.28515625" style="65" customWidth="1"/>
    <col min="15122" max="15122" width="34.42578125" style="65" customWidth="1"/>
    <col min="15123" max="15140" width="9.140625" style="65" customWidth="1"/>
    <col min="15141" max="15360" width="8.85546875" style="65"/>
    <col min="15361" max="15364" width="2" style="65" customWidth="1"/>
    <col min="15365" max="15365" width="2.140625" style="65" customWidth="1"/>
    <col min="15366" max="15366" width="3.5703125" style="65" customWidth="1"/>
    <col min="15367" max="15367" width="34.28515625" style="65" customWidth="1"/>
    <col min="15368" max="15368" width="4.7109375" style="65" customWidth="1"/>
    <col min="15369" max="15369" width="9" style="65" customWidth="1"/>
    <col min="15370" max="15370" width="11.7109375" style="65" customWidth="1"/>
    <col min="15371" max="15371" width="12.42578125" style="65" customWidth="1"/>
    <col min="15372" max="15372" width="10.140625" style="65" customWidth="1"/>
    <col min="15373" max="15376" width="0" style="65" hidden="1" customWidth="1"/>
    <col min="15377" max="15377" width="11.28515625" style="65" customWidth="1"/>
    <col min="15378" max="15378" width="34.42578125" style="65" customWidth="1"/>
    <col min="15379" max="15396" width="9.140625" style="65" customWidth="1"/>
    <col min="15397" max="15616" width="8.85546875" style="65"/>
    <col min="15617" max="15620" width="2" style="65" customWidth="1"/>
    <col min="15621" max="15621" width="2.140625" style="65" customWidth="1"/>
    <col min="15622" max="15622" width="3.5703125" style="65" customWidth="1"/>
    <col min="15623" max="15623" width="34.28515625" style="65" customWidth="1"/>
    <col min="15624" max="15624" width="4.7109375" style="65" customWidth="1"/>
    <col min="15625" max="15625" width="9" style="65" customWidth="1"/>
    <col min="15626" max="15626" width="11.7109375" style="65" customWidth="1"/>
    <col min="15627" max="15627" width="12.42578125" style="65" customWidth="1"/>
    <col min="15628" max="15628" width="10.140625" style="65" customWidth="1"/>
    <col min="15629" max="15632" width="0" style="65" hidden="1" customWidth="1"/>
    <col min="15633" max="15633" width="11.28515625" style="65" customWidth="1"/>
    <col min="15634" max="15634" width="34.42578125" style="65" customWidth="1"/>
    <col min="15635" max="15652" width="9.140625" style="65" customWidth="1"/>
    <col min="15653" max="15872" width="8.85546875" style="65"/>
    <col min="15873" max="15876" width="2" style="65" customWidth="1"/>
    <col min="15877" max="15877" width="2.140625" style="65" customWidth="1"/>
    <col min="15878" max="15878" width="3.5703125" style="65" customWidth="1"/>
    <col min="15879" max="15879" width="34.28515625" style="65" customWidth="1"/>
    <col min="15880" max="15880" width="4.7109375" style="65" customWidth="1"/>
    <col min="15881" max="15881" width="9" style="65" customWidth="1"/>
    <col min="15882" max="15882" width="11.7109375" style="65" customWidth="1"/>
    <col min="15883" max="15883" width="12.42578125" style="65" customWidth="1"/>
    <col min="15884" max="15884" width="10.140625" style="65" customWidth="1"/>
    <col min="15885" max="15888" width="0" style="65" hidden="1" customWidth="1"/>
    <col min="15889" max="15889" width="11.28515625" style="65" customWidth="1"/>
    <col min="15890" max="15890" width="34.42578125" style="65" customWidth="1"/>
    <col min="15891" max="15908" width="9.140625" style="65" customWidth="1"/>
    <col min="15909" max="16128" width="8.85546875" style="65"/>
    <col min="16129" max="16132" width="2" style="65" customWidth="1"/>
    <col min="16133" max="16133" width="2.140625" style="65" customWidth="1"/>
    <col min="16134" max="16134" width="3.5703125" style="65" customWidth="1"/>
    <col min="16135" max="16135" width="34.28515625" style="65" customWidth="1"/>
    <col min="16136" max="16136" width="4.7109375" style="65" customWidth="1"/>
    <col min="16137" max="16137" width="9" style="65" customWidth="1"/>
    <col min="16138" max="16138" width="11.7109375" style="65" customWidth="1"/>
    <col min="16139" max="16139" width="12.42578125" style="65" customWidth="1"/>
    <col min="16140" max="16140" width="10.140625" style="65" customWidth="1"/>
    <col min="16141" max="16144" width="0" style="65" hidden="1" customWidth="1"/>
    <col min="16145" max="16145" width="11.28515625" style="65" customWidth="1"/>
    <col min="16146" max="16146" width="34.42578125" style="65" customWidth="1"/>
    <col min="16147" max="16164" width="9.140625" style="65" customWidth="1"/>
    <col min="16165" max="16384" width="8.85546875" style="65"/>
  </cols>
  <sheetData>
    <row r="1" spans="1:36" ht="15" customHeight="1">
      <c r="G1" s="186"/>
      <c r="H1" s="187"/>
      <c r="I1" s="63"/>
      <c r="J1" s="64" t="s">
        <v>27</v>
      </c>
      <c r="K1" s="64"/>
      <c r="L1" s="64"/>
      <c r="M1" s="188"/>
      <c r="N1" s="64"/>
      <c r="O1" s="64"/>
      <c r="P1" s="64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</row>
    <row r="2" spans="1:36" ht="14.25" customHeight="1">
      <c r="H2" s="187"/>
      <c r="I2" s="65"/>
      <c r="J2" s="64" t="s">
        <v>28</v>
      </c>
      <c r="K2" s="64"/>
      <c r="L2" s="64"/>
      <c r="M2" s="188"/>
      <c r="N2" s="64"/>
      <c r="O2" s="64"/>
      <c r="P2" s="64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6" ht="13.5" customHeight="1">
      <c r="H3" s="66"/>
      <c r="I3" s="187"/>
      <c r="J3" s="64" t="s">
        <v>29</v>
      </c>
      <c r="K3" s="64"/>
      <c r="L3" s="64"/>
      <c r="M3" s="188"/>
      <c r="N3" s="64"/>
      <c r="O3" s="64"/>
      <c r="P3" s="64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</row>
    <row r="4" spans="1:36" ht="14.25" customHeight="1">
      <c r="G4" s="189" t="s">
        <v>30</v>
      </c>
      <c r="H4" s="187"/>
      <c r="I4" s="65"/>
      <c r="J4" s="64" t="s">
        <v>31</v>
      </c>
      <c r="K4" s="64"/>
      <c r="L4" s="64"/>
      <c r="M4" s="188"/>
      <c r="N4" s="190"/>
      <c r="O4" s="190"/>
      <c r="P4" s="64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</row>
    <row r="5" spans="1:36" ht="12" customHeight="1">
      <c r="H5" s="67"/>
      <c r="I5" s="65"/>
      <c r="J5" s="64" t="s">
        <v>388</v>
      </c>
      <c r="K5" s="64"/>
      <c r="L5" s="64"/>
      <c r="M5" s="188"/>
      <c r="N5" s="64"/>
      <c r="O5" s="64"/>
      <c r="P5" s="64"/>
      <c r="Q5" s="64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</row>
    <row r="6" spans="1:36" ht="25.5" customHeight="1">
      <c r="G6" s="68" t="s">
        <v>32</v>
      </c>
      <c r="H6" s="64"/>
      <c r="I6" s="64"/>
      <c r="J6" s="191"/>
      <c r="K6" s="191"/>
      <c r="L6" s="69"/>
      <c r="M6" s="188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</row>
    <row r="7" spans="1:36" ht="14.25" customHeight="1">
      <c r="A7" s="70"/>
      <c r="B7" s="192"/>
      <c r="C7" s="192"/>
      <c r="D7" s="192"/>
      <c r="E7" s="192"/>
      <c r="F7" s="192"/>
      <c r="G7" s="437" t="s">
        <v>33</v>
      </c>
      <c r="H7" s="437"/>
      <c r="I7" s="437"/>
      <c r="J7" s="437"/>
      <c r="K7" s="437"/>
      <c r="L7" s="192"/>
      <c r="M7" s="188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</row>
    <row r="8" spans="1:36" ht="16.5" customHeight="1">
      <c r="A8" s="438" t="s">
        <v>461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188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</row>
    <row r="9" spans="1:36" ht="12" customHeight="1">
      <c r="B9" s="438" t="s">
        <v>34</v>
      </c>
      <c r="C9" s="438"/>
      <c r="D9" s="438"/>
      <c r="E9" s="438"/>
      <c r="F9" s="438"/>
      <c r="G9" s="438"/>
      <c r="H9" s="438"/>
      <c r="I9" s="438"/>
      <c r="J9" s="438"/>
      <c r="K9" s="438"/>
      <c r="L9" s="438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</row>
    <row r="10" spans="1:36" ht="12.75" customHeight="1">
      <c r="G10" s="439" t="s">
        <v>462</v>
      </c>
      <c r="H10" s="439"/>
      <c r="I10" s="439"/>
      <c r="J10" s="439"/>
      <c r="K10" s="439"/>
    </row>
    <row r="11" spans="1:36" ht="15" customHeight="1">
      <c r="B11" s="65"/>
      <c r="C11" s="65"/>
      <c r="D11" s="65"/>
      <c r="E11" s="440" t="s">
        <v>248</v>
      </c>
      <c r="F11" s="440"/>
      <c r="G11" s="440"/>
      <c r="H11" s="440"/>
      <c r="I11" s="440"/>
      <c r="J11" s="440"/>
      <c r="K11" s="440"/>
      <c r="L11" s="65"/>
    </row>
    <row r="12" spans="1:36" ht="12" customHeight="1">
      <c r="F12" s="61"/>
      <c r="J12" s="193"/>
      <c r="K12" s="194"/>
      <c r="L12" s="195" t="s">
        <v>35</v>
      </c>
      <c r="M12" s="71"/>
    </row>
    <row r="13" spans="1:36" ht="11.25" customHeight="1">
      <c r="F13" s="61"/>
      <c r="J13" s="72" t="s">
        <v>36</v>
      </c>
      <c r="K13" s="66"/>
      <c r="L13" s="73"/>
      <c r="M13" s="71"/>
    </row>
    <row r="14" spans="1:36" ht="12" customHeight="1">
      <c r="E14" s="64"/>
      <c r="F14" s="74"/>
      <c r="I14" s="75"/>
      <c r="J14" s="75"/>
      <c r="K14" s="76" t="s">
        <v>37</v>
      </c>
      <c r="L14" s="73"/>
      <c r="M14" s="71"/>
    </row>
    <row r="15" spans="1:36" ht="14.25" customHeight="1">
      <c r="A15" s="424" t="s">
        <v>389</v>
      </c>
      <c r="B15" s="424"/>
      <c r="C15" s="424"/>
      <c r="D15" s="424"/>
      <c r="E15" s="424"/>
      <c r="F15" s="424"/>
      <c r="G15" s="424"/>
      <c r="H15" s="424"/>
      <c r="I15" s="424"/>
      <c r="K15" s="76" t="s">
        <v>38</v>
      </c>
      <c r="L15" s="77" t="s">
        <v>39</v>
      </c>
      <c r="M15" s="71"/>
    </row>
    <row r="16" spans="1:36" ht="43.5" customHeight="1">
      <c r="A16" s="424" t="s">
        <v>249</v>
      </c>
      <c r="B16" s="424"/>
      <c r="C16" s="424"/>
      <c r="D16" s="424"/>
      <c r="E16" s="424"/>
      <c r="F16" s="424"/>
      <c r="G16" s="424"/>
      <c r="H16" s="424"/>
      <c r="I16" s="424"/>
      <c r="J16" s="78" t="s">
        <v>41</v>
      </c>
      <c r="K16" s="79" t="s">
        <v>53</v>
      </c>
      <c r="L16" s="73"/>
      <c r="M16" s="71"/>
    </row>
    <row r="17" spans="1:18" ht="12.75" customHeight="1">
      <c r="F17" s="61"/>
      <c r="G17" s="80" t="s">
        <v>42</v>
      </c>
      <c r="H17" s="81" t="s">
        <v>12</v>
      </c>
      <c r="I17" s="82"/>
      <c r="J17" s="83"/>
      <c r="K17" s="73"/>
      <c r="L17" s="73"/>
      <c r="M17" s="71"/>
    </row>
    <row r="18" spans="1:18" ht="13.5" customHeight="1">
      <c r="F18" s="61"/>
      <c r="G18" s="425" t="s">
        <v>43</v>
      </c>
      <c r="H18" s="425"/>
      <c r="I18" s="84" t="s">
        <v>250</v>
      </c>
      <c r="J18" s="85" t="s">
        <v>251</v>
      </c>
      <c r="K18" s="86" t="s">
        <v>251</v>
      </c>
      <c r="L18" s="86" t="s">
        <v>251</v>
      </c>
      <c r="M18" s="71"/>
    </row>
    <row r="19" spans="1:18">
      <c r="A19" s="426" t="s">
        <v>255</v>
      </c>
      <c r="B19" s="426"/>
      <c r="C19" s="426"/>
      <c r="D19" s="426"/>
      <c r="E19" s="426"/>
      <c r="F19" s="426"/>
      <c r="G19" s="426"/>
      <c r="H19" s="426"/>
      <c r="I19" s="426"/>
      <c r="J19" s="87"/>
      <c r="K19" s="196"/>
      <c r="L19" s="88" t="s">
        <v>44</v>
      </c>
      <c r="M19" s="89"/>
    </row>
    <row r="20" spans="1:18" ht="24" customHeight="1">
      <c r="A20" s="427" t="s">
        <v>45</v>
      </c>
      <c r="B20" s="428"/>
      <c r="C20" s="428"/>
      <c r="D20" s="428"/>
      <c r="E20" s="428"/>
      <c r="F20" s="428"/>
      <c r="G20" s="431" t="s">
        <v>46</v>
      </c>
      <c r="H20" s="433" t="s">
        <v>47</v>
      </c>
      <c r="I20" s="435" t="s">
        <v>48</v>
      </c>
      <c r="J20" s="436"/>
      <c r="K20" s="422" t="s">
        <v>49</v>
      </c>
      <c r="L20" s="414" t="s">
        <v>50</v>
      </c>
      <c r="M20" s="89"/>
    </row>
    <row r="21" spans="1:18" ht="46.5" customHeight="1">
      <c r="A21" s="429"/>
      <c r="B21" s="430"/>
      <c r="C21" s="430"/>
      <c r="D21" s="430"/>
      <c r="E21" s="430"/>
      <c r="F21" s="430"/>
      <c r="G21" s="432"/>
      <c r="H21" s="434"/>
      <c r="I21" s="90" t="s">
        <v>51</v>
      </c>
      <c r="J21" s="91" t="s">
        <v>52</v>
      </c>
      <c r="K21" s="423"/>
      <c r="L21" s="415"/>
    </row>
    <row r="22" spans="1:18" ht="11.25" customHeight="1">
      <c r="A22" s="416" t="s">
        <v>53</v>
      </c>
      <c r="B22" s="417"/>
      <c r="C22" s="417"/>
      <c r="D22" s="417"/>
      <c r="E22" s="417"/>
      <c r="F22" s="418"/>
      <c r="G22" s="197">
        <v>2</v>
      </c>
      <c r="H22" s="198">
        <v>3</v>
      </c>
      <c r="I22" s="199" t="s">
        <v>54</v>
      </c>
      <c r="J22" s="200" t="s">
        <v>55</v>
      </c>
      <c r="K22" s="201">
        <v>6</v>
      </c>
      <c r="L22" s="201">
        <v>7</v>
      </c>
    </row>
    <row r="23" spans="1:18" s="99" customFormat="1" ht="14.25" customHeight="1">
      <c r="A23" s="92">
        <v>2</v>
      </c>
      <c r="B23" s="92"/>
      <c r="C23" s="93"/>
      <c r="D23" s="94"/>
      <c r="E23" s="92"/>
      <c r="F23" s="95"/>
      <c r="G23" s="94" t="s">
        <v>56</v>
      </c>
      <c r="H23" s="96">
        <v>1</v>
      </c>
      <c r="I23" s="97">
        <f>SUM(I24+I35+I54+I75+I82+I102+I124+I143+I153)</f>
        <v>353900</v>
      </c>
      <c r="J23" s="97">
        <f>SUM(J24+J35+J54+J75+J82+J102+J124+J143+J153)</f>
        <v>166800</v>
      </c>
      <c r="K23" s="98">
        <f>SUM(K24+K35+K54+K75+K82+K102+K124+K143+K153)</f>
        <v>164227.65</v>
      </c>
      <c r="L23" s="97">
        <f>SUM(L24+L35+L54+L75+L82+L102+L124+L143+L153)</f>
        <v>164227.65</v>
      </c>
    </row>
    <row r="24" spans="1:18" ht="16.5" customHeight="1">
      <c r="A24" s="92">
        <v>2</v>
      </c>
      <c r="B24" s="100">
        <v>1</v>
      </c>
      <c r="C24" s="101"/>
      <c r="D24" s="102"/>
      <c r="E24" s="103"/>
      <c r="F24" s="104"/>
      <c r="G24" s="105" t="s">
        <v>57</v>
      </c>
      <c r="H24" s="96">
        <v>2</v>
      </c>
      <c r="I24" s="97">
        <f>SUM(I25+I31)</f>
        <v>341000</v>
      </c>
      <c r="J24" s="97">
        <f>SUM(J25+J31)</f>
        <v>160300</v>
      </c>
      <c r="K24" s="106">
        <f>SUM(K25+K31)</f>
        <v>160100</v>
      </c>
      <c r="L24" s="107">
        <f>SUM(L25+L31)</f>
        <v>160100</v>
      </c>
    </row>
    <row r="25" spans="1:18" ht="14.25" hidden="1" customHeight="1" collapsed="1">
      <c r="A25" s="108">
        <v>2</v>
      </c>
      <c r="B25" s="108">
        <v>1</v>
      </c>
      <c r="C25" s="109">
        <v>1</v>
      </c>
      <c r="D25" s="110"/>
      <c r="E25" s="108"/>
      <c r="F25" s="111"/>
      <c r="G25" s="110" t="s">
        <v>58</v>
      </c>
      <c r="H25" s="96">
        <v>3</v>
      </c>
      <c r="I25" s="97">
        <f>SUM(I26)</f>
        <v>336100</v>
      </c>
      <c r="J25" s="97">
        <f>SUM(J26)</f>
        <v>158000</v>
      </c>
      <c r="K25" s="98">
        <f>SUM(K26)</f>
        <v>158000</v>
      </c>
      <c r="L25" s="97">
        <f>SUM(L26)</f>
        <v>158000</v>
      </c>
      <c r="Q25" s="202"/>
    </row>
    <row r="26" spans="1:18" ht="13.5" hidden="1" customHeight="1" collapsed="1">
      <c r="A26" s="112">
        <v>2</v>
      </c>
      <c r="B26" s="108">
        <v>1</v>
      </c>
      <c r="C26" s="109">
        <v>1</v>
      </c>
      <c r="D26" s="110">
        <v>1</v>
      </c>
      <c r="E26" s="108"/>
      <c r="F26" s="111"/>
      <c r="G26" s="110" t="s">
        <v>58</v>
      </c>
      <c r="H26" s="96">
        <v>4</v>
      </c>
      <c r="I26" s="97">
        <f>SUM(I27+I29)</f>
        <v>336100</v>
      </c>
      <c r="J26" s="97">
        <f t="shared" ref="J26:L27" si="0">SUM(J27)</f>
        <v>158000</v>
      </c>
      <c r="K26" s="97">
        <f t="shared" si="0"/>
        <v>158000</v>
      </c>
      <c r="L26" s="97">
        <f t="shared" si="0"/>
        <v>158000</v>
      </c>
      <c r="Q26" s="202"/>
      <c r="R26" s="202"/>
    </row>
    <row r="27" spans="1:18" ht="14.25" hidden="1" customHeight="1" collapsed="1">
      <c r="A27" s="112">
        <v>2</v>
      </c>
      <c r="B27" s="108">
        <v>1</v>
      </c>
      <c r="C27" s="109">
        <v>1</v>
      </c>
      <c r="D27" s="110">
        <v>1</v>
      </c>
      <c r="E27" s="108">
        <v>1</v>
      </c>
      <c r="F27" s="111"/>
      <c r="G27" s="110" t="s">
        <v>59</v>
      </c>
      <c r="H27" s="96">
        <v>5</v>
      </c>
      <c r="I27" s="98">
        <f>SUM(I28)</f>
        <v>336100</v>
      </c>
      <c r="J27" s="98">
        <f t="shared" si="0"/>
        <v>158000</v>
      </c>
      <c r="K27" s="98">
        <f t="shared" si="0"/>
        <v>158000</v>
      </c>
      <c r="L27" s="98">
        <f t="shared" si="0"/>
        <v>158000</v>
      </c>
      <c r="Q27" s="202"/>
      <c r="R27" s="202"/>
    </row>
    <row r="28" spans="1:18" ht="14.25" customHeight="1">
      <c r="A28" s="112">
        <v>2</v>
      </c>
      <c r="B28" s="108">
        <v>1</v>
      </c>
      <c r="C28" s="109">
        <v>1</v>
      </c>
      <c r="D28" s="110">
        <v>1</v>
      </c>
      <c r="E28" s="108">
        <v>1</v>
      </c>
      <c r="F28" s="111">
        <v>1</v>
      </c>
      <c r="G28" s="110" t="s">
        <v>59</v>
      </c>
      <c r="H28" s="96">
        <v>6</v>
      </c>
      <c r="I28" s="113">
        <v>336100</v>
      </c>
      <c r="J28" s="114">
        <v>158000</v>
      </c>
      <c r="K28" s="114">
        <v>158000</v>
      </c>
      <c r="L28" s="114">
        <v>158000</v>
      </c>
      <c r="Q28" s="202"/>
      <c r="R28" s="202"/>
    </row>
    <row r="29" spans="1:18" ht="12.75" hidden="1" customHeight="1" collapsed="1">
      <c r="A29" s="112">
        <v>2</v>
      </c>
      <c r="B29" s="108">
        <v>1</v>
      </c>
      <c r="C29" s="109">
        <v>1</v>
      </c>
      <c r="D29" s="110">
        <v>1</v>
      </c>
      <c r="E29" s="108">
        <v>2</v>
      </c>
      <c r="F29" s="111"/>
      <c r="G29" s="110" t="s">
        <v>60</v>
      </c>
      <c r="H29" s="96">
        <v>7</v>
      </c>
      <c r="I29" s="98">
        <f>I30</f>
        <v>0</v>
      </c>
      <c r="J29" s="98">
        <f>J30</f>
        <v>0</v>
      </c>
      <c r="K29" s="98">
        <f>K30</f>
        <v>0</v>
      </c>
      <c r="L29" s="98">
        <f>L30</f>
        <v>0</v>
      </c>
      <c r="Q29" s="202"/>
      <c r="R29" s="202"/>
    </row>
    <row r="30" spans="1:18" ht="12.75" hidden="1" customHeight="1" collapsed="1">
      <c r="A30" s="112">
        <v>2</v>
      </c>
      <c r="B30" s="108">
        <v>1</v>
      </c>
      <c r="C30" s="109">
        <v>1</v>
      </c>
      <c r="D30" s="110">
        <v>1</v>
      </c>
      <c r="E30" s="108">
        <v>2</v>
      </c>
      <c r="F30" s="111">
        <v>1</v>
      </c>
      <c r="G30" s="110" t="s">
        <v>60</v>
      </c>
      <c r="H30" s="96">
        <v>8</v>
      </c>
      <c r="I30" s="114">
        <v>0</v>
      </c>
      <c r="J30" s="115">
        <v>0</v>
      </c>
      <c r="K30" s="114">
        <v>0</v>
      </c>
      <c r="L30" s="115">
        <v>0</v>
      </c>
      <c r="Q30" s="202"/>
      <c r="R30" s="202"/>
    </row>
    <row r="31" spans="1:18" ht="13.5" hidden="1" customHeight="1" collapsed="1">
      <c r="A31" s="112">
        <v>2</v>
      </c>
      <c r="B31" s="108">
        <v>1</v>
      </c>
      <c r="C31" s="109">
        <v>2</v>
      </c>
      <c r="D31" s="110"/>
      <c r="E31" s="108"/>
      <c r="F31" s="111"/>
      <c r="G31" s="110" t="s">
        <v>61</v>
      </c>
      <c r="H31" s="96">
        <v>9</v>
      </c>
      <c r="I31" s="98">
        <f t="shared" ref="I31:L33" si="1">I32</f>
        <v>4900</v>
      </c>
      <c r="J31" s="97">
        <f t="shared" si="1"/>
        <v>2300</v>
      </c>
      <c r="K31" s="98">
        <f t="shared" si="1"/>
        <v>2100</v>
      </c>
      <c r="L31" s="97">
        <f t="shared" si="1"/>
        <v>2100</v>
      </c>
      <c r="Q31" s="202"/>
      <c r="R31" s="202"/>
    </row>
    <row r="32" spans="1:18" ht="15.75" hidden="1" customHeight="1" collapsed="1">
      <c r="A32" s="112">
        <v>2</v>
      </c>
      <c r="B32" s="108">
        <v>1</v>
      </c>
      <c r="C32" s="109">
        <v>2</v>
      </c>
      <c r="D32" s="110">
        <v>1</v>
      </c>
      <c r="E32" s="108"/>
      <c r="F32" s="111"/>
      <c r="G32" s="110" t="s">
        <v>61</v>
      </c>
      <c r="H32" s="96">
        <v>10</v>
      </c>
      <c r="I32" s="98">
        <f t="shared" si="1"/>
        <v>4900</v>
      </c>
      <c r="J32" s="97">
        <f t="shared" si="1"/>
        <v>2300</v>
      </c>
      <c r="K32" s="97">
        <f t="shared" si="1"/>
        <v>2100</v>
      </c>
      <c r="L32" s="97">
        <f t="shared" si="1"/>
        <v>2100</v>
      </c>
      <c r="Q32" s="202"/>
    </row>
    <row r="33" spans="1:19" ht="13.5" hidden="1" customHeight="1" collapsed="1">
      <c r="A33" s="112">
        <v>2</v>
      </c>
      <c r="B33" s="108">
        <v>1</v>
      </c>
      <c r="C33" s="109">
        <v>2</v>
      </c>
      <c r="D33" s="110">
        <v>1</v>
      </c>
      <c r="E33" s="108">
        <v>1</v>
      </c>
      <c r="F33" s="111"/>
      <c r="G33" s="110" t="s">
        <v>61</v>
      </c>
      <c r="H33" s="96">
        <v>11</v>
      </c>
      <c r="I33" s="97">
        <f t="shared" si="1"/>
        <v>4900</v>
      </c>
      <c r="J33" s="97">
        <f t="shared" si="1"/>
        <v>2300</v>
      </c>
      <c r="K33" s="97">
        <f t="shared" si="1"/>
        <v>2100</v>
      </c>
      <c r="L33" s="97">
        <f t="shared" si="1"/>
        <v>2100</v>
      </c>
      <c r="Q33" s="202"/>
      <c r="R33" s="202"/>
    </row>
    <row r="34" spans="1:19" ht="14.25" customHeight="1">
      <c r="A34" s="112">
        <v>2</v>
      </c>
      <c r="B34" s="108">
        <v>1</v>
      </c>
      <c r="C34" s="109">
        <v>2</v>
      </c>
      <c r="D34" s="110">
        <v>1</v>
      </c>
      <c r="E34" s="108">
        <v>1</v>
      </c>
      <c r="F34" s="111">
        <v>1</v>
      </c>
      <c r="G34" s="110" t="s">
        <v>61</v>
      </c>
      <c r="H34" s="96">
        <v>12</v>
      </c>
      <c r="I34" s="115">
        <v>4900</v>
      </c>
      <c r="J34" s="114">
        <v>2300</v>
      </c>
      <c r="K34" s="114">
        <v>2100</v>
      </c>
      <c r="L34" s="114">
        <v>2100</v>
      </c>
      <c r="Q34" s="202"/>
      <c r="R34" s="202"/>
    </row>
    <row r="35" spans="1:19" ht="26.25" customHeight="1">
      <c r="A35" s="116">
        <v>2</v>
      </c>
      <c r="B35" s="117">
        <v>2</v>
      </c>
      <c r="C35" s="101"/>
      <c r="D35" s="102"/>
      <c r="E35" s="103"/>
      <c r="F35" s="104"/>
      <c r="G35" s="105" t="s">
        <v>62</v>
      </c>
      <c r="H35" s="96">
        <v>13</v>
      </c>
      <c r="I35" s="118">
        <f t="shared" ref="I35:L37" si="2">I36</f>
        <v>9900</v>
      </c>
      <c r="J35" s="119">
        <f t="shared" si="2"/>
        <v>5000</v>
      </c>
      <c r="K35" s="118">
        <f t="shared" si="2"/>
        <v>3453.96</v>
      </c>
      <c r="L35" s="118">
        <f t="shared" si="2"/>
        <v>3453.96</v>
      </c>
    </row>
    <row r="36" spans="1:19" ht="27" hidden="1" customHeight="1" collapsed="1">
      <c r="A36" s="112">
        <v>2</v>
      </c>
      <c r="B36" s="108">
        <v>2</v>
      </c>
      <c r="C36" s="109">
        <v>1</v>
      </c>
      <c r="D36" s="110"/>
      <c r="E36" s="108"/>
      <c r="F36" s="111"/>
      <c r="G36" s="102" t="s">
        <v>62</v>
      </c>
      <c r="H36" s="96">
        <v>14</v>
      </c>
      <c r="I36" s="97">
        <f t="shared" si="2"/>
        <v>9900</v>
      </c>
      <c r="J36" s="98">
        <f t="shared" si="2"/>
        <v>5000</v>
      </c>
      <c r="K36" s="97">
        <f t="shared" si="2"/>
        <v>3453.96</v>
      </c>
      <c r="L36" s="98">
        <f t="shared" si="2"/>
        <v>3453.96</v>
      </c>
      <c r="Q36" s="202"/>
      <c r="S36" s="202"/>
    </row>
    <row r="37" spans="1:19" ht="15.75" hidden="1" customHeight="1" collapsed="1">
      <c r="A37" s="112">
        <v>2</v>
      </c>
      <c r="B37" s="108">
        <v>2</v>
      </c>
      <c r="C37" s="109">
        <v>1</v>
      </c>
      <c r="D37" s="110">
        <v>1</v>
      </c>
      <c r="E37" s="108"/>
      <c r="F37" s="111"/>
      <c r="G37" s="102" t="s">
        <v>62</v>
      </c>
      <c r="H37" s="96">
        <v>15</v>
      </c>
      <c r="I37" s="97">
        <f t="shared" si="2"/>
        <v>9900</v>
      </c>
      <c r="J37" s="98">
        <f t="shared" si="2"/>
        <v>5000</v>
      </c>
      <c r="K37" s="107">
        <f t="shared" si="2"/>
        <v>3453.96</v>
      </c>
      <c r="L37" s="107">
        <f t="shared" si="2"/>
        <v>3453.96</v>
      </c>
      <c r="Q37" s="202"/>
      <c r="R37" s="202"/>
    </row>
    <row r="38" spans="1:19" ht="24.75" hidden="1" customHeight="1" collapsed="1">
      <c r="A38" s="120">
        <v>2</v>
      </c>
      <c r="B38" s="121">
        <v>2</v>
      </c>
      <c r="C38" s="122">
        <v>1</v>
      </c>
      <c r="D38" s="123">
        <v>1</v>
      </c>
      <c r="E38" s="121">
        <v>1</v>
      </c>
      <c r="F38" s="124"/>
      <c r="G38" s="102" t="s">
        <v>62</v>
      </c>
      <c r="H38" s="96">
        <v>16</v>
      </c>
      <c r="I38" s="125">
        <f>SUM(I39:I53)</f>
        <v>9900</v>
      </c>
      <c r="J38" s="125">
        <f>SUM(J39:J53)</f>
        <v>5000</v>
      </c>
      <c r="K38" s="126">
        <f>SUM(K39:K53)</f>
        <v>3453.96</v>
      </c>
      <c r="L38" s="126">
        <f>SUM(L39:L53)</f>
        <v>3453.96</v>
      </c>
      <c r="Q38" s="202"/>
      <c r="R38" s="202"/>
    </row>
    <row r="39" spans="1:19" ht="15.75" hidden="1" customHeight="1" collapsed="1">
      <c r="A39" s="112">
        <v>2</v>
      </c>
      <c r="B39" s="108">
        <v>2</v>
      </c>
      <c r="C39" s="109">
        <v>1</v>
      </c>
      <c r="D39" s="110">
        <v>1</v>
      </c>
      <c r="E39" s="108">
        <v>1</v>
      </c>
      <c r="F39" s="127">
        <v>1</v>
      </c>
      <c r="G39" s="110" t="s">
        <v>63</v>
      </c>
      <c r="H39" s="96">
        <v>17</v>
      </c>
      <c r="I39" s="114">
        <v>0</v>
      </c>
      <c r="J39" s="114">
        <v>0</v>
      </c>
      <c r="K39" s="114">
        <v>0</v>
      </c>
      <c r="L39" s="114">
        <v>0</v>
      </c>
      <c r="Q39" s="202"/>
      <c r="R39" s="202"/>
    </row>
    <row r="40" spans="1:19" ht="26.25" hidden="1" customHeight="1" collapsed="1">
      <c r="A40" s="112">
        <v>2</v>
      </c>
      <c r="B40" s="108">
        <v>2</v>
      </c>
      <c r="C40" s="109">
        <v>1</v>
      </c>
      <c r="D40" s="110">
        <v>1</v>
      </c>
      <c r="E40" s="108">
        <v>1</v>
      </c>
      <c r="F40" s="111">
        <v>2</v>
      </c>
      <c r="G40" s="110" t="s">
        <v>64</v>
      </c>
      <c r="H40" s="96">
        <v>18</v>
      </c>
      <c r="I40" s="114">
        <v>0</v>
      </c>
      <c r="J40" s="114">
        <v>0</v>
      </c>
      <c r="K40" s="114">
        <v>0</v>
      </c>
      <c r="L40" s="114">
        <v>0</v>
      </c>
      <c r="Q40" s="202"/>
      <c r="R40" s="202"/>
    </row>
    <row r="41" spans="1:19" ht="26.25" hidden="1" customHeight="1" collapsed="1">
      <c r="A41" s="112">
        <v>2</v>
      </c>
      <c r="B41" s="108">
        <v>2</v>
      </c>
      <c r="C41" s="109">
        <v>1</v>
      </c>
      <c r="D41" s="110">
        <v>1</v>
      </c>
      <c r="E41" s="108">
        <v>1</v>
      </c>
      <c r="F41" s="111">
        <v>5</v>
      </c>
      <c r="G41" s="110" t="s">
        <v>65</v>
      </c>
      <c r="H41" s="96">
        <v>19</v>
      </c>
      <c r="I41" s="114">
        <v>0</v>
      </c>
      <c r="J41" s="114">
        <v>0</v>
      </c>
      <c r="K41" s="114">
        <v>0</v>
      </c>
      <c r="L41" s="114">
        <v>0</v>
      </c>
      <c r="Q41" s="202"/>
      <c r="R41" s="202"/>
    </row>
    <row r="42" spans="1:19" ht="27" hidden="1" customHeight="1" collapsed="1">
      <c r="A42" s="112">
        <v>2</v>
      </c>
      <c r="B42" s="108">
        <v>2</v>
      </c>
      <c r="C42" s="109">
        <v>1</v>
      </c>
      <c r="D42" s="110">
        <v>1</v>
      </c>
      <c r="E42" s="108">
        <v>1</v>
      </c>
      <c r="F42" s="111">
        <v>6</v>
      </c>
      <c r="G42" s="110" t="s">
        <v>66</v>
      </c>
      <c r="H42" s="96">
        <v>20</v>
      </c>
      <c r="I42" s="114">
        <v>0</v>
      </c>
      <c r="J42" s="114">
        <v>0</v>
      </c>
      <c r="K42" s="114">
        <v>0</v>
      </c>
      <c r="L42" s="114">
        <v>0</v>
      </c>
      <c r="Q42" s="202"/>
      <c r="R42" s="202"/>
    </row>
    <row r="43" spans="1:19" ht="26.25" hidden="1" customHeight="1" collapsed="1">
      <c r="A43" s="128">
        <v>2</v>
      </c>
      <c r="B43" s="103">
        <v>2</v>
      </c>
      <c r="C43" s="101">
        <v>1</v>
      </c>
      <c r="D43" s="102">
        <v>1</v>
      </c>
      <c r="E43" s="103">
        <v>1</v>
      </c>
      <c r="F43" s="104">
        <v>7</v>
      </c>
      <c r="G43" s="102" t="s">
        <v>67</v>
      </c>
      <c r="H43" s="96">
        <v>21</v>
      </c>
      <c r="I43" s="114">
        <v>0</v>
      </c>
      <c r="J43" s="114">
        <v>0</v>
      </c>
      <c r="K43" s="114">
        <v>0</v>
      </c>
      <c r="L43" s="114">
        <v>0</v>
      </c>
      <c r="Q43" s="202"/>
      <c r="R43" s="202"/>
    </row>
    <row r="44" spans="1:19" ht="15" hidden="1" customHeight="1" collapsed="1">
      <c r="A44" s="112">
        <v>2</v>
      </c>
      <c r="B44" s="108">
        <v>2</v>
      </c>
      <c r="C44" s="109">
        <v>1</v>
      </c>
      <c r="D44" s="110">
        <v>1</v>
      </c>
      <c r="E44" s="108">
        <v>1</v>
      </c>
      <c r="F44" s="111">
        <v>11</v>
      </c>
      <c r="G44" s="110" t="s">
        <v>68</v>
      </c>
      <c r="H44" s="96">
        <v>22</v>
      </c>
      <c r="I44" s="115">
        <v>0</v>
      </c>
      <c r="J44" s="114">
        <v>0</v>
      </c>
      <c r="K44" s="114">
        <v>0</v>
      </c>
      <c r="L44" s="114">
        <v>0</v>
      </c>
      <c r="Q44" s="202"/>
      <c r="R44" s="202"/>
    </row>
    <row r="45" spans="1:19" ht="15.75" hidden="1" customHeight="1" collapsed="1">
      <c r="A45" s="120">
        <v>2</v>
      </c>
      <c r="B45" s="129">
        <v>2</v>
      </c>
      <c r="C45" s="130">
        <v>1</v>
      </c>
      <c r="D45" s="130">
        <v>1</v>
      </c>
      <c r="E45" s="130">
        <v>1</v>
      </c>
      <c r="F45" s="131">
        <v>12</v>
      </c>
      <c r="G45" s="132" t="s">
        <v>69</v>
      </c>
      <c r="H45" s="96">
        <v>23</v>
      </c>
      <c r="I45" s="133">
        <v>0</v>
      </c>
      <c r="J45" s="114">
        <v>0</v>
      </c>
      <c r="K45" s="114">
        <v>0</v>
      </c>
      <c r="L45" s="114">
        <v>0</v>
      </c>
      <c r="Q45" s="202"/>
      <c r="R45" s="202"/>
    </row>
    <row r="46" spans="1:19" ht="25.5" hidden="1" customHeight="1" collapsed="1">
      <c r="A46" s="112">
        <v>2</v>
      </c>
      <c r="B46" s="108">
        <v>2</v>
      </c>
      <c r="C46" s="109">
        <v>1</v>
      </c>
      <c r="D46" s="109">
        <v>1</v>
      </c>
      <c r="E46" s="109">
        <v>1</v>
      </c>
      <c r="F46" s="111">
        <v>14</v>
      </c>
      <c r="G46" s="134" t="s">
        <v>70</v>
      </c>
      <c r="H46" s="96">
        <v>24</v>
      </c>
      <c r="I46" s="115">
        <v>0</v>
      </c>
      <c r="J46" s="115">
        <v>0</v>
      </c>
      <c r="K46" s="115">
        <v>0</v>
      </c>
      <c r="L46" s="115">
        <v>0</v>
      </c>
      <c r="Q46" s="202"/>
      <c r="R46" s="202"/>
    </row>
    <row r="47" spans="1:19" ht="27.75" hidden="1" customHeight="1" collapsed="1">
      <c r="A47" s="112">
        <v>2</v>
      </c>
      <c r="B47" s="108">
        <v>2</v>
      </c>
      <c r="C47" s="109">
        <v>1</v>
      </c>
      <c r="D47" s="109">
        <v>1</v>
      </c>
      <c r="E47" s="109">
        <v>1</v>
      </c>
      <c r="F47" s="111">
        <v>15</v>
      </c>
      <c r="G47" s="110" t="s">
        <v>71</v>
      </c>
      <c r="H47" s="96">
        <v>25</v>
      </c>
      <c r="I47" s="115">
        <v>0</v>
      </c>
      <c r="J47" s="114">
        <v>0</v>
      </c>
      <c r="K47" s="114">
        <v>0</v>
      </c>
      <c r="L47" s="114">
        <v>0</v>
      </c>
      <c r="Q47" s="202"/>
      <c r="R47" s="202"/>
    </row>
    <row r="48" spans="1:19" ht="15.75" customHeight="1">
      <c r="A48" s="112">
        <v>2</v>
      </c>
      <c r="B48" s="108">
        <v>2</v>
      </c>
      <c r="C48" s="109">
        <v>1</v>
      </c>
      <c r="D48" s="109">
        <v>1</v>
      </c>
      <c r="E48" s="109">
        <v>1</v>
      </c>
      <c r="F48" s="111">
        <v>16</v>
      </c>
      <c r="G48" s="110" t="s">
        <v>72</v>
      </c>
      <c r="H48" s="96">
        <v>26</v>
      </c>
      <c r="I48" s="115">
        <v>2000</v>
      </c>
      <c r="J48" s="114">
        <v>1200</v>
      </c>
      <c r="K48" s="114">
        <v>1145.8800000000001</v>
      </c>
      <c r="L48" s="114">
        <v>1145.8800000000001</v>
      </c>
      <c r="Q48" s="202"/>
      <c r="R48" s="202"/>
    </row>
    <row r="49" spans="1:19" ht="27.75" hidden="1" customHeight="1" collapsed="1">
      <c r="A49" s="112">
        <v>2</v>
      </c>
      <c r="B49" s="108">
        <v>2</v>
      </c>
      <c r="C49" s="109">
        <v>1</v>
      </c>
      <c r="D49" s="109">
        <v>1</v>
      </c>
      <c r="E49" s="109">
        <v>1</v>
      </c>
      <c r="F49" s="111">
        <v>17</v>
      </c>
      <c r="G49" s="110" t="s">
        <v>73</v>
      </c>
      <c r="H49" s="96">
        <v>27</v>
      </c>
      <c r="I49" s="115">
        <v>0</v>
      </c>
      <c r="J49" s="115">
        <v>0</v>
      </c>
      <c r="K49" s="115">
        <v>0</v>
      </c>
      <c r="L49" s="115">
        <v>0</v>
      </c>
      <c r="Q49" s="202"/>
      <c r="R49" s="202"/>
    </row>
    <row r="50" spans="1:19" ht="14.25" hidden="1" customHeight="1" collapsed="1">
      <c r="A50" s="112">
        <v>2</v>
      </c>
      <c r="B50" s="108">
        <v>2</v>
      </c>
      <c r="C50" s="109">
        <v>1</v>
      </c>
      <c r="D50" s="109">
        <v>1</v>
      </c>
      <c r="E50" s="109">
        <v>1</v>
      </c>
      <c r="F50" s="111">
        <v>20</v>
      </c>
      <c r="G50" s="110" t="s">
        <v>74</v>
      </c>
      <c r="H50" s="96">
        <v>28</v>
      </c>
      <c r="I50" s="115">
        <v>0</v>
      </c>
      <c r="J50" s="114">
        <v>0</v>
      </c>
      <c r="K50" s="114">
        <v>0</v>
      </c>
      <c r="L50" s="114">
        <v>0</v>
      </c>
      <c r="Q50" s="202"/>
      <c r="R50" s="202"/>
    </row>
    <row r="51" spans="1:19" ht="27.75" customHeight="1">
      <c r="A51" s="112">
        <v>2</v>
      </c>
      <c r="B51" s="108">
        <v>2</v>
      </c>
      <c r="C51" s="109">
        <v>1</v>
      </c>
      <c r="D51" s="109">
        <v>1</v>
      </c>
      <c r="E51" s="109">
        <v>1</v>
      </c>
      <c r="F51" s="111">
        <v>21</v>
      </c>
      <c r="G51" s="110" t="s">
        <v>75</v>
      </c>
      <c r="H51" s="96">
        <v>29</v>
      </c>
      <c r="I51" s="115">
        <v>1500</v>
      </c>
      <c r="J51" s="114">
        <v>600</v>
      </c>
      <c r="K51" s="114">
        <v>600</v>
      </c>
      <c r="L51" s="114">
        <v>600</v>
      </c>
      <c r="Q51" s="202"/>
      <c r="R51" s="202"/>
    </row>
    <row r="52" spans="1:19" ht="12" hidden="1" customHeight="1" collapsed="1">
      <c r="A52" s="112">
        <v>2</v>
      </c>
      <c r="B52" s="108">
        <v>2</v>
      </c>
      <c r="C52" s="109">
        <v>1</v>
      </c>
      <c r="D52" s="109">
        <v>1</v>
      </c>
      <c r="E52" s="109">
        <v>1</v>
      </c>
      <c r="F52" s="111">
        <v>22</v>
      </c>
      <c r="G52" s="110" t="s">
        <v>76</v>
      </c>
      <c r="H52" s="96">
        <v>30</v>
      </c>
      <c r="I52" s="115">
        <v>0</v>
      </c>
      <c r="J52" s="114">
        <v>0</v>
      </c>
      <c r="K52" s="114">
        <v>0</v>
      </c>
      <c r="L52" s="114">
        <v>0</v>
      </c>
      <c r="Q52" s="202"/>
      <c r="R52" s="202"/>
    </row>
    <row r="53" spans="1:19" ht="15" customHeight="1">
      <c r="A53" s="112">
        <v>2</v>
      </c>
      <c r="B53" s="108">
        <v>2</v>
      </c>
      <c r="C53" s="109">
        <v>1</v>
      </c>
      <c r="D53" s="109">
        <v>1</v>
      </c>
      <c r="E53" s="109">
        <v>1</v>
      </c>
      <c r="F53" s="111">
        <v>30</v>
      </c>
      <c r="G53" s="110" t="s">
        <v>77</v>
      </c>
      <c r="H53" s="96">
        <v>31</v>
      </c>
      <c r="I53" s="115">
        <v>6400</v>
      </c>
      <c r="J53" s="114">
        <v>3200</v>
      </c>
      <c r="K53" s="114">
        <v>1708.08</v>
      </c>
      <c r="L53" s="114">
        <v>1708.08</v>
      </c>
      <c r="Q53" s="202"/>
      <c r="R53" s="202"/>
    </row>
    <row r="54" spans="1:19" ht="14.25" hidden="1" customHeight="1" collapsed="1">
      <c r="A54" s="135">
        <v>2</v>
      </c>
      <c r="B54" s="136">
        <v>3</v>
      </c>
      <c r="C54" s="100"/>
      <c r="D54" s="101"/>
      <c r="E54" s="101"/>
      <c r="F54" s="104"/>
      <c r="G54" s="137" t="s">
        <v>78</v>
      </c>
      <c r="H54" s="96">
        <v>32</v>
      </c>
      <c r="I54" s="118">
        <f>I55</f>
        <v>0</v>
      </c>
      <c r="J54" s="118">
        <f>J55</f>
        <v>0</v>
      </c>
      <c r="K54" s="118">
        <f>K55</f>
        <v>0</v>
      </c>
      <c r="L54" s="118">
        <f>L55</f>
        <v>0</v>
      </c>
    </row>
    <row r="55" spans="1:19" ht="13.5" hidden="1" customHeight="1" collapsed="1">
      <c r="A55" s="112">
        <v>2</v>
      </c>
      <c r="B55" s="108">
        <v>3</v>
      </c>
      <c r="C55" s="109">
        <v>1</v>
      </c>
      <c r="D55" s="109"/>
      <c r="E55" s="109"/>
      <c r="F55" s="111"/>
      <c r="G55" s="110" t="s">
        <v>79</v>
      </c>
      <c r="H55" s="96">
        <v>33</v>
      </c>
      <c r="I55" s="97">
        <f>SUM(I56+I61+I66)</f>
        <v>0</v>
      </c>
      <c r="J55" s="138">
        <f>SUM(J56+J61+J66)</f>
        <v>0</v>
      </c>
      <c r="K55" s="98">
        <f>SUM(K56+K61+K66)</f>
        <v>0</v>
      </c>
      <c r="L55" s="97">
        <f>SUM(L56+L61+L66)</f>
        <v>0</v>
      </c>
      <c r="Q55" s="202"/>
      <c r="S55" s="202"/>
    </row>
    <row r="56" spans="1:19" ht="15" hidden="1" customHeight="1" collapsed="1">
      <c r="A56" s="112">
        <v>2</v>
      </c>
      <c r="B56" s="108">
        <v>3</v>
      </c>
      <c r="C56" s="109">
        <v>1</v>
      </c>
      <c r="D56" s="109">
        <v>1</v>
      </c>
      <c r="E56" s="109"/>
      <c r="F56" s="111"/>
      <c r="G56" s="110" t="s">
        <v>80</v>
      </c>
      <c r="H56" s="96">
        <v>34</v>
      </c>
      <c r="I56" s="97">
        <f>I57</f>
        <v>0</v>
      </c>
      <c r="J56" s="138">
        <f>J57</f>
        <v>0</v>
      </c>
      <c r="K56" s="98">
        <f>K57</f>
        <v>0</v>
      </c>
      <c r="L56" s="97">
        <f>L57</f>
        <v>0</v>
      </c>
      <c r="Q56" s="202"/>
      <c r="R56" s="202"/>
    </row>
    <row r="57" spans="1:19" ht="13.5" hidden="1" customHeight="1" collapsed="1">
      <c r="A57" s="112">
        <v>2</v>
      </c>
      <c r="B57" s="108">
        <v>3</v>
      </c>
      <c r="C57" s="109">
        <v>1</v>
      </c>
      <c r="D57" s="109">
        <v>1</v>
      </c>
      <c r="E57" s="109">
        <v>1</v>
      </c>
      <c r="F57" s="111"/>
      <c r="G57" s="110" t="s">
        <v>80</v>
      </c>
      <c r="H57" s="96">
        <v>35</v>
      </c>
      <c r="I57" s="97">
        <f>SUM(I58:I60)</f>
        <v>0</v>
      </c>
      <c r="J57" s="138">
        <f>SUM(J58:J60)</f>
        <v>0</v>
      </c>
      <c r="K57" s="98">
        <f>SUM(K58:K60)</f>
        <v>0</v>
      </c>
      <c r="L57" s="97">
        <f>SUM(L58:L60)</f>
        <v>0</v>
      </c>
      <c r="Q57" s="202"/>
      <c r="R57" s="202"/>
    </row>
    <row r="58" spans="1:19" s="139" customFormat="1" ht="25.5" hidden="1" customHeight="1" collapsed="1">
      <c r="A58" s="112">
        <v>2</v>
      </c>
      <c r="B58" s="108">
        <v>3</v>
      </c>
      <c r="C58" s="109">
        <v>1</v>
      </c>
      <c r="D58" s="109">
        <v>1</v>
      </c>
      <c r="E58" s="109">
        <v>1</v>
      </c>
      <c r="F58" s="111">
        <v>1</v>
      </c>
      <c r="G58" s="110" t="s">
        <v>81</v>
      </c>
      <c r="H58" s="96">
        <v>36</v>
      </c>
      <c r="I58" s="115">
        <v>0</v>
      </c>
      <c r="J58" s="115">
        <v>0</v>
      </c>
      <c r="K58" s="115">
        <v>0</v>
      </c>
      <c r="L58" s="115">
        <v>0</v>
      </c>
      <c r="Q58" s="202"/>
      <c r="R58" s="202"/>
    </row>
    <row r="59" spans="1:19" ht="19.5" hidden="1" customHeight="1" collapsed="1">
      <c r="A59" s="112">
        <v>2</v>
      </c>
      <c r="B59" s="103">
        <v>3</v>
      </c>
      <c r="C59" s="101">
        <v>1</v>
      </c>
      <c r="D59" s="101">
        <v>1</v>
      </c>
      <c r="E59" s="101">
        <v>1</v>
      </c>
      <c r="F59" s="104">
        <v>2</v>
      </c>
      <c r="G59" s="102" t="s">
        <v>82</v>
      </c>
      <c r="H59" s="96">
        <v>37</v>
      </c>
      <c r="I59" s="113">
        <v>0</v>
      </c>
      <c r="J59" s="113">
        <v>0</v>
      </c>
      <c r="K59" s="113">
        <v>0</v>
      </c>
      <c r="L59" s="113">
        <v>0</v>
      </c>
      <c r="Q59" s="202"/>
      <c r="R59" s="202"/>
    </row>
    <row r="60" spans="1:19" ht="16.5" hidden="1" customHeight="1" collapsed="1">
      <c r="A60" s="108">
        <v>2</v>
      </c>
      <c r="B60" s="109">
        <v>3</v>
      </c>
      <c r="C60" s="109">
        <v>1</v>
      </c>
      <c r="D60" s="109">
        <v>1</v>
      </c>
      <c r="E60" s="109">
        <v>1</v>
      </c>
      <c r="F60" s="111">
        <v>3</v>
      </c>
      <c r="G60" s="110" t="s">
        <v>83</v>
      </c>
      <c r="H60" s="96">
        <v>38</v>
      </c>
      <c r="I60" s="115">
        <v>0</v>
      </c>
      <c r="J60" s="115">
        <v>0</v>
      </c>
      <c r="K60" s="115">
        <v>0</v>
      </c>
      <c r="L60" s="115">
        <v>0</v>
      </c>
      <c r="Q60" s="202"/>
      <c r="R60" s="202"/>
    </row>
    <row r="61" spans="1:19" ht="29.25" hidden="1" customHeight="1" collapsed="1">
      <c r="A61" s="103">
        <v>2</v>
      </c>
      <c r="B61" s="101">
        <v>3</v>
      </c>
      <c r="C61" s="101">
        <v>1</v>
      </c>
      <c r="D61" s="101">
        <v>2</v>
      </c>
      <c r="E61" s="101"/>
      <c r="F61" s="104"/>
      <c r="G61" s="102" t="s">
        <v>84</v>
      </c>
      <c r="H61" s="96">
        <v>39</v>
      </c>
      <c r="I61" s="118">
        <f>I62</f>
        <v>0</v>
      </c>
      <c r="J61" s="140">
        <f>J62</f>
        <v>0</v>
      </c>
      <c r="K61" s="119">
        <f>K62</f>
        <v>0</v>
      </c>
      <c r="L61" s="119">
        <f>L62</f>
        <v>0</v>
      </c>
      <c r="Q61" s="202"/>
      <c r="R61" s="202"/>
    </row>
    <row r="62" spans="1:19" ht="27" hidden="1" customHeight="1" collapsed="1">
      <c r="A62" s="121">
        <v>2</v>
      </c>
      <c r="B62" s="122">
        <v>3</v>
      </c>
      <c r="C62" s="122">
        <v>1</v>
      </c>
      <c r="D62" s="122">
        <v>2</v>
      </c>
      <c r="E62" s="122">
        <v>1</v>
      </c>
      <c r="F62" s="124"/>
      <c r="G62" s="102" t="s">
        <v>84</v>
      </c>
      <c r="H62" s="96">
        <v>40</v>
      </c>
      <c r="I62" s="107">
        <f>SUM(I63:I65)</f>
        <v>0</v>
      </c>
      <c r="J62" s="141">
        <f>SUM(J63:J65)</f>
        <v>0</v>
      </c>
      <c r="K62" s="106">
        <f>SUM(K63:K65)</f>
        <v>0</v>
      </c>
      <c r="L62" s="98">
        <f>SUM(L63:L65)</f>
        <v>0</v>
      </c>
      <c r="Q62" s="202"/>
      <c r="R62" s="202"/>
    </row>
    <row r="63" spans="1:19" s="139" customFormat="1" ht="27" hidden="1" customHeight="1" collapsed="1">
      <c r="A63" s="108">
        <v>2</v>
      </c>
      <c r="B63" s="109">
        <v>3</v>
      </c>
      <c r="C63" s="109">
        <v>1</v>
      </c>
      <c r="D63" s="109">
        <v>2</v>
      </c>
      <c r="E63" s="109">
        <v>1</v>
      </c>
      <c r="F63" s="111">
        <v>1</v>
      </c>
      <c r="G63" s="112" t="s">
        <v>81</v>
      </c>
      <c r="H63" s="96">
        <v>41</v>
      </c>
      <c r="I63" s="115">
        <v>0</v>
      </c>
      <c r="J63" s="115">
        <v>0</v>
      </c>
      <c r="K63" s="115">
        <v>0</v>
      </c>
      <c r="L63" s="115">
        <v>0</v>
      </c>
      <c r="Q63" s="202"/>
      <c r="R63" s="202"/>
    </row>
    <row r="64" spans="1:19" ht="16.5" hidden="1" customHeight="1" collapsed="1">
      <c r="A64" s="108">
        <v>2</v>
      </c>
      <c r="B64" s="109">
        <v>3</v>
      </c>
      <c r="C64" s="109">
        <v>1</v>
      </c>
      <c r="D64" s="109">
        <v>2</v>
      </c>
      <c r="E64" s="109">
        <v>1</v>
      </c>
      <c r="F64" s="111">
        <v>2</v>
      </c>
      <c r="G64" s="112" t="s">
        <v>82</v>
      </c>
      <c r="H64" s="96">
        <v>42</v>
      </c>
      <c r="I64" s="115">
        <v>0</v>
      </c>
      <c r="J64" s="115">
        <v>0</v>
      </c>
      <c r="K64" s="115">
        <v>0</v>
      </c>
      <c r="L64" s="115">
        <v>0</v>
      </c>
      <c r="Q64" s="202"/>
      <c r="R64" s="202"/>
    </row>
    <row r="65" spans="1:18" ht="15" hidden="1" customHeight="1" collapsed="1">
      <c r="A65" s="108">
        <v>2</v>
      </c>
      <c r="B65" s="109">
        <v>3</v>
      </c>
      <c r="C65" s="109">
        <v>1</v>
      </c>
      <c r="D65" s="109">
        <v>2</v>
      </c>
      <c r="E65" s="109">
        <v>1</v>
      </c>
      <c r="F65" s="111">
        <v>3</v>
      </c>
      <c r="G65" s="112" t="s">
        <v>83</v>
      </c>
      <c r="H65" s="96">
        <v>43</v>
      </c>
      <c r="I65" s="115">
        <v>0</v>
      </c>
      <c r="J65" s="115">
        <v>0</v>
      </c>
      <c r="K65" s="115">
        <v>0</v>
      </c>
      <c r="L65" s="115">
        <v>0</v>
      </c>
      <c r="Q65" s="202"/>
      <c r="R65" s="202"/>
    </row>
    <row r="66" spans="1:18" ht="27.75" hidden="1" customHeight="1" collapsed="1">
      <c r="A66" s="108">
        <v>2</v>
      </c>
      <c r="B66" s="109">
        <v>3</v>
      </c>
      <c r="C66" s="109">
        <v>1</v>
      </c>
      <c r="D66" s="109">
        <v>3</v>
      </c>
      <c r="E66" s="109"/>
      <c r="F66" s="111"/>
      <c r="G66" s="112" t="s">
        <v>85</v>
      </c>
      <c r="H66" s="96">
        <v>44</v>
      </c>
      <c r="I66" s="97">
        <f>I67</f>
        <v>0</v>
      </c>
      <c r="J66" s="138">
        <f>J67</f>
        <v>0</v>
      </c>
      <c r="K66" s="98">
        <f>K67</f>
        <v>0</v>
      </c>
      <c r="L66" s="98">
        <f>L67</f>
        <v>0</v>
      </c>
      <c r="Q66" s="202"/>
      <c r="R66" s="202"/>
    </row>
    <row r="67" spans="1:18" ht="26.25" hidden="1" customHeight="1" collapsed="1">
      <c r="A67" s="108">
        <v>2</v>
      </c>
      <c r="B67" s="109">
        <v>3</v>
      </c>
      <c r="C67" s="109">
        <v>1</v>
      </c>
      <c r="D67" s="109">
        <v>3</v>
      </c>
      <c r="E67" s="109">
        <v>1</v>
      </c>
      <c r="F67" s="111"/>
      <c r="G67" s="112" t="s">
        <v>86</v>
      </c>
      <c r="H67" s="96">
        <v>45</v>
      </c>
      <c r="I67" s="97">
        <f>SUM(I68:I70)</f>
        <v>0</v>
      </c>
      <c r="J67" s="138">
        <f>SUM(J68:J70)</f>
        <v>0</v>
      </c>
      <c r="K67" s="98">
        <f>SUM(K68:K70)</f>
        <v>0</v>
      </c>
      <c r="L67" s="98">
        <f>SUM(L68:L70)</f>
        <v>0</v>
      </c>
      <c r="Q67" s="202"/>
      <c r="R67" s="202"/>
    </row>
    <row r="68" spans="1:18" ht="15" hidden="1" customHeight="1" collapsed="1">
      <c r="A68" s="103">
        <v>2</v>
      </c>
      <c r="B68" s="101">
        <v>3</v>
      </c>
      <c r="C68" s="101">
        <v>1</v>
      </c>
      <c r="D68" s="101">
        <v>3</v>
      </c>
      <c r="E68" s="101">
        <v>1</v>
      </c>
      <c r="F68" s="104">
        <v>1</v>
      </c>
      <c r="G68" s="128" t="s">
        <v>87</v>
      </c>
      <c r="H68" s="96">
        <v>46</v>
      </c>
      <c r="I68" s="113">
        <v>0</v>
      </c>
      <c r="J68" s="113">
        <v>0</v>
      </c>
      <c r="K68" s="113">
        <v>0</v>
      </c>
      <c r="L68" s="113">
        <v>0</v>
      </c>
      <c r="Q68" s="202"/>
      <c r="R68" s="202"/>
    </row>
    <row r="69" spans="1:18" ht="16.5" hidden="1" customHeight="1" collapsed="1">
      <c r="A69" s="108">
        <v>2</v>
      </c>
      <c r="B69" s="109">
        <v>3</v>
      </c>
      <c r="C69" s="109">
        <v>1</v>
      </c>
      <c r="D69" s="109">
        <v>3</v>
      </c>
      <c r="E69" s="109">
        <v>1</v>
      </c>
      <c r="F69" s="111">
        <v>2</v>
      </c>
      <c r="G69" s="112" t="s">
        <v>88</v>
      </c>
      <c r="H69" s="96">
        <v>47</v>
      </c>
      <c r="I69" s="115">
        <v>0</v>
      </c>
      <c r="J69" s="115">
        <v>0</v>
      </c>
      <c r="K69" s="115">
        <v>0</v>
      </c>
      <c r="L69" s="115">
        <v>0</v>
      </c>
      <c r="Q69" s="202"/>
      <c r="R69" s="202"/>
    </row>
    <row r="70" spans="1:18" ht="17.25" hidden="1" customHeight="1" collapsed="1">
      <c r="A70" s="103">
        <v>2</v>
      </c>
      <c r="B70" s="101">
        <v>3</v>
      </c>
      <c r="C70" s="101">
        <v>1</v>
      </c>
      <c r="D70" s="101">
        <v>3</v>
      </c>
      <c r="E70" s="101">
        <v>1</v>
      </c>
      <c r="F70" s="104">
        <v>3</v>
      </c>
      <c r="G70" s="128" t="s">
        <v>89</v>
      </c>
      <c r="H70" s="96">
        <v>48</v>
      </c>
      <c r="I70" s="113">
        <v>0</v>
      </c>
      <c r="J70" s="113">
        <v>0</v>
      </c>
      <c r="K70" s="113">
        <v>0</v>
      </c>
      <c r="L70" s="113">
        <v>0</v>
      </c>
      <c r="Q70" s="202"/>
      <c r="R70" s="202"/>
    </row>
    <row r="71" spans="1:18" ht="12.75" hidden="1" customHeight="1" collapsed="1">
      <c r="A71" s="103">
        <v>2</v>
      </c>
      <c r="B71" s="101">
        <v>3</v>
      </c>
      <c r="C71" s="101">
        <v>2</v>
      </c>
      <c r="D71" s="101"/>
      <c r="E71" s="101"/>
      <c r="F71" s="104"/>
      <c r="G71" s="128" t="s">
        <v>90</v>
      </c>
      <c r="H71" s="96">
        <v>49</v>
      </c>
      <c r="I71" s="97">
        <f t="shared" ref="I71:L72" si="3">I72</f>
        <v>0</v>
      </c>
      <c r="J71" s="97">
        <f t="shared" si="3"/>
        <v>0</v>
      </c>
      <c r="K71" s="97">
        <f t="shared" si="3"/>
        <v>0</v>
      </c>
      <c r="L71" s="97">
        <f t="shared" si="3"/>
        <v>0</v>
      </c>
    </row>
    <row r="72" spans="1:18" ht="12" hidden="1" customHeight="1" collapsed="1">
      <c r="A72" s="103">
        <v>2</v>
      </c>
      <c r="B72" s="101">
        <v>3</v>
      </c>
      <c r="C72" s="101">
        <v>2</v>
      </c>
      <c r="D72" s="101">
        <v>1</v>
      </c>
      <c r="E72" s="101"/>
      <c r="F72" s="104"/>
      <c r="G72" s="128" t="s">
        <v>90</v>
      </c>
      <c r="H72" s="96">
        <v>50</v>
      </c>
      <c r="I72" s="97">
        <f t="shared" si="3"/>
        <v>0</v>
      </c>
      <c r="J72" s="97">
        <f t="shared" si="3"/>
        <v>0</v>
      </c>
      <c r="K72" s="97">
        <f t="shared" si="3"/>
        <v>0</v>
      </c>
      <c r="L72" s="97">
        <f t="shared" si="3"/>
        <v>0</v>
      </c>
    </row>
    <row r="73" spans="1:18" ht="15.75" hidden="1" customHeight="1" collapsed="1">
      <c r="A73" s="103">
        <v>2</v>
      </c>
      <c r="B73" s="101">
        <v>3</v>
      </c>
      <c r="C73" s="101">
        <v>2</v>
      </c>
      <c r="D73" s="101">
        <v>1</v>
      </c>
      <c r="E73" s="101">
        <v>1</v>
      </c>
      <c r="F73" s="104"/>
      <c r="G73" s="128" t="s">
        <v>90</v>
      </c>
      <c r="H73" s="96">
        <v>51</v>
      </c>
      <c r="I73" s="97">
        <f>SUM(I74)</f>
        <v>0</v>
      </c>
      <c r="J73" s="97">
        <f>SUM(J74)</f>
        <v>0</v>
      </c>
      <c r="K73" s="97">
        <f>SUM(K74)</f>
        <v>0</v>
      </c>
      <c r="L73" s="97">
        <f>SUM(L74)</f>
        <v>0</v>
      </c>
    </row>
    <row r="74" spans="1:18" ht="13.5" hidden="1" customHeight="1" collapsed="1">
      <c r="A74" s="103">
        <v>2</v>
      </c>
      <c r="B74" s="101">
        <v>3</v>
      </c>
      <c r="C74" s="101">
        <v>2</v>
      </c>
      <c r="D74" s="101">
        <v>1</v>
      </c>
      <c r="E74" s="101">
        <v>1</v>
      </c>
      <c r="F74" s="104">
        <v>1</v>
      </c>
      <c r="G74" s="128" t="s">
        <v>90</v>
      </c>
      <c r="H74" s="96">
        <v>52</v>
      </c>
      <c r="I74" s="115">
        <v>0</v>
      </c>
      <c r="J74" s="115">
        <v>0</v>
      </c>
      <c r="K74" s="115">
        <v>0</v>
      </c>
      <c r="L74" s="115">
        <v>0</v>
      </c>
    </row>
    <row r="75" spans="1:18" ht="16.5" hidden="1" customHeight="1" collapsed="1">
      <c r="A75" s="92">
        <v>2</v>
      </c>
      <c r="B75" s="93">
        <v>4</v>
      </c>
      <c r="C75" s="93"/>
      <c r="D75" s="93"/>
      <c r="E75" s="93"/>
      <c r="F75" s="95"/>
      <c r="G75" s="142" t="s">
        <v>91</v>
      </c>
      <c r="H75" s="96">
        <v>53</v>
      </c>
      <c r="I75" s="97">
        <f t="shared" ref="I75:L77" si="4">I76</f>
        <v>0</v>
      </c>
      <c r="J75" s="138">
        <f t="shared" si="4"/>
        <v>0</v>
      </c>
      <c r="K75" s="98">
        <f t="shared" si="4"/>
        <v>0</v>
      </c>
      <c r="L75" s="98">
        <f t="shared" si="4"/>
        <v>0</v>
      </c>
    </row>
    <row r="76" spans="1:18" ht="15.75" hidden="1" customHeight="1" collapsed="1">
      <c r="A76" s="108">
        <v>2</v>
      </c>
      <c r="B76" s="109">
        <v>4</v>
      </c>
      <c r="C76" s="109">
        <v>1</v>
      </c>
      <c r="D76" s="109"/>
      <c r="E76" s="109"/>
      <c r="F76" s="111"/>
      <c r="G76" s="112" t="s">
        <v>92</v>
      </c>
      <c r="H76" s="96">
        <v>54</v>
      </c>
      <c r="I76" s="97">
        <f t="shared" si="4"/>
        <v>0</v>
      </c>
      <c r="J76" s="138">
        <f t="shared" si="4"/>
        <v>0</v>
      </c>
      <c r="K76" s="98">
        <f t="shared" si="4"/>
        <v>0</v>
      </c>
      <c r="L76" s="98">
        <f t="shared" si="4"/>
        <v>0</v>
      </c>
    </row>
    <row r="77" spans="1:18" ht="17.25" hidden="1" customHeight="1" collapsed="1">
      <c r="A77" s="108">
        <v>2</v>
      </c>
      <c r="B77" s="109">
        <v>4</v>
      </c>
      <c r="C77" s="109">
        <v>1</v>
      </c>
      <c r="D77" s="109">
        <v>1</v>
      </c>
      <c r="E77" s="109"/>
      <c r="F77" s="111"/>
      <c r="G77" s="112" t="s">
        <v>92</v>
      </c>
      <c r="H77" s="96">
        <v>55</v>
      </c>
      <c r="I77" s="97">
        <f t="shared" si="4"/>
        <v>0</v>
      </c>
      <c r="J77" s="138">
        <f t="shared" si="4"/>
        <v>0</v>
      </c>
      <c r="K77" s="98">
        <f t="shared" si="4"/>
        <v>0</v>
      </c>
      <c r="L77" s="98">
        <f t="shared" si="4"/>
        <v>0</v>
      </c>
    </row>
    <row r="78" spans="1:18" ht="18" hidden="1" customHeight="1" collapsed="1">
      <c r="A78" s="108">
        <v>2</v>
      </c>
      <c r="B78" s="109">
        <v>4</v>
      </c>
      <c r="C78" s="109">
        <v>1</v>
      </c>
      <c r="D78" s="109">
        <v>1</v>
      </c>
      <c r="E78" s="109">
        <v>1</v>
      </c>
      <c r="F78" s="111"/>
      <c r="G78" s="112" t="s">
        <v>92</v>
      </c>
      <c r="H78" s="96">
        <v>56</v>
      </c>
      <c r="I78" s="97">
        <f>SUM(I79:I81)</f>
        <v>0</v>
      </c>
      <c r="J78" s="138">
        <f>SUM(J79:J81)</f>
        <v>0</v>
      </c>
      <c r="K78" s="98">
        <f>SUM(K79:K81)</f>
        <v>0</v>
      </c>
      <c r="L78" s="98">
        <f>SUM(L79:L81)</f>
        <v>0</v>
      </c>
    </row>
    <row r="79" spans="1:18" ht="14.25" hidden="1" customHeight="1" collapsed="1">
      <c r="A79" s="108">
        <v>2</v>
      </c>
      <c r="B79" s="109">
        <v>4</v>
      </c>
      <c r="C79" s="109">
        <v>1</v>
      </c>
      <c r="D79" s="109">
        <v>1</v>
      </c>
      <c r="E79" s="109">
        <v>1</v>
      </c>
      <c r="F79" s="111">
        <v>1</v>
      </c>
      <c r="G79" s="112" t="s">
        <v>93</v>
      </c>
      <c r="H79" s="96">
        <v>57</v>
      </c>
      <c r="I79" s="115">
        <v>0</v>
      </c>
      <c r="J79" s="115">
        <v>0</v>
      </c>
      <c r="K79" s="115">
        <v>0</v>
      </c>
      <c r="L79" s="115">
        <v>0</v>
      </c>
    </row>
    <row r="80" spans="1:18" ht="13.5" hidden="1" customHeight="1" collapsed="1">
      <c r="A80" s="108">
        <v>2</v>
      </c>
      <c r="B80" s="108">
        <v>4</v>
      </c>
      <c r="C80" s="108">
        <v>1</v>
      </c>
      <c r="D80" s="109">
        <v>1</v>
      </c>
      <c r="E80" s="109">
        <v>1</v>
      </c>
      <c r="F80" s="143">
        <v>2</v>
      </c>
      <c r="G80" s="110" t="s">
        <v>94</v>
      </c>
      <c r="H80" s="96">
        <v>58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 collapsed="1">
      <c r="A81" s="108">
        <v>2</v>
      </c>
      <c r="B81" s="109">
        <v>4</v>
      </c>
      <c r="C81" s="108">
        <v>1</v>
      </c>
      <c r="D81" s="109">
        <v>1</v>
      </c>
      <c r="E81" s="109">
        <v>1</v>
      </c>
      <c r="F81" s="143">
        <v>3</v>
      </c>
      <c r="G81" s="110" t="s">
        <v>95</v>
      </c>
      <c r="H81" s="96">
        <v>59</v>
      </c>
      <c r="I81" s="115">
        <v>0</v>
      </c>
      <c r="J81" s="115">
        <v>0</v>
      </c>
      <c r="K81" s="115">
        <v>0</v>
      </c>
      <c r="L81" s="115">
        <v>0</v>
      </c>
    </row>
    <row r="82" spans="1:12" hidden="1" collapsed="1">
      <c r="A82" s="92">
        <v>2</v>
      </c>
      <c r="B82" s="93">
        <v>5</v>
      </c>
      <c r="C82" s="92"/>
      <c r="D82" s="93"/>
      <c r="E82" s="93"/>
      <c r="F82" s="144"/>
      <c r="G82" s="94" t="s">
        <v>96</v>
      </c>
      <c r="H82" s="96">
        <v>60</v>
      </c>
      <c r="I82" s="97">
        <f>SUM(I83+I88+I93)</f>
        <v>0</v>
      </c>
      <c r="J82" s="138">
        <f>SUM(J83+J88+J93)</f>
        <v>0</v>
      </c>
      <c r="K82" s="98">
        <f>SUM(K83+K88+K93)</f>
        <v>0</v>
      </c>
      <c r="L82" s="98">
        <f>SUM(L83+L88+L93)</f>
        <v>0</v>
      </c>
    </row>
    <row r="83" spans="1:12" hidden="1" collapsed="1">
      <c r="A83" s="103">
        <v>2</v>
      </c>
      <c r="B83" s="101">
        <v>5</v>
      </c>
      <c r="C83" s="103">
        <v>1</v>
      </c>
      <c r="D83" s="101"/>
      <c r="E83" s="101"/>
      <c r="F83" s="145"/>
      <c r="G83" s="102" t="s">
        <v>97</v>
      </c>
      <c r="H83" s="96">
        <v>61</v>
      </c>
      <c r="I83" s="118">
        <f t="shared" ref="I83:L84" si="5">I84</f>
        <v>0</v>
      </c>
      <c r="J83" s="140">
        <f t="shared" si="5"/>
        <v>0</v>
      </c>
      <c r="K83" s="119">
        <f t="shared" si="5"/>
        <v>0</v>
      </c>
      <c r="L83" s="119">
        <f t="shared" si="5"/>
        <v>0</v>
      </c>
    </row>
    <row r="84" spans="1:12" hidden="1" collapsed="1">
      <c r="A84" s="108">
        <v>2</v>
      </c>
      <c r="B84" s="109">
        <v>5</v>
      </c>
      <c r="C84" s="108">
        <v>1</v>
      </c>
      <c r="D84" s="109">
        <v>1</v>
      </c>
      <c r="E84" s="109"/>
      <c r="F84" s="143"/>
      <c r="G84" s="110" t="s">
        <v>97</v>
      </c>
      <c r="H84" s="96">
        <v>62</v>
      </c>
      <c r="I84" s="97">
        <f t="shared" si="5"/>
        <v>0</v>
      </c>
      <c r="J84" s="138">
        <f t="shared" si="5"/>
        <v>0</v>
      </c>
      <c r="K84" s="98">
        <f t="shared" si="5"/>
        <v>0</v>
      </c>
      <c r="L84" s="98">
        <f t="shared" si="5"/>
        <v>0</v>
      </c>
    </row>
    <row r="85" spans="1:12" hidden="1" collapsed="1">
      <c r="A85" s="108">
        <v>2</v>
      </c>
      <c r="B85" s="109">
        <v>5</v>
      </c>
      <c r="C85" s="108">
        <v>1</v>
      </c>
      <c r="D85" s="109">
        <v>1</v>
      </c>
      <c r="E85" s="109">
        <v>1</v>
      </c>
      <c r="F85" s="143"/>
      <c r="G85" s="110" t="s">
        <v>97</v>
      </c>
      <c r="H85" s="96">
        <v>63</v>
      </c>
      <c r="I85" s="97">
        <f>SUM(I86:I87)</f>
        <v>0</v>
      </c>
      <c r="J85" s="138">
        <f>SUM(J86:J87)</f>
        <v>0</v>
      </c>
      <c r="K85" s="98">
        <f>SUM(K86:K87)</f>
        <v>0</v>
      </c>
      <c r="L85" s="98">
        <f>SUM(L86:L87)</f>
        <v>0</v>
      </c>
    </row>
    <row r="86" spans="1:12" ht="25.5" hidden="1" customHeight="1" collapsed="1">
      <c r="A86" s="108">
        <v>2</v>
      </c>
      <c r="B86" s="109">
        <v>5</v>
      </c>
      <c r="C86" s="108">
        <v>1</v>
      </c>
      <c r="D86" s="109">
        <v>1</v>
      </c>
      <c r="E86" s="109">
        <v>1</v>
      </c>
      <c r="F86" s="143">
        <v>1</v>
      </c>
      <c r="G86" s="110" t="s">
        <v>98</v>
      </c>
      <c r="H86" s="96">
        <v>64</v>
      </c>
      <c r="I86" s="115">
        <v>0</v>
      </c>
      <c r="J86" s="115">
        <v>0</v>
      </c>
      <c r="K86" s="115">
        <v>0</v>
      </c>
      <c r="L86" s="115">
        <v>0</v>
      </c>
    </row>
    <row r="87" spans="1:12" ht="15.75" hidden="1" customHeight="1" collapsed="1">
      <c r="A87" s="108">
        <v>2</v>
      </c>
      <c r="B87" s="109">
        <v>5</v>
      </c>
      <c r="C87" s="108">
        <v>1</v>
      </c>
      <c r="D87" s="109">
        <v>1</v>
      </c>
      <c r="E87" s="109">
        <v>1</v>
      </c>
      <c r="F87" s="143">
        <v>2</v>
      </c>
      <c r="G87" s="110" t="s">
        <v>99</v>
      </c>
      <c r="H87" s="96">
        <v>65</v>
      </c>
      <c r="I87" s="115">
        <v>0</v>
      </c>
      <c r="J87" s="115">
        <v>0</v>
      </c>
      <c r="K87" s="115">
        <v>0</v>
      </c>
      <c r="L87" s="115">
        <v>0</v>
      </c>
    </row>
    <row r="88" spans="1:12" ht="12" hidden="1" customHeight="1" collapsed="1">
      <c r="A88" s="108">
        <v>2</v>
      </c>
      <c r="B88" s="109">
        <v>5</v>
      </c>
      <c r="C88" s="108">
        <v>2</v>
      </c>
      <c r="D88" s="109"/>
      <c r="E88" s="109"/>
      <c r="F88" s="143"/>
      <c r="G88" s="110" t="s">
        <v>100</v>
      </c>
      <c r="H88" s="96">
        <v>66</v>
      </c>
      <c r="I88" s="97">
        <f t="shared" ref="I88:L89" si="6">I89</f>
        <v>0</v>
      </c>
      <c r="J88" s="138">
        <f t="shared" si="6"/>
        <v>0</v>
      </c>
      <c r="K88" s="98">
        <f t="shared" si="6"/>
        <v>0</v>
      </c>
      <c r="L88" s="97">
        <f t="shared" si="6"/>
        <v>0</v>
      </c>
    </row>
    <row r="89" spans="1:12" ht="15.75" hidden="1" customHeight="1" collapsed="1">
      <c r="A89" s="112">
        <v>2</v>
      </c>
      <c r="B89" s="108">
        <v>5</v>
      </c>
      <c r="C89" s="109">
        <v>2</v>
      </c>
      <c r="D89" s="110">
        <v>1</v>
      </c>
      <c r="E89" s="108"/>
      <c r="F89" s="143"/>
      <c r="G89" s="110" t="s">
        <v>100</v>
      </c>
      <c r="H89" s="96">
        <v>67</v>
      </c>
      <c r="I89" s="97">
        <f t="shared" si="6"/>
        <v>0</v>
      </c>
      <c r="J89" s="138">
        <f t="shared" si="6"/>
        <v>0</v>
      </c>
      <c r="K89" s="98">
        <f t="shared" si="6"/>
        <v>0</v>
      </c>
      <c r="L89" s="97">
        <f t="shared" si="6"/>
        <v>0</v>
      </c>
    </row>
    <row r="90" spans="1:12" ht="15" hidden="1" customHeight="1" collapsed="1">
      <c r="A90" s="112">
        <v>2</v>
      </c>
      <c r="B90" s="108">
        <v>5</v>
      </c>
      <c r="C90" s="109">
        <v>2</v>
      </c>
      <c r="D90" s="110">
        <v>1</v>
      </c>
      <c r="E90" s="108">
        <v>1</v>
      </c>
      <c r="F90" s="143"/>
      <c r="G90" s="110" t="s">
        <v>100</v>
      </c>
      <c r="H90" s="96">
        <v>68</v>
      </c>
      <c r="I90" s="97">
        <f>SUM(I91:I92)</f>
        <v>0</v>
      </c>
      <c r="J90" s="138">
        <f>SUM(J91:J92)</f>
        <v>0</v>
      </c>
      <c r="K90" s="98">
        <f>SUM(K91:K92)</f>
        <v>0</v>
      </c>
      <c r="L90" s="97">
        <f>SUM(L91:L92)</f>
        <v>0</v>
      </c>
    </row>
    <row r="91" spans="1:12" ht="25.5" hidden="1" customHeight="1" collapsed="1">
      <c r="A91" s="112">
        <v>2</v>
      </c>
      <c r="B91" s="108">
        <v>5</v>
      </c>
      <c r="C91" s="109">
        <v>2</v>
      </c>
      <c r="D91" s="110">
        <v>1</v>
      </c>
      <c r="E91" s="108">
        <v>1</v>
      </c>
      <c r="F91" s="143">
        <v>1</v>
      </c>
      <c r="G91" s="110" t="s">
        <v>101</v>
      </c>
      <c r="H91" s="96">
        <v>69</v>
      </c>
      <c r="I91" s="115">
        <v>0</v>
      </c>
      <c r="J91" s="115">
        <v>0</v>
      </c>
      <c r="K91" s="115">
        <v>0</v>
      </c>
      <c r="L91" s="115">
        <v>0</v>
      </c>
    </row>
    <row r="92" spans="1:12" ht="25.5" hidden="1" customHeight="1" collapsed="1">
      <c r="A92" s="112">
        <v>2</v>
      </c>
      <c r="B92" s="108">
        <v>5</v>
      </c>
      <c r="C92" s="109">
        <v>2</v>
      </c>
      <c r="D92" s="110">
        <v>1</v>
      </c>
      <c r="E92" s="108">
        <v>1</v>
      </c>
      <c r="F92" s="143">
        <v>2</v>
      </c>
      <c r="G92" s="110" t="s">
        <v>102</v>
      </c>
      <c r="H92" s="96">
        <v>70</v>
      </c>
      <c r="I92" s="115">
        <v>0</v>
      </c>
      <c r="J92" s="115">
        <v>0</v>
      </c>
      <c r="K92" s="115">
        <v>0</v>
      </c>
      <c r="L92" s="115">
        <v>0</v>
      </c>
    </row>
    <row r="93" spans="1:12" ht="28.5" hidden="1" customHeight="1" collapsed="1">
      <c r="A93" s="112">
        <v>2</v>
      </c>
      <c r="B93" s="108">
        <v>5</v>
      </c>
      <c r="C93" s="109">
        <v>3</v>
      </c>
      <c r="D93" s="110"/>
      <c r="E93" s="108"/>
      <c r="F93" s="143"/>
      <c r="G93" s="110" t="s">
        <v>103</v>
      </c>
      <c r="H93" s="96">
        <v>71</v>
      </c>
      <c r="I93" s="97">
        <f>I94+I98</f>
        <v>0</v>
      </c>
      <c r="J93" s="97">
        <f>J94+J98</f>
        <v>0</v>
      </c>
      <c r="K93" s="97">
        <f>K94+K98</f>
        <v>0</v>
      </c>
      <c r="L93" s="97">
        <f>L94+L98</f>
        <v>0</v>
      </c>
    </row>
    <row r="94" spans="1:12" ht="27" hidden="1" customHeight="1" collapsed="1">
      <c r="A94" s="112">
        <v>2</v>
      </c>
      <c r="B94" s="108">
        <v>5</v>
      </c>
      <c r="C94" s="109">
        <v>3</v>
      </c>
      <c r="D94" s="110">
        <v>1</v>
      </c>
      <c r="E94" s="108"/>
      <c r="F94" s="143"/>
      <c r="G94" s="110" t="s">
        <v>104</v>
      </c>
      <c r="H94" s="96">
        <v>72</v>
      </c>
      <c r="I94" s="97">
        <f>I95</f>
        <v>0</v>
      </c>
      <c r="J94" s="138">
        <f>J95</f>
        <v>0</v>
      </c>
      <c r="K94" s="98">
        <f>K95</f>
        <v>0</v>
      </c>
      <c r="L94" s="97">
        <f>L95</f>
        <v>0</v>
      </c>
    </row>
    <row r="95" spans="1:12" ht="30" hidden="1" customHeight="1" collapsed="1">
      <c r="A95" s="120">
        <v>2</v>
      </c>
      <c r="B95" s="121">
        <v>5</v>
      </c>
      <c r="C95" s="122">
        <v>3</v>
      </c>
      <c r="D95" s="123">
        <v>1</v>
      </c>
      <c r="E95" s="121">
        <v>1</v>
      </c>
      <c r="F95" s="146"/>
      <c r="G95" s="123" t="s">
        <v>104</v>
      </c>
      <c r="H95" s="96">
        <v>73</v>
      </c>
      <c r="I95" s="107">
        <f>SUM(I96:I97)</f>
        <v>0</v>
      </c>
      <c r="J95" s="141">
        <f>SUM(J96:J97)</f>
        <v>0</v>
      </c>
      <c r="K95" s="106">
        <f>SUM(K96:K97)</f>
        <v>0</v>
      </c>
      <c r="L95" s="107">
        <f>SUM(L96:L97)</f>
        <v>0</v>
      </c>
    </row>
    <row r="96" spans="1:12" ht="26.25" hidden="1" customHeight="1" collapsed="1">
      <c r="A96" s="112">
        <v>2</v>
      </c>
      <c r="B96" s="108">
        <v>5</v>
      </c>
      <c r="C96" s="109">
        <v>3</v>
      </c>
      <c r="D96" s="110">
        <v>1</v>
      </c>
      <c r="E96" s="108">
        <v>1</v>
      </c>
      <c r="F96" s="143">
        <v>1</v>
      </c>
      <c r="G96" s="110" t="s">
        <v>104</v>
      </c>
      <c r="H96" s="96">
        <v>74</v>
      </c>
      <c r="I96" s="115">
        <v>0</v>
      </c>
      <c r="J96" s="115">
        <v>0</v>
      </c>
      <c r="K96" s="115">
        <v>0</v>
      </c>
      <c r="L96" s="115">
        <v>0</v>
      </c>
    </row>
    <row r="97" spans="1:12" ht="26.25" hidden="1" customHeight="1" collapsed="1">
      <c r="A97" s="120">
        <v>2</v>
      </c>
      <c r="B97" s="121">
        <v>5</v>
      </c>
      <c r="C97" s="122">
        <v>3</v>
      </c>
      <c r="D97" s="123">
        <v>1</v>
      </c>
      <c r="E97" s="121">
        <v>1</v>
      </c>
      <c r="F97" s="146">
        <v>2</v>
      </c>
      <c r="G97" s="123" t="s">
        <v>105</v>
      </c>
      <c r="H97" s="96">
        <v>75</v>
      </c>
      <c r="I97" s="115">
        <v>0</v>
      </c>
      <c r="J97" s="115">
        <v>0</v>
      </c>
      <c r="K97" s="115">
        <v>0</v>
      </c>
      <c r="L97" s="115">
        <v>0</v>
      </c>
    </row>
    <row r="98" spans="1:12" ht="27.75" hidden="1" customHeight="1" collapsed="1">
      <c r="A98" s="120">
        <v>2</v>
      </c>
      <c r="B98" s="121">
        <v>5</v>
      </c>
      <c r="C98" s="122">
        <v>3</v>
      </c>
      <c r="D98" s="123">
        <v>2</v>
      </c>
      <c r="E98" s="121"/>
      <c r="F98" s="146"/>
      <c r="G98" s="123" t="s">
        <v>106</v>
      </c>
      <c r="H98" s="96">
        <v>76</v>
      </c>
      <c r="I98" s="107">
        <f>I99</f>
        <v>0</v>
      </c>
      <c r="J98" s="107">
        <f>J99</f>
        <v>0</v>
      </c>
      <c r="K98" s="107">
        <f>K99</f>
        <v>0</v>
      </c>
      <c r="L98" s="107">
        <f>L99</f>
        <v>0</v>
      </c>
    </row>
    <row r="99" spans="1:12" ht="25.5" hidden="1" customHeight="1" collapsed="1">
      <c r="A99" s="120">
        <v>2</v>
      </c>
      <c r="B99" s="121">
        <v>5</v>
      </c>
      <c r="C99" s="122">
        <v>3</v>
      </c>
      <c r="D99" s="123">
        <v>2</v>
      </c>
      <c r="E99" s="121">
        <v>1</v>
      </c>
      <c r="F99" s="146"/>
      <c r="G99" s="123" t="s">
        <v>106</v>
      </c>
      <c r="H99" s="96">
        <v>77</v>
      </c>
      <c r="I99" s="107">
        <f>SUM(I100:I101)</f>
        <v>0</v>
      </c>
      <c r="J99" s="107">
        <f>SUM(J100:J101)</f>
        <v>0</v>
      </c>
      <c r="K99" s="107">
        <f>SUM(K100:K101)</f>
        <v>0</v>
      </c>
      <c r="L99" s="107">
        <f>SUM(L100:L101)</f>
        <v>0</v>
      </c>
    </row>
    <row r="100" spans="1:12" ht="30" hidden="1" customHeight="1" collapsed="1">
      <c r="A100" s="120">
        <v>2</v>
      </c>
      <c r="B100" s="121">
        <v>5</v>
      </c>
      <c r="C100" s="122">
        <v>3</v>
      </c>
      <c r="D100" s="123">
        <v>2</v>
      </c>
      <c r="E100" s="121">
        <v>1</v>
      </c>
      <c r="F100" s="146">
        <v>1</v>
      </c>
      <c r="G100" s="123" t="s">
        <v>106</v>
      </c>
      <c r="H100" s="96">
        <v>78</v>
      </c>
      <c r="I100" s="115">
        <v>0</v>
      </c>
      <c r="J100" s="115">
        <v>0</v>
      </c>
      <c r="K100" s="115">
        <v>0</v>
      </c>
      <c r="L100" s="115">
        <v>0</v>
      </c>
    </row>
    <row r="101" spans="1:12" ht="18" hidden="1" customHeight="1" collapsed="1">
      <c r="A101" s="120">
        <v>2</v>
      </c>
      <c r="B101" s="121">
        <v>5</v>
      </c>
      <c r="C101" s="122">
        <v>3</v>
      </c>
      <c r="D101" s="123">
        <v>2</v>
      </c>
      <c r="E101" s="121">
        <v>1</v>
      </c>
      <c r="F101" s="146">
        <v>2</v>
      </c>
      <c r="G101" s="123" t="s">
        <v>107</v>
      </c>
      <c r="H101" s="96">
        <v>79</v>
      </c>
      <c r="I101" s="115">
        <v>0</v>
      </c>
      <c r="J101" s="115">
        <v>0</v>
      </c>
      <c r="K101" s="115">
        <v>0</v>
      </c>
      <c r="L101" s="115">
        <v>0</v>
      </c>
    </row>
    <row r="102" spans="1:12" ht="16.5" hidden="1" customHeight="1" collapsed="1">
      <c r="A102" s="142">
        <v>2</v>
      </c>
      <c r="B102" s="92">
        <v>6</v>
      </c>
      <c r="C102" s="93"/>
      <c r="D102" s="94"/>
      <c r="E102" s="92"/>
      <c r="F102" s="144"/>
      <c r="G102" s="147" t="s">
        <v>108</v>
      </c>
      <c r="H102" s="96">
        <v>80</v>
      </c>
      <c r="I102" s="97">
        <f>SUM(I103+I108+I112+I116+I120)</f>
        <v>0</v>
      </c>
      <c r="J102" s="138">
        <f>SUM(J103+J108+J112+J116+J120)</f>
        <v>0</v>
      </c>
      <c r="K102" s="98">
        <f>SUM(K103+K108+K112+K116+K120)</f>
        <v>0</v>
      </c>
      <c r="L102" s="97">
        <f>SUM(L103+L108+L112+L116+L120)</f>
        <v>0</v>
      </c>
    </row>
    <row r="103" spans="1:12" ht="14.25" hidden="1" customHeight="1" collapsed="1">
      <c r="A103" s="120">
        <v>2</v>
      </c>
      <c r="B103" s="121">
        <v>6</v>
      </c>
      <c r="C103" s="122">
        <v>1</v>
      </c>
      <c r="D103" s="123"/>
      <c r="E103" s="121"/>
      <c r="F103" s="146"/>
      <c r="G103" s="123" t="s">
        <v>109</v>
      </c>
      <c r="H103" s="96">
        <v>81</v>
      </c>
      <c r="I103" s="107">
        <f t="shared" ref="I103:L104" si="7">I104</f>
        <v>0</v>
      </c>
      <c r="J103" s="141">
        <f t="shared" si="7"/>
        <v>0</v>
      </c>
      <c r="K103" s="106">
        <f t="shared" si="7"/>
        <v>0</v>
      </c>
      <c r="L103" s="107">
        <f t="shared" si="7"/>
        <v>0</v>
      </c>
    </row>
    <row r="104" spans="1:12" ht="14.25" hidden="1" customHeight="1" collapsed="1">
      <c r="A104" s="112">
        <v>2</v>
      </c>
      <c r="B104" s="108">
        <v>6</v>
      </c>
      <c r="C104" s="109">
        <v>1</v>
      </c>
      <c r="D104" s="110">
        <v>1</v>
      </c>
      <c r="E104" s="108"/>
      <c r="F104" s="143"/>
      <c r="G104" s="110" t="s">
        <v>109</v>
      </c>
      <c r="H104" s="96">
        <v>82</v>
      </c>
      <c r="I104" s="97">
        <f t="shared" si="7"/>
        <v>0</v>
      </c>
      <c r="J104" s="138">
        <f t="shared" si="7"/>
        <v>0</v>
      </c>
      <c r="K104" s="98">
        <f t="shared" si="7"/>
        <v>0</v>
      </c>
      <c r="L104" s="97">
        <f t="shared" si="7"/>
        <v>0</v>
      </c>
    </row>
    <row r="105" spans="1:12" hidden="1" collapsed="1">
      <c r="A105" s="112">
        <v>2</v>
      </c>
      <c r="B105" s="108">
        <v>6</v>
      </c>
      <c r="C105" s="109">
        <v>1</v>
      </c>
      <c r="D105" s="110">
        <v>1</v>
      </c>
      <c r="E105" s="108">
        <v>1</v>
      </c>
      <c r="F105" s="143"/>
      <c r="G105" s="110" t="s">
        <v>109</v>
      </c>
      <c r="H105" s="96">
        <v>83</v>
      </c>
      <c r="I105" s="97">
        <f>SUM(I106:I107)</f>
        <v>0</v>
      </c>
      <c r="J105" s="138">
        <f>SUM(J106:J107)</f>
        <v>0</v>
      </c>
      <c r="K105" s="98">
        <f>SUM(K106:K107)</f>
        <v>0</v>
      </c>
      <c r="L105" s="97">
        <f>SUM(L106:L107)</f>
        <v>0</v>
      </c>
    </row>
    <row r="106" spans="1:12" ht="13.5" hidden="1" customHeight="1" collapsed="1">
      <c r="A106" s="112">
        <v>2</v>
      </c>
      <c r="B106" s="108">
        <v>6</v>
      </c>
      <c r="C106" s="109">
        <v>1</v>
      </c>
      <c r="D106" s="110">
        <v>1</v>
      </c>
      <c r="E106" s="108">
        <v>1</v>
      </c>
      <c r="F106" s="143">
        <v>1</v>
      </c>
      <c r="G106" s="110" t="s">
        <v>110</v>
      </c>
      <c r="H106" s="96">
        <v>84</v>
      </c>
      <c r="I106" s="115">
        <v>0</v>
      </c>
      <c r="J106" s="115">
        <v>0</v>
      </c>
      <c r="K106" s="115">
        <v>0</v>
      </c>
      <c r="L106" s="115">
        <v>0</v>
      </c>
    </row>
    <row r="107" spans="1:12" hidden="1" collapsed="1">
      <c r="A107" s="128">
        <v>2</v>
      </c>
      <c r="B107" s="103">
        <v>6</v>
      </c>
      <c r="C107" s="101">
        <v>1</v>
      </c>
      <c r="D107" s="102">
        <v>1</v>
      </c>
      <c r="E107" s="103">
        <v>1</v>
      </c>
      <c r="F107" s="145">
        <v>2</v>
      </c>
      <c r="G107" s="102" t="s">
        <v>111</v>
      </c>
      <c r="H107" s="96">
        <v>85</v>
      </c>
      <c r="I107" s="113">
        <v>0</v>
      </c>
      <c r="J107" s="113">
        <v>0</v>
      </c>
      <c r="K107" s="113">
        <v>0</v>
      </c>
      <c r="L107" s="113">
        <v>0</v>
      </c>
    </row>
    <row r="108" spans="1:12" ht="25.5" hidden="1" customHeight="1" collapsed="1">
      <c r="A108" s="112">
        <v>2</v>
      </c>
      <c r="B108" s="108">
        <v>6</v>
      </c>
      <c r="C108" s="109">
        <v>2</v>
      </c>
      <c r="D108" s="110"/>
      <c r="E108" s="108"/>
      <c r="F108" s="143"/>
      <c r="G108" s="110" t="s">
        <v>112</v>
      </c>
      <c r="H108" s="96">
        <v>86</v>
      </c>
      <c r="I108" s="97">
        <f t="shared" ref="I108:L110" si="8">I109</f>
        <v>0</v>
      </c>
      <c r="J108" s="138">
        <f t="shared" si="8"/>
        <v>0</v>
      </c>
      <c r="K108" s="98">
        <f t="shared" si="8"/>
        <v>0</v>
      </c>
      <c r="L108" s="97">
        <f t="shared" si="8"/>
        <v>0</v>
      </c>
    </row>
    <row r="109" spans="1:12" ht="14.25" hidden="1" customHeight="1" collapsed="1">
      <c r="A109" s="112">
        <v>2</v>
      </c>
      <c r="B109" s="108">
        <v>6</v>
      </c>
      <c r="C109" s="109">
        <v>2</v>
      </c>
      <c r="D109" s="110">
        <v>1</v>
      </c>
      <c r="E109" s="108"/>
      <c r="F109" s="143"/>
      <c r="G109" s="110" t="s">
        <v>112</v>
      </c>
      <c r="H109" s="96">
        <v>87</v>
      </c>
      <c r="I109" s="97">
        <f t="shared" si="8"/>
        <v>0</v>
      </c>
      <c r="J109" s="138">
        <f t="shared" si="8"/>
        <v>0</v>
      </c>
      <c r="K109" s="98">
        <f t="shared" si="8"/>
        <v>0</v>
      </c>
      <c r="L109" s="97">
        <f t="shared" si="8"/>
        <v>0</v>
      </c>
    </row>
    <row r="110" spans="1:12" ht="14.25" hidden="1" customHeight="1" collapsed="1">
      <c r="A110" s="112">
        <v>2</v>
      </c>
      <c r="B110" s="108">
        <v>6</v>
      </c>
      <c r="C110" s="109">
        <v>2</v>
      </c>
      <c r="D110" s="110">
        <v>1</v>
      </c>
      <c r="E110" s="108">
        <v>1</v>
      </c>
      <c r="F110" s="143"/>
      <c r="G110" s="110" t="s">
        <v>112</v>
      </c>
      <c r="H110" s="96">
        <v>88</v>
      </c>
      <c r="I110" s="148">
        <f t="shared" si="8"/>
        <v>0</v>
      </c>
      <c r="J110" s="149">
        <f t="shared" si="8"/>
        <v>0</v>
      </c>
      <c r="K110" s="150">
        <f t="shared" si="8"/>
        <v>0</v>
      </c>
      <c r="L110" s="148">
        <f t="shared" si="8"/>
        <v>0</v>
      </c>
    </row>
    <row r="111" spans="1:12" ht="25.5" hidden="1" customHeight="1" collapsed="1">
      <c r="A111" s="112">
        <v>2</v>
      </c>
      <c r="B111" s="108">
        <v>6</v>
      </c>
      <c r="C111" s="109">
        <v>2</v>
      </c>
      <c r="D111" s="110">
        <v>1</v>
      </c>
      <c r="E111" s="108">
        <v>1</v>
      </c>
      <c r="F111" s="143">
        <v>1</v>
      </c>
      <c r="G111" s="110" t="s">
        <v>112</v>
      </c>
      <c r="H111" s="96">
        <v>89</v>
      </c>
      <c r="I111" s="115">
        <v>0</v>
      </c>
      <c r="J111" s="115">
        <v>0</v>
      </c>
      <c r="K111" s="115">
        <v>0</v>
      </c>
      <c r="L111" s="115">
        <v>0</v>
      </c>
    </row>
    <row r="112" spans="1:12" ht="26.25" hidden="1" customHeight="1" collapsed="1">
      <c r="A112" s="128">
        <v>2</v>
      </c>
      <c r="B112" s="103">
        <v>6</v>
      </c>
      <c r="C112" s="101">
        <v>3</v>
      </c>
      <c r="D112" s="102"/>
      <c r="E112" s="103"/>
      <c r="F112" s="145"/>
      <c r="G112" s="102" t="s">
        <v>113</v>
      </c>
      <c r="H112" s="96">
        <v>90</v>
      </c>
      <c r="I112" s="118">
        <f t="shared" ref="I112:L114" si="9">I113</f>
        <v>0</v>
      </c>
      <c r="J112" s="140">
        <f t="shared" si="9"/>
        <v>0</v>
      </c>
      <c r="K112" s="119">
        <f t="shared" si="9"/>
        <v>0</v>
      </c>
      <c r="L112" s="118">
        <f t="shared" si="9"/>
        <v>0</v>
      </c>
    </row>
    <row r="113" spans="1:12" ht="25.5" hidden="1" customHeight="1" collapsed="1">
      <c r="A113" s="112">
        <v>2</v>
      </c>
      <c r="B113" s="108">
        <v>6</v>
      </c>
      <c r="C113" s="109">
        <v>3</v>
      </c>
      <c r="D113" s="110">
        <v>1</v>
      </c>
      <c r="E113" s="108"/>
      <c r="F113" s="143"/>
      <c r="G113" s="110" t="s">
        <v>113</v>
      </c>
      <c r="H113" s="96">
        <v>91</v>
      </c>
      <c r="I113" s="97">
        <f t="shared" si="9"/>
        <v>0</v>
      </c>
      <c r="J113" s="138">
        <f t="shared" si="9"/>
        <v>0</v>
      </c>
      <c r="K113" s="98">
        <f t="shared" si="9"/>
        <v>0</v>
      </c>
      <c r="L113" s="97">
        <f t="shared" si="9"/>
        <v>0</v>
      </c>
    </row>
    <row r="114" spans="1:12" ht="26.25" hidden="1" customHeight="1" collapsed="1">
      <c r="A114" s="112">
        <v>2</v>
      </c>
      <c r="B114" s="108">
        <v>6</v>
      </c>
      <c r="C114" s="109">
        <v>3</v>
      </c>
      <c r="D114" s="110">
        <v>1</v>
      </c>
      <c r="E114" s="108">
        <v>1</v>
      </c>
      <c r="F114" s="143"/>
      <c r="G114" s="110" t="s">
        <v>113</v>
      </c>
      <c r="H114" s="96">
        <v>92</v>
      </c>
      <c r="I114" s="97">
        <f t="shared" si="9"/>
        <v>0</v>
      </c>
      <c r="J114" s="138">
        <f t="shared" si="9"/>
        <v>0</v>
      </c>
      <c r="K114" s="98">
        <f t="shared" si="9"/>
        <v>0</v>
      </c>
      <c r="L114" s="97">
        <f t="shared" si="9"/>
        <v>0</v>
      </c>
    </row>
    <row r="115" spans="1:12" ht="27" hidden="1" customHeight="1" collapsed="1">
      <c r="A115" s="112">
        <v>2</v>
      </c>
      <c r="B115" s="108">
        <v>6</v>
      </c>
      <c r="C115" s="109">
        <v>3</v>
      </c>
      <c r="D115" s="110">
        <v>1</v>
      </c>
      <c r="E115" s="108">
        <v>1</v>
      </c>
      <c r="F115" s="143">
        <v>1</v>
      </c>
      <c r="G115" s="110" t="s">
        <v>113</v>
      </c>
      <c r="H115" s="96">
        <v>93</v>
      </c>
      <c r="I115" s="115">
        <v>0</v>
      </c>
      <c r="J115" s="115">
        <v>0</v>
      </c>
      <c r="K115" s="115">
        <v>0</v>
      </c>
      <c r="L115" s="115">
        <v>0</v>
      </c>
    </row>
    <row r="116" spans="1:12" ht="25.5" hidden="1" customHeight="1" collapsed="1">
      <c r="A116" s="128">
        <v>2</v>
      </c>
      <c r="B116" s="103">
        <v>6</v>
      </c>
      <c r="C116" s="101">
        <v>4</v>
      </c>
      <c r="D116" s="102"/>
      <c r="E116" s="103"/>
      <c r="F116" s="145"/>
      <c r="G116" s="102" t="s">
        <v>114</v>
      </c>
      <c r="H116" s="96">
        <v>94</v>
      </c>
      <c r="I116" s="118">
        <f t="shared" ref="I116:L118" si="10">I117</f>
        <v>0</v>
      </c>
      <c r="J116" s="140">
        <f t="shared" si="10"/>
        <v>0</v>
      </c>
      <c r="K116" s="119">
        <f t="shared" si="10"/>
        <v>0</v>
      </c>
      <c r="L116" s="118">
        <f t="shared" si="10"/>
        <v>0</v>
      </c>
    </row>
    <row r="117" spans="1:12" ht="27" hidden="1" customHeight="1" collapsed="1">
      <c r="A117" s="112">
        <v>2</v>
      </c>
      <c r="B117" s="108">
        <v>6</v>
      </c>
      <c r="C117" s="109">
        <v>4</v>
      </c>
      <c r="D117" s="110">
        <v>1</v>
      </c>
      <c r="E117" s="108"/>
      <c r="F117" s="143"/>
      <c r="G117" s="110" t="s">
        <v>114</v>
      </c>
      <c r="H117" s="96">
        <v>95</v>
      </c>
      <c r="I117" s="97">
        <f t="shared" si="10"/>
        <v>0</v>
      </c>
      <c r="J117" s="138">
        <f t="shared" si="10"/>
        <v>0</v>
      </c>
      <c r="K117" s="98">
        <f t="shared" si="10"/>
        <v>0</v>
      </c>
      <c r="L117" s="97">
        <f t="shared" si="10"/>
        <v>0</v>
      </c>
    </row>
    <row r="118" spans="1:12" ht="27" hidden="1" customHeight="1" collapsed="1">
      <c r="A118" s="112">
        <v>2</v>
      </c>
      <c r="B118" s="108">
        <v>6</v>
      </c>
      <c r="C118" s="109">
        <v>4</v>
      </c>
      <c r="D118" s="110">
        <v>1</v>
      </c>
      <c r="E118" s="108">
        <v>1</v>
      </c>
      <c r="F118" s="143"/>
      <c r="G118" s="110" t="s">
        <v>114</v>
      </c>
      <c r="H118" s="96">
        <v>96</v>
      </c>
      <c r="I118" s="97">
        <f t="shared" si="10"/>
        <v>0</v>
      </c>
      <c r="J118" s="138">
        <f t="shared" si="10"/>
        <v>0</v>
      </c>
      <c r="K118" s="98">
        <f t="shared" si="10"/>
        <v>0</v>
      </c>
      <c r="L118" s="97">
        <f t="shared" si="10"/>
        <v>0</v>
      </c>
    </row>
    <row r="119" spans="1:12" ht="27.75" hidden="1" customHeight="1" collapsed="1">
      <c r="A119" s="112">
        <v>2</v>
      </c>
      <c r="B119" s="108">
        <v>6</v>
      </c>
      <c r="C119" s="109">
        <v>4</v>
      </c>
      <c r="D119" s="110">
        <v>1</v>
      </c>
      <c r="E119" s="108">
        <v>1</v>
      </c>
      <c r="F119" s="143">
        <v>1</v>
      </c>
      <c r="G119" s="110" t="s">
        <v>114</v>
      </c>
      <c r="H119" s="96">
        <v>97</v>
      </c>
      <c r="I119" s="115">
        <v>0</v>
      </c>
      <c r="J119" s="115">
        <v>0</v>
      </c>
      <c r="K119" s="115">
        <v>0</v>
      </c>
      <c r="L119" s="115">
        <v>0</v>
      </c>
    </row>
    <row r="120" spans="1:12" ht="27" hidden="1" customHeight="1" collapsed="1">
      <c r="A120" s="120">
        <v>2</v>
      </c>
      <c r="B120" s="129">
        <v>6</v>
      </c>
      <c r="C120" s="130">
        <v>5</v>
      </c>
      <c r="D120" s="132"/>
      <c r="E120" s="129"/>
      <c r="F120" s="151"/>
      <c r="G120" s="132" t="s">
        <v>115</v>
      </c>
      <c r="H120" s="96">
        <v>98</v>
      </c>
      <c r="I120" s="125">
        <f t="shared" ref="I120:L122" si="11">I121</f>
        <v>0</v>
      </c>
      <c r="J120" s="152">
        <f t="shared" si="11"/>
        <v>0</v>
      </c>
      <c r="K120" s="126">
        <f t="shared" si="11"/>
        <v>0</v>
      </c>
      <c r="L120" s="125">
        <f t="shared" si="11"/>
        <v>0</v>
      </c>
    </row>
    <row r="121" spans="1:12" ht="29.25" hidden="1" customHeight="1" collapsed="1">
      <c r="A121" s="112">
        <v>2</v>
      </c>
      <c r="B121" s="108">
        <v>6</v>
      </c>
      <c r="C121" s="109">
        <v>5</v>
      </c>
      <c r="D121" s="110">
        <v>1</v>
      </c>
      <c r="E121" s="108"/>
      <c r="F121" s="143"/>
      <c r="G121" s="132" t="s">
        <v>116</v>
      </c>
      <c r="H121" s="96">
        <v>99</v>
      </c>
      <c r="I121" s="97">
        <f t="shared" si="11"/>
        <v>0</v>
      </c>
      <c r="J121" s="138">
        <f t="shared" si="11"/>
        <v>0</v>
      </c>
      <c r="K121" s="98">
        <f t="shared" si="11"/>
        <v>0</v>
      </c>
      <c r="L121" s="97">
        <f t="shared" si="11"/>
        <v>0</v>
      </c>
    </row>
    <row r="122" spans="1:12" ht="25.5" hidden="1" customHeight="1" collapsed="1">
      <c r="A122" s="112">
        <v>2</v>
      </c>
      <c r="B122" s="108">
        <v>6</v>
      </c>
      <c r="C122" s="109">
        <v>5</v>
      </c>
      <c r="D122" s="110">
        <v>1</v>
      </c>
      <c r="E122" s="108">
        <v>1</v>
      </c>
      <c r="F122" s="143"/>
      <c r="G122" s="132" t="s">
        <v>115</v>
      </c>
      <c r="H122" s="96">
        <v>100</v>
      </c>
      <c r="I122" s="97">
        <f t="shared" si="11"/>
        <v>0</v>
      </c>
      <c r="J122" s="138">
        <f t="shared" si="11"/>
        <v>0</v>
      </c>
      <c r="K122" s="98">
        <f t="shared" si="11"/>
        <v>0</v>
      </c>
      <c r="L122" s="97">
        <f t="shared" si="11"/>
        <v>0</v>
      </c>
    </row>
    <row r="123" spans="1:12" ht="27.75" hidden="1" customHeight="1" collapsed="1">
      <c r="A123" s="108">
        <v>2</v>
      </c>
      <c r="B123" s="109">
        <v>6</v>
      </c>
      <c r="C123" s="108">
        <v>5</v>
      </c>
      <c r="D123" s="108">
        <v>1</v>
      </c>
      <c r="E123" s="110">
        <v>1</v>
      </c>
      <c r="F123" s="143">
        <v>1</v>
      </c>
      <c r="G123" s="132" t="s">
        <v>117</v>
      </c>
      <c r="H123" s="96">
        <v>101</v>
      </c>
      <c r="I123" s="115">
        <v>0</v>
      </c>
      <c r="J123" s="115">
        <v>0</v>
      </c>
      <c r="K123" s="115">
        <v>0</v>
      </c>
      <c r="L123" s="115">
        <v>0</v>
      </c>
    </row>
    <row r="124" spans="1:12" ht="14.25" customHeight="1">
      <c r="A124" s="142">
        <v>2</v>
      </c>
      <c r="B124" s="92">
        <v>7</v>
      </c>
      <c r="C124" s="92"/>
      <c r="D124" s="93"/>
      <c r="E124" s="93"/>
      <c r="F124" s="95"/>
      <c r="G124" s="94" t="s">
        <v>118</v>
      </c>
      <c r="H124" s="96">
        <v>102</v>
      </c>
      <c r="I124" s="98">
        <f>SUM(I125+I130+I138)</f>
        <v>3000</v>
      </c>
      <c r="J124" s="138">
        <f>SUM(J125+J130+J138)</f>
        <v>1500</v>
      </c>
      <c r="K124" s="98">
        <f>SUM(K125+K130+K138)</f>
        <v>673.69</v>
      </c>
      <c r="L124" s="97">
        <f>SUM(L125+L130+L138)</f>
        <v>673.69</v>
      </c>
    </row>
    <row r="125" spans="1:12" hidden="1" collapsed="1">
      <c r="A125" s="112">
        <v>2</v>
      </c>
      <c r="B125" s="108">
        <v>7</v>
      </c>
      <c r="C125" s="108">
        <v>1</v>
      </c>
      <c r="D125" s="109"/>
      <c r="E125" s="109"/>
      <c r="F125" s="111"/>
      <c r="G125" s="110" t="s">
        <v>119</v>
      </c>
      <c r="H125" s="96">
        <v>103</v>
      </c>
      <c r="I125" s="98">
        <f t="shared" ref="I125:L126" si="12">I126</f>
        <v>0</v>
      </c>
      <c r="J125" s="138">
        <f t="shared" si="12"/>
        <v>0</v>
      </c>
      <c r="K125" s="98">
        <f t="shared" si="12"/>
        <v>0</v>
      </c>
      <c r="L125" s="97">
        <f t="shared" si="12"/>
        <v>0</v>
      </c>
    </row>
    <row r="126" spans="1:12" ht="14.25" hidden="1" customHeight="1" collapsed="1">
      <c r="A126" s="112">
        <v>2</v>
      </c>
      <c r="B126" s="108">
        <v>7</v>
      </c>
      <c r="C126" s="108">
        <v>1</v>
      </c>
      <c r="D126" s="109">
        <v>1</v>
      </c>
      <c r="E126" s="109"/>
      <c r="F126" s="111"/>
      <c r="G126" s="110" t="s">
        <v>119</v>
      </c>
      <c r="H126" s="96">
        <v>104</v>
      </c>
      <c r="I126" s="98">
        <f t="shared" si="12"/>
        <v>0</v>
      </c>
      <c r="J126" s="138">
        <f t="shared" si="12"/>
        <v>0</v>
      </c>
      <c r="K126" s="98">
        <f t="shared" si="12"/>
        <v>0</v>
      </c>
      <c r="L126" s="97">
        <f t="shared" si="12"/>
        <v>0</v>
      </c>
    </row>
    <row r="127" spans="1:12" ht="15.75" hidden="1" customHeight="1" collapsed="1">
      <c r="A127" s="112">
        <v>2</v>
      </c>
      <c r="B127" s="108">
        <v>7</v>
      </c>
      <c r="C127" s="108">
        <v>1</v>
      </c>
      <c r="D127" s="109">
        <v>1</v>
      </c>
      <c r="E127" s="109">
        <v>1</v>
      </c>
      <c r="F127" s="111"/>
      <c r="G127" s="110" t="s">
        <v>119</v>
      </c>
      <c r="H127" s="96">
        <v>105</v>
      </c>
      <c r="I127" s="98">
        <f>SUM(I128:I129)</f>
        <v>0</v>
      </c>
      <c r="J127" s="138">
        <f>SUM(J128:J129)</f>
        <v>0</v>
      </c>
      <c r="K127" s="98">
        <f>SUM(K128:K129)</f>
        <v>0</v>
      </c>
      <c r="L127" s="97">
        <f>SUM(L128:L129)</f>
        <v>0</v>
      </c>
    </row>
    <row r="128" spans="1:12" ht="14.25" hidden="1" customHeight="1" collapsed="1">
      <c r="A128" s="128">
        <v>2</v>
      </c>
      <c r="B128" s="103">
        <v>7</v>
      </c>
      <c r="C128" s="128">
        <v>1</v>
      </c>
      <c r="D128" s="108">
        <v>1</v>
      </c>
      <c r="E128" s="101">
        <v>1</v>
      </c>
      <c r="F128" s="104">
        <v>1</v>
      </c>
      <c r="G128" s="102" t="s">
        <v>120</v>
      </c>
      <c r="H128" s="96">
        <v>106</v>
      </c>
      <c r="I128" s="153">
        <v>0</v>
      </c>
      <c r="J128" s="153">
        <v>0</v>
      </c>
      <c r="K128" s="153">
        <v>0</v>
      </c>
      <c r="L128" s="153">
        <v>0</v>
      </c>
    </row>
    <row r="129" spans="1:12" ht="14.25" hidden="1" customHeight="1" collapsed="1">
      <c r="A129" s="108">
        <v>2</v>
      </c>
      <c r="B129" s="108">
        <v>7</v>
      </c>
      <c r="C129" s="112">
        <v>1</v>
      </c>
      <c r="D129" s="108">
        <v>1</v>
      </c>
      <c r="E129" s="109">
        <v>1</v>
      </c>
      <c r="F129" s="111">
        <v>2</v>
      </c>
      <c r="G129" s="110" t="s">
        <v>121</v>
      </c>
      <c r="H129" s="96">
        <v>107</v>
      </c>
      <c r="I129" s="114">
        <v>0</v>
      </c>
      <c r="J129" s="114">
        <v>0</v>
      </c>
      <c r="K129" s="114">
        <v>0</v>
      </c>
      <c r="L129" s="114">
        <v>0</v>
      </c>
    </row>
    <row r="130" spans="1:12" ht="25.5" hidden="1" customHeight="1" collapsed="1">
      <c r="A130" s="120">
        <v>2</v>
      </c>
      <c r="B130" s="121">
        <v>7</v>
      </c>
      <c r="C130" s="120">
        <v>2</v>
      </c>
      <c r="D130" s="121"/>
      <c r="E130" s="122"/>
      <c r="F130" s="124"/>
      <c r="G130" s="123" t="s">
        <v>122</v>
      </c>
      <c r="H130" s="96">
        <v>108</v>
      </c>
      <c r="I130" s="106">
        <f t="shared" ref="I130:L131" si="13">I131</f>
        <v>0</v>
      </c>
      <c r="J130" s="141">
        <f t="shared" si="13"/>
        <v>0</v>
      </c>
      <c r="K130" s="106">
        <f t="shared" si="13"/>
        <v>0</v>
      </c>
      <c r="L130" s="107">
        <f t="shared" si="13"/>
        <v>0</v>
      </c>
    </row>
    <row r="131" spans="1:12" ht="25.5" hidden="1" customHeight="1" collapsed="1">
      <c r="A131" s="112">
        <v>2</v>
      </c>
      <c r="B131" s="108">
        <v>7</v>
      </c>
      <c r="C131" s="112">
        <v>2</v>
      </c>
      <c r="D131" s="108">
        <v>1</v>
      </c>
      <c r="E131" s="109"/>
      <c r="F131" s="111"/>
      <c r="G131" s="110" t="s">
        <v>123</v>
      </c>
      <c r="H131" s="96">
        <v>109</v>
      </c>
      <c r="I131" s="98">
        <f t="shared" si="13"/>
        <v>0</v>
      </c>
      <c r="J131" s="138">
        <f t="shared" si="13"/>
        <v>0</v>
      </c>
      <c r="K131" s="98">
        <f t="shared" si="13"/>
        <v>0</v>
      </c>
      <c r="L131" s="97">
        <f t="shared" si="13"/>
        <v>0</v>
      </c>
    </row>
    <row r="132" spans="1:12" ht="25.5" hidden="1" customHeight="1" collapsed="1">
      <c r="A132" s="112">
        <v>2</v>
      </c>
      <c r="B132" s="108">
        <v>7</v>
      </c>
      <c r="C132" s="112">
        <v>2</v>
      </c>
      <c r="D132" s="108">
        <v>1</v>
      </c>
      <c r="E132" s="109">
        <v>1</v>
      </c>
      <c r="F132" s="111"/>
      <c r="G132" s="110" t="s">
        <v>123</v>
      </c>
      <c r="H132" s="96">
        <v>110</v>
      </c>
      <c r="I132" s="98">
        <f>SUM(I133:I134)</f>
        <v>0</v>
      </c>
      <c r="J132" s="138">
        <f>SUM(J133:J134)</f>
        <v>0</v>
      </c>
      <c r="K132" s="98">
        <f>SUM(K133:K134)</f>
        <v>0</v>
      </c>
      <c r="L132" s="97">
        <f>SUM(L133:L134)</f>
        <v>0</v>
      </c>
    </row>
    <row r="133" spans="1:12" ht="12" hidden="1" customHeight="1" collapsed="1">
      <c r="A133" s="112">
        <v>2</v>
      </c>
      <c r="B133" s="108">
        <v>7</v>
      </c>
      <c r="C133" s="112">
        <v>2</v>
      </c>
      <c r="D133" s="108">
        <v>1</v>
      </c>
      <c r="E133" s="109">
        <v>1</v>
      </c>
      <c r="F133" s="111">
        <v>1</v>
      </c>
      <c r="G133" s="110" t="s">
        <v>124</v>
      </c>
      <c r="H133" s="96">
        <v>111</v>
      </c>
      <c r="I133" s="114">
        <v>0</v>
      </c>
      <c r="J133" s="114">
        <v>0</v>
      </c>
      <c r="K133" s="114">
        <v>0</v>
      </c>
      <c r="L133" s="114">
        <v>0</v>
      </c>
    </row>
    <row r="134" spans="1:12" ht="15" hidden="1" customHeight="1" collapsed="1">
      <c r="A134" s="112">
        <v>2</v>
      </c>
      <c r="B134" s="108">
        <v>7</v>
      </c>
      <c r="C134" s="112">
        <v>2</v>
      </c>
      <c r="D134" s="108">
        <v>1</v>
      </c>
      <c r="E134" s="109">
        <v>1</v>
      </c>
      <c r="F134" s="111">
        <v>2</v>
      </c>
      <c r="G134" s="110" t="s">
        <v>125</v>
      </c>
      <c r="H134" s="96">
        <v>112</v>
      </c>
      <c r="I134" s="114">
        <v>0</v>
      </c>
      <c r="J134" s="114">
        <v>0</v>
      </c>
      <c r="K134" s="114">
        <v>0</v>
      </c>
      <c r="L134" s="114">
        <v>0</v>
      </c>
    </row>
    <row r="135" spans="1:12" ht="15" hidden="1" customHeight="1" collapsed="1">
      <c r="A135" s="112">
        <v>2</v>
      </c>
      <c r="B135" s="108">
        <v>7</v>
      </c>
      <c r="C135" s="112">
        <v>2</v>
      </c>
      <c r="D135" s="108">
        <v>2</v>
      </c>
      <c r="E135" s="109"/>
      <c r="F135" s="111"/>
      <c r="G135" s="110" t="s">
        <v>126</v>
      </c>
      <c r="H135" s="96">
        <v>113</v>
      </c>
      <c r="I135" s="98">
        <f>I136</f>
        <v>0</v>
      </c>
      <c r="J135" s="98">
        <f>J136</f>
        <v>0</v>
      </c>
      <c r="K135" s="98">
        <f>K136</f>
        <v>0</v>
      </c>
      <c r="L135" s="98">
        <f>L136</f>
        <v>0</v>
      </c>
    </row>
    <row r="136" spans="1:12" ht="15" hidden="1" customHeight="1" collapsed="1">
      <c r="A136" s="112">
        <v>2</v>
      </c>
      <c r="B136" s="108">
        <v>7</v>
      </c>
      <c r="C136" s="112">
        <v>2</v>
      </c>
      <c r="D136" s="108">
        <v>2</v>
      </c>
      <c r="E136" s="109">
        <v>1</v>
      </c>
      <c r="F136" s="111"/>
      <c r="G136" s="110" t="s">
        <v>126</v>
      </c>
      <c r="H136" s="96">
        <v>114</v>
      </c>
      <c r="I136" s="98">
        <f>SUM(I137)</f>
        <v>0</v>
      </c>
      <c r="J136" s="98">
        <f>SUM(J137)</f>
        <v>0</v>
      </c>
      <c r="K136" s="98">
        <f>SUM(K137)</f>
        <v>0</v>
      </c>
      <c r="L136" s="98">
        <f>SUM(L137)</f>
        <v>0</v>
      </c>
    </row>
    <row r="137" spans="1:12" ht="15" hidden="1" customHeight="1" collapsed="1">
      <c r="A137" s="112">
        <v>2</v>
      </c>
      <c r="B137" s="108">
        <v>7</v>
      </c>
      <c r="C137" s="112">
        <v>2</v>
      </c>
      <c r="D137" s="108">
        <v>2</v>
      </c>
      <c r="E137" s="109">
        <v>1</v>
      </c>
      <c r="F137" s="111">
        <v>1</v>
      </c>
      <c r="G137" s="110" t="s">
        <v>126</v>
      </c>
      <c r="H137" s="96">
        <v>115</v>
      </c>
      <c r="I137" s="114">
        <v>0</v>
      </c>
      <c r="J137" s="114">
        <v>0</v>
      </c>
      <c r="K137" s="114">
        <v>0</v>
      </c>
      <c r="L137" s="114">
        <v>0</v>
      </c>
    </row>
    <row r="138" spans="1:12" hidden="1" collapsed="1">
      <c r="A138" s="112">
        <v>2</v>
      </c>
      <c r="B138" s="108">
        <v>7</v>
      </c>
      <c r="C138" s="112">
        <v>3</v>
      </c>
      <c r="D138" s="108"/>
      <c r="E138" s="109"/>
      <c r="F138" s="111"/>
      <c r="G138" s="110" t="s">
        <v>127</v>
      </c>
      <c r="H138" s="96">
        <v>116</v>
      </c>
      <c r="I138" s="98">
        <f t="shared" ref="I138:L139" si="14">I139</f>
        <v>3000</v>
      </c>
      <c r="J138" s="138">
        <f t="shared" si="14"/>
        <v>1500</v>
      </c>
      <c r="K138" s="98">
        <f t="shared" si="14"/>
        <v>673.69</v>
      </c>
      <c r="L138" s="97">
        <f t="shared" si="14"/>
        <v>673.69</v>
      </c>
    </row>
    <row r="139" spans="1:12" hidden="1" collapsed="1">
      <c r="A139" s="120">
        <v>2</v>
      </c>
      <c r="B139" s="129">
        <v>7</v>
      </c>
      <c r="C139" s="154">
        <v>3</v>
      </c>
      <c r="D139" s="129">
        <v>1</v>
      </c>
      <c r="E139" s="130"/>
      <c r="F139" s="131"/>
      <c r="G139" s="132" t="s">
        <v>127</v>
      </c>
      <c r="H139" s="96">
        <v>117</v>
      </c>
      <c r="I139" s="126">
        <f t="shared" si="14"/>
        <v>3000</v>
      </c>
      <c r="J139" s="152">
        <f t="shared" si="14"/>
        <v>1500</v>
      </c>
      <c r="K139" s="126">
        <f t="shared" si="14"/>
        <v>673.69</v>
      </c>
      <c r="L139" s="125">
        <f t="shared" si="14"/>
        <v>673.69</v>
      </c>
    </row>
    <row r="140" spans="1:12" hidden="1" collapsed="1">
      <c r="A140" s="112">
        <v>2</v>
      </c>
      <c r="B140" s="108">
        <v>7</v>
      </c>
      <c r="C140" s="112">
        <v>3</v>
      </c>
      <c r="D140" s="108">
        <v>1</v>
      </c>
      <c r="E140" s="109">
        <v>1</v>
      </c>
      <c r="F140" s="111"/>
      <c r="G140" s="110" t="s">
        <v>127</v>
      </c>
      <c r="H140" s="96">
        <v>118</v>
      </c>
      <c r="I140" s="98">
        <f>SUM(I141:I142)</f>
        <v>3000</v>
      </c>
      <c r="J140" s="138">
        <f>SUM(J141:J142)</f>
        <v>1500</v>
      </c>
      <c r="K140" s="98">
        <f>SUM(K141:K142)</f>
        <v>673.69</v>
      </c>
      <c r="L140" s="97">
        <f>SUM(L141:L142)</f>
        <v>673.69</v>
      </c>
    </row>
    <row r="141" spans="1:12">
      <c r="A141" s="128">
        <v>2</v>
      </c>
      <c r="B141" s="103">
        <v>7</v>
      </c>
      <c r="C141" s="128">
        <v>3</v>
      </c>
      <c r="D141" s="103">
        <v>1</v>
      </c>
      <c r="E141" s="101">
        <v>1</v>
      </c>
      <c r="F141" s="104">
        <v>1</v>
      </c>
      <c r="G141" s="102" t="s">
        <v>128</v>
      </c>
      <c r="H141" s="96">
        <v>119</v>
      </c>
      <c r="I141" s="153">
        <v>3000</v>
      </c>
      <c r="J141" s="153">
        <v>1500</v>
      </c>
      <c r="K141" s="153">
        <v>673.69</v>
      </c>
      <c r="L141" s="153">
        <v>673.69</v>
      </c>
    </row>
    <row r="142" spans="1:12" ht="16.5" hidden="1" customHeight="1" collapsed="1">
      <c r="A142" s="112">
        <v>2</v>
      </c>
      <c r="B142" s="108">
        <v>7</v>
      </c>
      <c r="C142" s="112">
        <v>3</v>
      </c>
      <c r="D142" s="108">
        <v>1</v>
      </c>
      <c r="E142" s="109">
        <v>1</v>
      </c>
      <c r="F142" s="111">
        <v>2</v>
      </c>
      <c r="G142" s="110" t="s">
        <v>129</v>
      </c>
      <c r="H142" s="96">
        <v>120</v>
      </c>
      <c r="I142" s="114">
        <v>0</v>
      </c>
      <c r="J142" s="115">
        <v>0</v>
      </c>
      <c r="K142" s="115">
        <v>0</v>
      </c>
      <c r="L142" s="115">
        <v>0</v>
      </c>
    </row>
    <row r="143" spans="1:12" ht="15" hidden="1" customHeight="1" collapsed="1">
      <c r="A143" s="142">
        <v>2</v>
      </c>
      <c r="B143" s="142">
        <v>8</v>
      </c>
      <c r="C143" s="92"/>
      <c r="D143" s="117"/>
      <c r="E143" s="100"/>
      <c r="F143" s="155"/>
      <c r="G143" s="105" t="s">
        <v>130</v>
      </c>
      <c r="H143" s="96">
        <v>121</v>
      </c>
      <c r="I143" s="119">
        <f>I144</f>
        <v>0</v>
      </c>
      <c r="J143" s="140">
        <f>J144</f>
        <v>0</v>
      </c>
      <c r="K143" s="119">
        <f>K144</f>
        <v>0</v>
      </c>
      <c r="L143" s="118">
        <f>L144</f>
        <v>0</v>
      </c>
    </row>
    <row r="144" spans="1:12" ht="14.25" hidden="1" customHeight="1" collapsed="1">
      <c r="A144" s="120">
        <v>2</v>
      </c>
      <c r="B144" s="120">
        <v>8</v>
      </c>
      <c r="C144" s="120">
        <v>1</v>
      </c>
      <c r="D144" s="121"/>
      <c r="E144" s="122"/>
      <c r="F144" s="124"/>
      <c r="G144" s="102" t="s">
        <v>130</v>
      </c>
      <c r="H144" s="96">
        <v>122</v>
      </c>
      <c r="I144" s="119">
        <f>I145+I150</f>
        <v>0</v>
      </c>
      <c r="J144" s="140">
        <f>J145+J150</f>
        <v>0</v>
      </c>
      <c r="K144" s="119">
        <f>K145+K150</f>
        <v>0</v>
      </c>
      <c r="L144" s="118">
        <f>L145+L150</f>
        <v>0</v>
      </c>
    </row>
    <row r="145" spans="1:12" ht="13.5" hidden="1" customHeight="1" collapsed="1">
      <c r="A145" s="112">
        <v>2</v>
      </c>
      <c r="B145" s="108">
        <v>8</v>
      </c>
      <c r="C145" s="110">
        <v>1</v>
      </c>
      <c r="D145" s="108">
        <v>1</v>
      </c>
      <c r="E145" s="109"/>
      <c r="F145" s="111"/>
      <c r="G145" s="110" t="s">
        <v>131</v>
      </c>
      <c r="H145" s="96">
        <v>123</v>
      </c>
      <c r="I145" s="98">
        <f>I146</f>
        <v>0</v>
      </c>
      <c r="J145" s="138">
        <f>J146</f>
        <v>0</v>
      </c>
      <c r="K145" s="98">
        <f>K146</f>
        <v>0</v>
      </c>
      <c r="L145" s="97">
        <f>L146</f>
        <v>0</v>
      </c>
    </row>
    <row r="146" spans="1:12" ht="13.5" hidden="1" customHeight="1" collapsed="1">
      <c r="A146" s="112">
        <v>2</v>
      </c>
      <c r="B146" s="108">
        <v>8</v>
      </c>
      <c r="C146" s="102">
        <v>1</v>
      </c>
      <c r="D146" s="103">
        <v>1</v>
      </c>
      <c r="E146" s="101">
        <v>1</v>
      </c>
      <c r="F146" s="104"/>
      <c r="G146" s="110" t="s">
        <v>131</v>
      </c>
      <c r="H146" s="96">
        <v>124</v>
      </c>
      <c r="I146" s="119">
        <f>SUM(I147:I149)</f>
        <v>0</v>
      </c>
      <c r="J146" s="119">
        <f>SUM(J147:J149)</f>
        <v>0</v>
      </c>
      <c r="K146" s="119">
        <f>SUM(K147:K149)</f>
        <v>0</v>
      </c>
      <c r="L146" s="119">
        <f>SUM(L147:L149)</f>
        <v>0</v>
      </c>
    </row>
    <row r="147" spans="1:12" ht="13.5" hidden="1" customHeight="1" collapsed="1">
      <c r="A147" s="108">
        <v>2</v>
      </c>
      <c r="B147" s="103">
        <v>8</v>
      </c>
      <c r="C147" s="110">
        <v>1</v>
      </c>
      <c r="D147" s="108">
        <v>1</v>
      </c>
      <c r="E147" s="109">
        <v>1</v>
      </c>
      <c r="F147" s="111">
        <v>1</v>
      </c>
      <c r="G147" s="110" t="s">
        <v>132</v>
      </c>
      <c r="H147" s="96">
        <v>125</v>
      </c>
      <c r="I147" s="114">
        <v>0</v>
      </c>
      <c r="J147" s="114">
        <v>0</v>
      </c>
      <c r="K147" s="114">
        <v>0</v>
      </c>
      <c r="L147" s="114">
        <v>0</v>
      </c>
    </row>
    <row r="148" spans="1:12" ht="15.75" hidden="1" customHeight="1" collapsed="1">
      <c r="A148" s="120">
        <v>2</v>
      </c>
      <c r="B148" s="129">
        <v>8</v>
      </c>
      <c r="C148" s="132">
        <v>1</v>
      </c>
      <c r="D148" s="129">
        <v>1</v>
      </c>
      <c r="E148" s="130">
        <v>1</v>
      </c>
      <c r="F148" s="131">
        <v>2</v>
      </c>
      <c r="G148" s="132" t="s">
        <v>133</v>
      </c>
      <c r="H148" s="96">
        <v>126</v>
      </c>
      <c r="I148" s="156">
        <v>0</v>
      </c>
      <c r="J148" s="156">
        <v>0</v>
      </c>
      <c r="K148" s="156">
        <v>0</v>
      </c>
      <c r="L148" s="156">
        <v>0</v>
      </c>
    </row>
    <row r="149" spans="1:12" hidden="1" collapsed="1">
      <c r="A149" s="120">
        <v>2</v>
      </c>
      <c r="B149" s="129">
        <v>8</v>
      </c>
      <c r="C149" s="132">
        <v>1</v>
      </c>
      <c r="D149" s="129">
        <v>1</v>
      </c>
      <c r="E149" s="130">
        <v>1</v>
      </c>
      <c r="F149" s="131">
        <v>3</v>
      </c>
      <c r="G149" s="132" t="s">
        <v>390</v>
      </c>
      <c r="H149" s="96">
        <v>127</v>
      </c>
      <c r="I149" s="156">
        <v>0</v>
      </c>
      <c r="J149" s="157">
        <v>0</v>
      </c>
      <c r="K149" s="156">
        <v>0</v>
      </c>
      <c r="L149" s="133">
        <v>0</v>
      </c>
    </row>
    <row r="150" spans="1:12" ht="15" hidden="1" customHeight="1" collapsed="1">
      <c r="A150" s="112">
        <v>2</v>
      </c>
      <c r="B150" s="108">
        <v>8</v>
      </c>
      <c r="C150" s="110">
        <v>1</v>
      </c>
      <c r="D150" s="108">
        <v>2</v>
      </c>
      <c r="E150" s="109"/>
      <c r="F150" s="111"/>
      <c r="G150" s="110" t="s">
        <v>134</v>
      </c>
      <c r="H150" s="96">
        <v>128</v>
      </c>
      <c r="I150" s="98">
        <f t="shared" ref="I150:L151" si="15">I151</f>
        <v>0</v>
      </c>
      <c r="J150" s="138">
        <f t="shared" si="15"/>
        <v>0</v>
      </c>
      <c r="K150" s="98">
        <f t="shared" si="15"/>
        <v>0</v>
      </c>
      <c r="L150" s="97">
        <f t="shared" si="15"/>
        <v>0</v>
      </c>
    </row>
    <row r="151" spans="1:12" hidden="1" collapsed="1">
      <c r="A151" s="112">
        <v>2</v>
      </c>
      <c r="B151" s="108">
        <v>8</v>
      </c>
      <c r="C151" s="110">
        <v>1</v>
      </c>
      <c r="D151" s="108">
        <v>2</v>
      </c>
      <c r="E151" s="109">
        <v>1</v>
      </c>
      <c r="F151" s="111"/>
      <c r="G151" s="110" t="s">
        <v>134</v>
      </c>
      <c r="H151" s="96">
        <v>129</v>
      </c>
      <c r="I151" s="98">
        <f t="shared" si="15"/>
        <v>0</v>
      </c>
      <c r="J151" s="138">
        <f t="shared" si="15"/>
        <v>0</v>
      </c>
      <c r="K151" s="98">
        <f t="shared" si="15"/>
        <v>0</v>
      </c>
      <c r="L151" s="97">
        <f t="shared" si="15"/>
        <v>0</v>
      </c>
    </row>
    <row r="152" spans="1:12" hidden="1" collapsed="1">
      <c r="A152" s="120">
        <v>2</v>
      </c>
      <c r="B152" s="121">
        <v>8</v>
      </c>
      <c r="C152" s="123">
        <v>1</v>
      </c>
      <c r="D152" s="121">
        <v>2</v>
      </c>
      <c r="E152" s="122">
        <v>1</v>
      </c>
      <c r="F152" s="124">
        <v>1</v>
      </c>
      <c r="G152" s="110" t="s">
        <v>134</v>
      </c>
      <c r="H152" s="96">
        <v>130</v>
      </c>
      <c r="I152" s="158">
        <v>0</v>
      </c>
      <c r="J152" s="115">
        <v>0</v>
      </c>
      <c r="K152" s="115">
        <v>0</v>
      </c>
      <c r="L152" s="115">
        <v>0</v>
      </c>
    </row>
    <row r="153" spans="1:12" ht="39.75" hidden="1" customHeight="1" collapsed="1">
      <c r="A153" s="142">
        <v>2</v>
      </c>
      <c r="B153" s="92">
        <v>9</v>
      </c>
      <c r="C153" s="94"/>
      <c r="D153" s="92"/>
      <c r="E153" s="93"/>
      <c r="F153" s="95"/>
      <c r="G153" s="94" t="s">
        <v>135</v>
      </c>
      <c r="H153" s="96">
        <v>131</v>
      </c>
      <c r="I153" s="98">
        <f>I154+I158</f>
        <v>0</v>
      </c>
      <c r="J153" s="138">
        <f>J154+J158</f>
        <v>0</v>
      </c>
      <c r="K153" s="98">
        <f>K154+K158</f>
        <v>0</v>
      </c>
      <c r="L153" s="97">
        <f>L154+L158</f>
        <v>0</v>
      </c>
    </row>
    <row r="154" spans="1:12" s="123" customFormat="1" ht="39" hidden="1" customHeight="1" collapsed="1">
      <c r="A154" s="112">
        <v>2</v>
      </c>
      <c r="B154" s="108">
        <v>9</v>
      </c>
      <c r="C154" s="110">
        <v>1</v>
      </c>
      <c r="D154" s="108"/>
      <c r="E154" s="109"/>
      <c r="F154" s="111"/>
      <c r="G154" s="110" t="s">
        <v>136</v>
      </c>
      <c r="H154" s="96">
        <v>132</v>
      </c>
      <c r="I154" s="98">
        <f t="shared" ref="I154:L156" si="16">I155</f>
        <v>0</v>
      </c>
      <c r="J154" s="138">
        <f t="shared" si="16"/>
        <v>0</v>
      </c>
      <c r="K154" s="98">
        <f t="shared" si="16"/>
        <v>0</v>
      </c>
      <c r="L154" s="97">
        <f t="shared" si="16"/>
        <v>0</v>
      </c>
    </row>
    <row r="155" spans="1:12" ht="42.75" hidden="1" customHeight="1" collapsed="1">
      <c r="A155" s="128">
        <v>2</v>
      </c>
      <c r="B155" s="103">
        <v>9</v>
      </c>
      <c r="C155" s="102">
        <v>1</v>
      </c>
      <c r="D155" s="103">
        <v>1</v>
      </c>
      <c r="E155" s="101"/>
      <c r="F155" s="104"/>
      <c r="G155" s="110" t="s">
        <v>137</v>
      </c>
      <c r="H155" s="96">
        <v>133</v>
      </c>
      <c r="I155" s="119">
        <f t="shared" si="16"/>
        <v>0</v>
      </c>
      <c r="J155" s="140">
        <f t="shared" si="16"/>
        <v>0</v>
      </c>
      <c r="K155" s="119">
        <f t="shared" si="16"/>
        <v>0</v>
      </c>
      <c r="L155" s="118">
        <f t="shared" si="16"/>
        <v>0</v>
      </c>
    </row>
    <row r="156" spans="1:12" ht="38.25" hidden="1" customHeight="1" collapsed="1">
      <c r="A156" s="112">
        <v>2</v>
      </c>
      <c r="B156" s="108">
        <v>9</v>
      </c>
      <c r="C156" s="112">
        <v>1</v>
      </c>
      <c r="D156" s="108">
        <v>1</v>
      </c>
      <c r="E156" s="109">
        <v>1</v>
      </c>
      <c r="F156" s="111"/>
      <c r="G156" s="110" t="s">
        <v>137</v>
      </c>
      <c r="H156" s="96">
        <v>134</v>
      </c>
      <c r="I156" s="98">
        <f t="shared" si="16"/>
        <v>0</v>
      </c>
      <c r="J156" s="138">
        <f t="shared" si="16"/>
        <v>0</v>
      </c>
      <c r="K156" s="98">
        <f t="shared" si="16"/>
        <v>0</v>
      </c>
      <c r="L156" s="97">
        <f t="shared" si="16"/>
        <v>0</v>
      </c>
    </row>
    <row r="157" spans="1:12" ht="38.25" hidden="1" customHeight="1" collapsed="1">
      <c r="A157" s="128">
        <v>2</v>
      </c>
      <c r="B157" s="103">
        <v>9</v>
      </c>
      <c r="C157" s="103">
        <v>1</v>
      </c>
      <c r="D157" s="103">
        <v>1</v>
      </c>
      <c r="E157" s="101">
        <v>1</v>
      </c>
      <c r="F157" s="104">
        <v>1</v>
      </c>
      <c r="G157" s="110" t="s">
        <v>137</v>
      </c>
      <c r="H157" s="96">
        <v>135</v>
      </c>
      <c r="I157" s="153">
        <v>0</v>
      </c>
      <c r="J157" s="153">
        <v>0</v>
      </c>
      <c r="K157" s="153">
        <v>0</v>
      </c>
      <c r="L157" s="153">
        <v>0</v>
      </c>
    </row>
    <row r="158" spans="1:12" ht="41.25" hidden="1" customHeight="1" collapsed="1">
      <c r="A158" s="112">
        <v>2</v>
      </c>
      <c r="B158" s="108">
        <v>9</v>
      </c>
      <c r="C158" s="108">
        <v>2</v>
      </c>
      <c r="D158" s="108"/>
      <c r="E158" s="109"/>
      <c r="F158" s="111"/>
      <c r="G158" s="110" t="s">
        <v>138</v>
      </c>
      <c r="H158" s="96">
        <v>136</v>
      </c>
      <c r="I158" s="98">
        <f>SUM(I159+I164)</f>
        <v>0</v>
      </c>
      <c r="J158" s="98">
        <f>SUM(J159+J164)</f>
        <v>0</v>
      </c>
      <c r="K158" s="98">
        <f>SUM(K159+K164)</f>
        <v>0</v>
      </c>
      <c r="L158" s="98">
        <f>SUM(L159+L164)</f>
        <v>0</v>
      </c>
    </row>
    <row r="159" spans="1:12" ht="44.25" hidden="1" customHeight="1" collapsed="1">
      <c r="A159" s="112">
        <v>2</v>
      </c>
      <c r="B159" s="108">
        <v>9</v>
      </c>
      <c r="C159" s="108">
        <v>2</v>
      </c>
      <c r="D159" s="103">
        <v>1</v>
      </c>
      <c r="E159" s="101"/>
      <c r="F159" s="104"/>
      <c r="G159" s="102" t="s">
        <v>139</v>
      </c>
      <c r="H159" s="96">
        <v>137</v>
      </c>
      <c r="I159" s="119">
        <f>I160</f>
        <v>0</v>
      </c>
      <c r="J159" s="140">
        <f>J160</f>
        <v>0</v>
      </c>
      <c r="K159" s="119">
        <f>K160</f>
        <v>0</v>
      </c>
      <c r="L159" s="118">
        <f>L160</f>
        <v>0</v>
      </c>
    </row>
    <row r="160" spans="1:12" ht="40.5" hidden="1" customHeight="1" collapsed="1">
      <c r="A160" s="128">
        <v>2</v>
      </c>
      <c r="B160" s="103">
        <v>9</v>
      </c>
      <c r="C160" s="103">
        <v>2</v>
      </c>
      <c r="D160" s="108">
        <v>1</v>
      </c>
      <c r="E160" s="109">
        <v>1</v>
      </c>
      <c r="F160" s="111"/>
      <c r="G160" s="102" t="s">
        <v>140</v>
      </c>
      <c r="H160" s="96">
        <v>138</v>
      </c>
      <c r="I160" s="98">
        <f>SUM(I161:I163)</f>
        <v>0</v>
      </c>
      <c r="J160" s="138">
        <f>SUM(J161:J163)</f>
        <v>0</v>
      </c>
      <c r="K160" s="98">
        <f>SUM(K161:K163)</f>
        <v>0</v>
      </c>
      <c r="L160" s="97">
        <f>SUM(L161:L163)</f>
        <v>0</v>
      </c>
    </row>
    <row r="161" spans="1:12" ht="53.25" hidden="1" customHeight="1" collapsed="1">
      <c r="A161" s="120">
        <v>2</v>
      </c>
      <c r="B161" s="129">
        <v>9</v>
      </c>
      <c r="C161" s="129">
        <v>2</v>
      </c>
      <c r="D161" s="129">
        <v>1</v>
      </c>
      <c r="E161" s="130">
        <v>1</v>
      </c>
      <c r="F161" s="131">
        <v>1</v>
      </c>
      <c r="G161" s="102" t="s">
        <v>141</v>
      </c>
      <c r="H161" s="96">
        <v>139</v>
      </c>
      <c r="I161" s="156">
        <v>0</v>
      </c>
      <c r="J161" s="113">
        <v>0</v>
      </c>
      <c r="K161" s="113">
        <v>0</v>
      </c>
      <c r="L161" s="113">
        <v>0</v>
      </c>
    </row>
    <row r="162" spans="1:12" ht="51.75" hidden="1" customHeight="1" collapsed="1">
      <c r="A162" s="112">
        <v>2</v>
      </c>
      <c r="B162" s="108">
        <v>9</v>
      </c>
      <c r="C162" s="108">
        <v>2</v>
      </c>
      <c r="D162" s="108">
        <v>1</v>
      </c>
      <c r="E162" s="109">
        <v>1</v>
      </c>
      <c r="F162" s="111">
        <v>2</v>
      </c>
      <c r="G162" s="102" t="s">
        <v>142</v>
      </c>
      <c r="H162" s="96">
        <v>140</v>
      </c>
      <c r="I162" s="114">
        <v>0</v>
      </c>
      <c r="J162" s="159">
        <v>0</v>
      </c>
      <c r="K162" s="159">
        <v>0</v>
      </c>
      <c r="L162" s="159">
        <v>0</v>
      </c>
    </row>
    <row r="163" spans="1:12" ht="54.75" hidden="1" customHeight="1" collapsed="1">
      <c r="A163" s="112">
        <v>2</v>
      </c>
      <c r="B163" s="108">
        <v>9</v>
      </c>
      <c r="C163" s="108">
        <v>2</v>
      </c>
      <c r="D163" s="108">
        <v>1</v>
      </c>
      <c r="E163" s="109">
        <v>1</v>
      </c>
      <c r="F163" s="111">
        <v>3</v>
      </c>
      <c r="G163" s="102" t="s">
        <v>143</v>
      </c>
      <c r="H163" s="96">
        <v>141</v>
      </c>
      <c r="I163" s="114">
        <v>0</v>
      </c>
      <c r="J163" s="114">
        <v>0</v>
      </c>
      <c r="K163" s="114">
        <v>0</v>
      </c>
      <c r="L163" s="114">
        <v>0</v>
      </c>
    </row>
    <row r="164" spans="1:12" ht="39" hidden="1" customHeight="1" collapsed="1">
      <c r="A164" s="160">
        <v>2</v>
      </c>
      <c r="B164" s="160">
        <v>9</v>
      </c>
      <c r="C164" s="160">
        <v>2</v>
      </c>
      <c r="D164" s="160">
        <v>2</v>
      </c>
      <c r="E164" s="160"/>
      <c r="F164" s="160"/>
      <c r="G164" s="110" t="s">
        <v>144</v>
      </c>
      <c r="H164" s="96">
        <v>142</v>
      </c>
      <c r="I164" s="98">
        <f>I165</f>
        <v>0</v>
      </c>
      <c r="J164" s="138">
        <f>J165</f>
        <v>0</v>
      </c>
      <c r="K164" s="98">
        <f>K165</f>
        <v>0</v>
      </c>
      <c r="L164" s="97">
        <f>L165</f>
        <v>0</v>
      </c>
    </row>
    <row r="165" spans="1:12" ht="43.5" hidden="1" customHeight="1" collapsed="1">
      <c r="A165" s="112">
        <v>2</v>
      </c>
      <c r="B165" s="108">
        <v>9</v>
      </c>
      <c r="C165" s="108">
        <v>2</v>
      </c>
      <c r="D165" s="108">
        <v>2</v>
      </c>
      <c r="E165" s="109">
        <v>1</v>
      </c>
      <c r="F165" s="111"/>
      <c r="G165" s="102" t="s">
        <v>145</v>
      </c>
      <c r="H165" s="96">
        <v>143</v>
      </c>
      <c r="I165" s="119">
        <f>SUM(I166:I168)</f>
        <v>0</v>
      </c>
      <c r="J165" s="119">
        <f>SUM(J166:J168)</f>
        <v>0</v>
      </c>
      <c r="K165" s="119">
        <f>SUM(K166:K168)</f>
        <v>0</v>
      </c>
      <c r="L165" s="119">
        <f>SUM(L166:L168)</f>
        <v>0</v>
      </c>
    </row>
    <row r="166" spans="1:12" ht="54.75" hidden="1" customHeight="1" collapsed="1">
      <c r="A166" s="112">
        <v>2</v>
      </c>
      <c r="B166" s="108">
        <v>9</v>
      </c>
      <c r="C166" s="108">
        <v>2</v>
      </c>
      <c r="D166" s="108">
        <v>2</v>
      </c>
      <c r="E166" s="108">
        <v>1</v>
      </c>
      <c r="F166" s="111">
        <v>1</v>
      </c>
      <c r="G166" s="161" t="s">
        <v>146</v>
      </c>
      <c r="H166" s="96">
        <v>144</v>
      </c>
      <c r="I166" s="114">
        <v>0</v>
      </c>
      <c r="J166" s="113">
        <v>0</v>
      </c>
      <c r="K166" s="113">
        <v>0</v>
      </c>
      <c r="L166" s="113">
        <v>0</v>
      </c>
    </row>
    <row r="167" spans="1:12" ht="54" hidden="1" customHeight="1" collapsed="1">
      <c r="A167" s="121">
        <v>2</v>
      </c>
      <c r="B167" s="123">
        <v>9</v>
      </c>
      <c r="C167" s="121">
        <v>2</v>
      </c>
      <c r="D167" s="122">
        <v>2</v>
      </c>
      <c r="E167" s="122">
        <v>1</v>
      </c>
      <c r="F167" s="124">
        <v>2</v>
      </c>
      <c r="G167" s="123" t="s">
        <v>147</v>
      </c>
      <c r="H167" s="96">
        <v>145</v>
      </c>
      <c r="I167" s="113">
        <v>0</v>
      </c>
      <c r="J167" s="115">
        <v>0</v>
      </c>
      <c r="K167" s="115">
        <v>0</v>
      </c>
      <c r="L167" s="115">
        <v>0</v>
      </c>
    </row>
    <row r="168" spans="1:12" ht="54" hidden="1" customHeight="1" collapsed="1">
      <c r="A168" s="108">
        <v>2</v>
      </c>
      <c r="B168" s="132">
        <v>9</v>
      </c>
      <c r="C168" s="129">
        <v>2</v>
      </c>
      <c r="D168" s="130">
        <v>2</v>
      </c>
      <c r="E168" s="130">
        <v>1</v>
      </c>
      <c r="F168" s="131">
        <v>3</v>
      </c>
      <c r="G168" s="132" t="s">
        <v>148</v>
      </c>
      <c r="H168" s="96">
        <v>146</v>
      </c>
      <c r="I168" s="159">
        <v>0</v>
      </c>
      <c r="J168" s="159">
        <v>0</v>
      </c>
      <c r="K168" s="159">
        <v>0</v>
      </c>
      <c r="L168" s="159">
        <v>0</v>
      </c>
    </row>
    <row r="169" spans="1:12" ht="76.5" hidden="1" customHeight="1" collapsed="1">
      <c r="A169" s="92">
        <v>3</v>
      </c>
      <c r="B169" s="94"/>
      <c r="C169" s="92"/>
      <c r="D169" s="93"/>
      <c r="E169" s="93"/>
      <c r="F169" s="95"/>
      <c r="G169" s="147" t="s">
        <v>149</v>
      </c>
      <c r="H169" s="96">
        <v>147</v>
      </c>
      <c r="I169" s="97">
        <f>SUM(I170+I223+I288)</f>
        <v>0</v>
      </c>
      <c r="J169" s="138">
        <f>SUM(J170+J223+J288)</f>
        <v>0</v>
      </c>
      <c r="K169" s="98">
        <f>SUM(K170+K223+K288)</f>
        <v>0</v>
      </c>
      <c r="L169" s="97">
        <f>SUM(L170+L223+L288)</f>
        <v>0</v>
      </c>
    </row>
    <row r="170" spans="1:12" ht="34.5" hidden="1" customHeight="1" collapsed="1">
      <c r="A170" s="142">
        <v>3</v>
      </c>
      <c r="B170" s="92">
        <v>1</v>
      </c>
      <c r="C170" s="117"/>
      <c r="D170" s="100"/>
      <c r="E170" s="100"/>
      <c r="F170" s="155"/>
      <c r="G170" s="137" t="s">
        <v>150</v>
      </c>
      <c r="H170" s="96">
        <v>148</v>
      </c>
      <c r="I170" s="97">
        <f>SUM(I171+I194+I201+I213+I217)</f>
        <v>0</v>
      </c>
      <c r="J170" s="118">
        <f>SUM(J171+J194+J201+J213+J217)</f>
        <v>0</v>
      </c>
      <c r="K170" s="118">
        <f>SUM(K171+K194+K201+K213+K217)</f>
        <v>0</v>
      </c>
      <c r="L170" s="118">
        <f>SUM(L171+L194+L201+L213+L217)</f>
        <v>0</v>
      </c>
    </row>
    <row r="171" spans="1:12" ht="30.75" hidden="1" customHeight="1" collapsed="1">
      <c r="A171" s="103">
        <v>3</v>
      </c>
      <c r="B171" s="102">
        <v>1</v>
      </c>
      <c r="C171" s="103">
        <v>1</v>
      </c>
      <c r="D171" s="101"/>
      <c r="E171" s="101"/>
      <c r="F171" s="162"/>
      <c r="G171" s="112" t="s">
        <v>151</v>
      </c>
      <c r="H171" s="96">
        <v>149</v>
      </c>
      <c r="I171" s="118">
        <f>SUM(I172+I175+I180+I186+I191)</f>
        <v>0</v>
      </c>
      <c r="J171" s="138">
        <f>SUM(J172+J175+J180+J186+J191)</f>
        <v>0</v>
      </c>
      <c r="K171" s="98">
        <f>SUM(K172+K175+K180+K186+K191)</f>
        <v>0</v>
      </c>
      <c r="L171" s="97">
        <f>SUM(L172+L175+L180+L186+L191)</f>
        <v>0</v>
      </c>
    </row>
    <row r="172" spans="1:12" ht="12.75" hidden="1" customHeight="1" collapsed="1">
      <c r="A172" s="108">
        <v>3</v>
      </c>
      <c r="B172" s="110">
        <v>1</v>
      </c>
      <c r="C172" s="108">
        <v>1</v>
      </c>
      <c r="D172" s="109">
        <v>1</v>
      </c>
      <c r="E172" s="109"/>
      <c r="F172" s="163"/>
      <c r="G172" s="112" t="s">
        <v>152</v>
      </c>
      <c r="H172" s="96">
        <v>150</v>
      </c>
      <c r="I172" s="97">
        <f t="shared" ref="I172:L173" si="17">I173</f>
        <v>0</v>
      </c>
      <c r="J172" s="140">
        <f t="shared" si="17"/>
        <v>0</v>
      </c>
      <c r="K172" s="119">
        <f t="shared" si="17"/>
        <v>0</v>
      </c>
      <c r="L172" s="118">
        <f t="shared" si="17"/>
        <v>0</v>
      </c>
    </row>
    <row r="173" spans="1:12" ht="13.5" hidden="1" customHeight="1" collapsed="1">
      <c r="A173" s="108">
        <v>3</v>
      </c>
      <c r="B173" s="110">
        <v>1</v>
      </c>
      <c r="C173" s="108">
        <v>1</v>
      </c>
      <c r="D173" s="109">
        <v>1</v>
      </c>
      <c r="E173" s="109">
        <v>1</v>
      </c>
      <c r="F173" s="143"/>
      <c r="G173" s="112" t="s">
        <v>153</v>
      </c>
      <c r="H173" s="96">
        <v>151</v>
      </c>
      <c r="I173" s="118">
        <f t="shared" si="17"/>
        <v>0</v>
      </c>
      <c r="J173" s="97">
        <f t="shared" si="17"/>
        <v>0</v>
      </c>
      <c r="K173" s="97">
        <f t="shared" si="17"/>
        <v>0</v>
      </c>
      <c r="L173" s="97">
        <f t="shared" si="17"/>
        <v>0</v>
      </c>
    </row>
    <row r="174" spans="1:12" ht="13.5" hidden="1" customHeight="1" collapsed="1">
      <c r="A174" s="108">
        <v>3</v>
      </c>
      <c r="B174" s="110">
        <v>1</v>
      </c>
      <c r="C174" s="108">
        <v>1</v>
      </c>
      <c r="D174" s="109">
        <v>1</v>
      </c>
      <c r="E174" s="109">
        <v>1</v>
      </c>
      <c r="F174" s="143">
        <v>1</v>
      </c>
      <c r="G174" s="112" t="s">
        <v>153</v>
      </c>
      <c r="H174" s="96">
        <v>152</v>
      </c>
      <c r="I174" s="115">
        <v>0</v>
      </c>
      <c r="J174" s="115">
        <v>0</v>
      </c>
      <c r="K174" s="115">
        <v>0</v>
      </c>
      <c r="L174" s="115">
        <v>0</v>
      </c>
    </row>
    <row r="175" spans="1:12" ht="14.25" hidden="1" customHeight="1" collapsed="1">
      <c r="A175" s="103">
        <v>3</v>
      </c>
      <c r="B175" s="101">
        <v>1</v>
      </c>
      <c r="C175" s="101">
        <v>1</v>
      </c>
      <c r="D175" s="101">
        <v>2</v>
      </c>
      <c r="E175" s="101"/>
      <c r="F175" s="104"/>
      <c r="G175" s="102" t="s">
        <v>154</v>
      </c>
      <c r="H175" s="96">
        <v>153</v>
      </c>
      <c r="I175" s="118">
        <f>I176</f>
        <v>0</v>
      </c>
      <c r="J175" s="140">
        <f>J176</f>
        <v>0</v>
      </c>
      <c r="K175" s="119">
        <f>K176</f>
        <v>0</v>
      </c>
      <c r="L175" s="118">
        <f>L176</f>
        <v>0</v>
      </c>
    </row>
    <row r="176" spans="1:12" ht="13.5" hidden="1" customHeight="1" collapsed="1">
      <c r="A176" s="108">
        <v>3</v>
      </c>
      <c r="B176" s="109">
        <v>1</v>
      </c>
      <c r="C176" s="109">
        <v>1</v>
      </c>
      <c r="D176" s="109">
        <v>2</v>
      </c>
      <c r="E176" s="109">
        <v>1</v>
      </c>
      <c r="F176" s="111"/>
      <c r="G176" s="102" t="s">
        <v>154</v>
      </c>
      <c r="H176" s="96">
        <v>154</v>
      </c>
      <c r="I176" s="97">
        <f>SUM(I177:I179)</f>
        <v>0</v>
      </c>
      <c r="J176" s="138">
        <f>SUM(J177:J179)</f>
        <v>0</v>
      </c>
      <c r="K176" s="98">
        <f>SUM(K177:K179)</f>
        <v>0</v>
      </c>
      <c r="L176" s="97">
        <f>SUM(L177:L179)</f>
        <v>0</v>
      </c>
    </row>
    <row r="177" spans="1:16" ht="14.25" hidden="1" customHeight="1" collapsed="1">
      <c r="A177" s="103">
        <v>3</v>
      </c>
      <c r="B177" s="101">
        <v>1</v>
      </c>
      <c r="C177" s="101">
        <v>1</v>
      </c>
      <c r="D177" s="101">
        <v>2</v>
      </c>
      <c r="E177" s="101">
        <v>1</v>
      </c>
      <c r="F177" s="104">
        <v>1</v>
      </c>
      <c r="G177" s="102" t="s">
        <v>155</v>
      </c>
      <c r="H177" s="96">
        <v>155</v>
      </c>
      <c r="I177" s="113">
        <v>0</v>
      </c>
      <c r="J177" s="113">
        <v>0</v>
      </c>
      <c r="K177" s="113">
        <v>0</v>
      </c>
      <c r="L177" s="159">
        <v>0</v>
      </c>
    </row>
    <row r="178" spans="1:16" ht="14.25" hidden="1" customHeight="1" collapsed="1">
      <c r="A178" s="108">
        <v>3</v>
      </c>
      <c r="B178" s="109">
        <v>1</v>
      </c>
      <c r="C178" s="109">
        <v>1</v>
      </c>
      <c r="D178" s="109">
        <v>2</v>
      </c>
      <c r="E178" s="109">
        <v>1</v>
      </c>
      <c r="F178" s="111">
        <v>2</v>
      </c>
      <c r="G178" s="110" t="s">
        <v>156</v>
      </c>
      <c r="H178" s="96">
        <v>156</v>
      </c>
      <c r="I178" s="115">
        <v>0</v>
      </c>
      <c r="J178" s="115">
        <v>0</v>
      </c>
      <c r="K178" s="115">
        <v>0</v>
      </c>
      <c r="L178" s="115">
        <v>0</v>
      </c>
    </row>
    <row r="179" spans="1:16" ht="26.25" hidden="1" customHeight="1" collapsed="1">
      <c r="A179" s="103">
        <v>3</v>
      </c>
      <c r="B179" s="101">
        <v>1</v>
      </c>
      <c r="C179" s="101">
        <v>1</v>
      </c>
      <c r="D179" s="101">
        <v>2</v>
      </c>
      <c r="E179" s="101">
        <v>1</v>
      </c>
      <c r="F179" s="104">
        <v>3</v>
      </c>
      <c r="G179" s="102" t="s">
        <v>157</v>
      </c>
      <c r="H179" s="96">
        <v>157</v>
      </c>
      <c r="I179" s="113">
        <v>0</v>
      </c>
      <c r="J179" s="113">
        <v>0</v>
      </c>
      <c r="K179" s="113">
        <v>0</v>
      </c>
      <c r="L179" s="159">
        <v>0</v>
      </c>
    </row>
    <row r="180" spans="1:16" ht="14.25" hidden="1" customHeight="1" collapsed="1">
      <c r="A180" s="108">
        <v>3</v>
      </c>
      <c r="B180" s="109">
        <v>1</v>
      </c>
      <c r="C180" s="109">
        <v>1</v>
      </c>
      <c r="D180" s="109">
        <v>3</v>
      </c>
      <c r="E180" s="109"/>
      <c r="F180" s="111"/>
      <c r="G180" s="110" t="s">
        <v>158</v>
      </c>
      <c r="H180" s="96">
        <v>158</v>
      </c>
      <c r="I180" s="97">
        <f>I181</f>
        <v>0</v>
      </c>
      <c r="J180" s="138">
        <f>J181</f>
        <v>0</v>
      </c>
      <c r="K180" s="98">
        <f>K181</f>
        <v>0</v>
      </c>
      <c r="L180" s="97">
        <f>L181</f>
        <v>0</v>
      </c>
    </row>
    <row r="181" spans="1:16" ht="14.25" hidden="1" customHeight="1" collapsed="1">
      <c r="A181" s="108">
        <v>3</v>
      </c>
      <c r="B181" s="109">
        <v>1</v>
      </c>
      <c r="C181" s="109">
        <v>1</v>
      </c>
      <c r="D181" s="109">
        <v>3</v>
      </c>
      <c r="E181" s="109">
        <v>1</v>
      </c>
      <c r="F181" s="111"/>
      <c r="G181" s="110" t="s">
        <v>158</v>
      </c>
      <c r="H181" s="96">
        <v>159</v>
      </c>
      <c r="I181" s="97">
        <f t="shared" ref="I181:P181" si="18">SUM(I182:I185)</f>
        <v>0</v>
      </c>
      <c r="J181" s="97">
        <f t="shared" si="18"/>
        <v>0</v>
      </c>
      <c r="K181" s="97">
        <f t="shared" si="18"/>
        <v>0</v>
      </c>
      <c r="L181" s="97">
        <f t="shared" si="18"/>
        <v>0</v>
      </c>
      <c r="M181" s="97">
        <f t="shared" si="18"/>
        <v>0</v>
      </c>
      <c r="N181" s="97">
        <f t="shared" si="18"/>
        <v>0</v>
      </c>
      <c r="O181" s="97">
        <f t="shared" si="18"/>
        <v>0</v>
      </c>
      <c r="P181" s="97">
        <f t="shared" si="18"/>
        <v>0</v>
      </c>
    </row>
    <row r="182" spans="1:16" ht="13.5" hidden="1" customHeight="1" collapsed="1">
      <c r="A182" s="108">
        <v>3</v>
      </c>
      <c r="B182" s="109">
        <v>1</v>
      </c>
      <c r="C182" s="109">
        <v>1</v>
      </c>
      <c r="D182" s="109">
        <v>3</v>
      </c>
      <c r="E182" s="109">
        <v>1</v>
      </c>
      <c r="F182" s="111">
        <v>1</v>
      </c>
      <c r="G182" s="110" t="s">
        <v>159</v>
      </c>
      <c r="H182" s="96">
        <v>160</v>
      </c>
      <c r="I182" s="115">
        <v>0</v>
      </c>
      <c r="J182" s="115">
        <v>0</v>
      </c>
      <c r="K182" s="115">
        <v>0</v>
      </c>
      <c r="L182" s="159">
        <v>0</v>
      </c>
    </row>
    <row r="183" spans="1:16" ht="15.75" hidden="1" customHeight="1" collapsed="1">
      <c r="A183" s="108">
        <v>3</v>
      </c>
      <c r="B183" s="109">
        <v>1</v>
      </c>
      <c r="C183" s="109">
        <v>1</v>
      </c>
      <c r="D183" s="109">
        <v>3</v>
      </c>
      <c r="E183" s="109">
        <v>1</v>
      </c>
      <c r="F183" s="111">
        <v>2</v>
      </c>
      <c r="G183" s="110" t="s">
        <v>160</v>
      </c>
      <c r="H183" s="96">
        <v>161</v>
      </c>
      <c r="I183" s="113">
        <v>0</v>
      </c>
      <c r="J183" s="115">
        <v>0</v>
      </c>
      <c r="K183" s="115">
        <v>0</v>
      </c>
      <c r="L183" s="115">
        <v>0</v>
      </c>
    </row>
    <row r="184" spans="1:16" ht="15.75" hidden="1" customHeight="1" collapsed="1">
      <c r="A184" s="108">
        <v>3</v>
      </c>
      <c r="B184" s="109">
        <v>1</v>
      </c>
      <c r="C184" s="109">
        <v>1</v>
      </c>
      <c r="D184" s="109">
        <v>3</v>
      </c>
      <c r="E184" s="109">
        <v>1</v>
      </c>
      <c r="F184" s="111">
        <v>3</v>
      </c>
      <c r="G184" s="112" t="s">
        <v>161</v>
      </c>
      <c r="H184" s="96">
        <v>162</v>
      </c>
      <c r="I184" s="113">
        <v>0</v>
      </c>
      <c r="J184" s="115">
        <v>0</v>
      </c>
      <c r="K184" s="115">
        <v>0</v>
      </c>
      <c r="L184" s="115">
        <v>0</v>
      </c>
    </row>
    <row r="185" spans="1:16" ht="27" hidden="1" customHeight="1" collapsed="1">
      <c r="A185" s="121">
        <v>3</v>
      </c>
      <c r="B185" s="122">
        <v>1</v>
      </c>
      <c r="C185" s="122">
        <v>1</v>
      </c>
      <c r="D185" s="122">
        <v>3</v>
      </c>
      <c r="E185" s="122">
        <v>1</v>
      </c>
      <c r="F185" s="124">
        <v>4</v>
      </c>
      <c r="G185" s="203" t="s">
        <v>391</v>
      </c>
      <c r="H185" s="96">
        <v>163</v>
      </c>
      <c r="I185" s="164">
        <v>0</v>
      </c>
      <c r="J185" s="165">
        <v>0</v>
      </c>
      <c r="K185" s="115">
        <v>0</v>
      </c>
      <c r="L185" s="115">
        <v>0</v>
      </c>
    </row>
    <row r="186" spans="1:16" ht="18" hidden="1" customHeight="1" collapsed="1">
      <c r="A186" s="121">
        <v>3</v>
      </c>
      <c r="B186" s="122">
        <v>1</v>
      </c>
      <c r="C186" s="122">
        <v>1</v>
      </c>
      <c r="D186" s="122">
        <v>4</v>
      </c>
      <c r="E186" s="122"/>
      <c r="F186" s="124"/>
      <c r="G186" s="123" t="s">
        <v>162</v>
      </c>
      <c r="H186" s="96">
        <v>163</v>
      </c>
      <c r="I186" s="97">
        <f>I187</f>
        <v>0</v>
      </c>
      <c r="J186" s="141">
        <f>J187</f>
        <v>0</v>
      </c>
      <c r="K186" s="106">
        <f>K187</f>
        <v>0</v>
      </c>
      <c r="L186" s="107">
        <f>L187</f>
        <v>0</v>
      </c>
    </row>
    <row r="187" spans="1:16" ht="13.5" hidden="1" customHeight="1" collapsed="1">
      <c r="A187" s="108">
        <v>3</v>
      </c>
      <c r="B187" s="109">
        <v>1</v>
      </c>
      <c r="C187" s="109">
        <v>1</v>
      </c>
      <c r="D187" s="109">
        <v>4</v>
      </c>
      <c r="E187" s="109">
        <v>1</v>
      </c>
      <c r="F187" s="111"/>
      <c r="G187" s="123" t="s">
        <v>162</v>
      </c>
      <c r="H187" s="96">
        <v>164</v>
      </c>
      <c r="I187" s="118">
        <f>SUM(I188:I190)</f>
        <v>0</v>
      </c>
      <c r="J187" s="138">
        <f>SUM(J188:J190)</f>
        <v>0</v>
      </c>
      <c r="K187" s="98">
        <f>SUM(K188:K190)</f>
        <v>0</v>
      </c>
      <c r="L187" s="97">
        <f>SUM(L188:L190)</f>
        <v>0</v>
      </c>
    </row>
    <row r="188" spans="1:16" ht="17.25" hidden="1" customHeight="1" collapsed="1">
      <c r="A188" s="108">
        <v>3</v>
      </c>
      <c r="B188" s="109">
        <v>1</v>
      </c>
      <c r="C188" s="109">
        <v>1</v>
      </c>
      <c r="D188" s="109">
        <v>4</v>
      </c>
      <c r="E188" s="109">
        <v>1</v>
      </c>
      <c r="F188" s="111">
        <v>1</v>
      </c>
      <c r="G188" s="110" t="s">
        <v>163</v>
      </c>
      <c r="H188" s="96">
        <v>165</v>
      </c>
      <c r="I188" s="115">
        <v>0</v>
      </c>
      <c r="J188" s="115">
        <v>0</v>
      </c>
      <c r="K188" s="115">
        <v>0</v>
      </c>
      <c r="L188" s="159">
        <v>0</v>
      </c>
    </row>
    <row r="189" spans="1:16" ht="25.5" hidden="1" customHeight="1" collapsed="1">
      <c r="A189" s="103">
        <v>3</v>
      </c>
      <c r="B189" s="101">
        <v>1</v>
      </c>
      <c r="C189" s="101">
        <v>1</v>
      </c>
      <c r="D189" s="101">
        <v>4</v>
      </c>
      <c r="E189" s="101">
        <v>1</v>
      </c>
      <c r="F189" s="104">
        <v>2</v>
      </c>
      <c r="G189" s="102" t="s">
        <v>164</v>
      </c>
      <c r="H189" s="96">
        <v>166</v>
      </c>
      <c r="I189" s="113">
        <v>0</v>
      </c>
      <c r="J189" s="113">
        <v>0</v>
      </c>
      <c r="K189" s="113">
        <v>0</v>
      </c>
      <c r="L189" s="115">
        <v>0</v>
      </c>
    </row>
    <row r="190" spans="1:16" ht="14.25" hidden="1" customHeight="1" collapsed="1">
      <c r="A190" s="108">
        <v>3</v>
      </c>
      <c r="B190" s="109">
        <v>1</v>
      </c>
      <c r="C190" s="109">
        <v>1</v>
      </c>
      <c r="D190" s="109">
        <v>4</v>
      </c>
      <c r="E190" s="109">
        <v>1</v>
      </c>
      <c r="F190" s="111">
        <v>3</v>
      </c>
      <c r="G190" s="110" t="s">
        <v>165</v>
      </c>
      <c r="H190" s="96">
        <v>167</v>
      </c>
      <c r="I190" s="113">
        <v>0</v>
      </c>
      <c r="J190" s="113">
        <v>0</v>
      </c>
      <c r="K190" s="113">
        <v>0</v>
      </c>
      <c r="L190" s="115">
        <v>0</v>
      </c>
    </row>
    <row r="191" spans="1:16" ht="25.5" hidden="1" customHeight="1" collapsed="1">
      <c r="A191" s="108">
        <v>3</v>
      </c>
      <c r="B191" s="109">
        <v>1</v>
      </c>
      <c r="C191" s="109">
        <v>1</v>
      </c>
      <c r="D191" s="109">
        <v>5</v>
      </c>
      <c r="E191" s="109"/>
      <c r="F191" s="111"/>
      <c r="G191" s="110" t="s">
        <v>166</v>
      </c>
      <c r="H191" s="96">
        <v>168</v>
      </c>
      <c r="I191" s="97">
        <f t="shared" ref="I191:L192" si="19">I192</f>
        <v>0</v>
      </c>
      <c r="J191" s="138">
        <f t="shared" si="19"/>
        <v>0</v>
      </c>
      <c r="K191" s="98">
        <f t="shared" si="19"/>
        <v>0</v>
      </c>
      <c r="L191" s="97">
        <f t="shared" si="19"/>
        <v>0</v>
      </c>
    </row>
    <row r="192" spans="1:16" ht="26.25" hidden="1" customHeight="1" collapsed="1">
      <c r="A192" s="121">
        <v>3</v>
      </c>
      <c r="B192" s="122">
        <v>1</v>
      </c>
      <c r="C192" s="122">
        <v>1</v>
      </c>
      <c r="D192" s="122">
        <v>5</v>
      </c>
      <c r="E192" s="122">
        <v>1</v>
      </c>
      <c r="F192" s="124"/>
      <c r="G192" s="110" t="s">
        <v>166</v>
      </c>
      <c r="H192" s="96">
        <v>169</v>
      </c>
      <c r="I192" s="98">
        <f t="shared" si="19"/>
        <v>0</v>
      </c>
      <c r="J192" s="98">
        <f t="shared" si="19"/>
        <v>0</v>
      </c>
      <c r="K192" s="98">
        <f t="shared" si="19"/>
        <v>0</v>
      </c>
      <c r="L192" s="98">
        <f t="shared" si="19"/>
        <v>0</v>
      </c>
    </row>
    <row r="193" spans="1:16" ht="27" hidden="1" customHeight="1" collapsed="1">
      <c r="A193" s="108">
        <v>3</v>
      </c>
      <c r="B193" s="109">
        <v>1</v>
      </c>
      <c r="C193" s="109">
        <v>1</v>
      </c>
      <c r="D193" s="109">
        <v>5</v>
      </c>
      <c r="E193" s="109">
        <v>1</v>
      </c>
      <c r="F193" s="111">
        <v>1</v>
      </c>
      <c r="G193" s="110" t="s">
        <v>166</v>
      </c>
      <c r="H193" s="96">
        <v>170</v>
      </c>
      <c r="I193" s="113">
        <v>0</v>
      </c>
      <c r="J193" s="115">
        <v>0</v>
      </c>
      <c r="K193" s="115">
        <v>0</v>
      </c>
      <c r="L193" s="115">
        <v>0</v>
      </c>
    </row>
    <row r="194" spans="1:16" ht="26.25" hidden="1" customHeight="1" collapsed="1">
      <c r="A194" s="121">
        <v>3</v>
      </c>
      <c r="B194" s="122">
        <v>1</v>
      </c>
      <c r="C194" s="122">
        <v>2</v>
      </c>
      <c r="D194" s="122"/>
      <c r="E194" s="122"/>
      <c r="F194" s="124"/>
      <c r="G194" s="123" t="s">
        <v>167</v>
      </c>
      <c r="H194" s="96">
        <v>171</v>
      </c>
      <c r="I194" s="97">
        <f t="shared" ref="I194:L195" si="20">I195</f>
        <v>0</v>
      </c>
      <c r="J194" s="141">
        <f t="shared" si="20"/>
        <v>0</v>
      </c>
      <c r="K194" s="106">
        <f t="shared" si="20"/>
        <v>0</v>
      </c>
      <c r="L194" s="107">
        <f t="shared" si="20"/>
        <v>0</v>
      </c>
    </row>
    <row r="195" spans="1:16" ht="25.5" hidden="1" customHeight="1" collapsed="1">
      <c r="A195" s="108">
        <v>3</v>
      </c>
      <c r="B195" s="109">
        <v>1</v>
      </c>
      <c r="C195" s="109">
        <v>2</v>
      </c>
      <c r="D195" s="109">
        <v>1</v>
      </c>
      <c r="E195" s="109"/>
      <c r="F195" s="111"/>
      <c r="G195" s="123" t="s">
        <v>167</v>
      </c>
      <c r="H195" s="96">
        <v>172</v>
      </c>
      <c r="I195" s="118">
        <f t="shared" si="20"/>
        <v>0</v>
      </c>
      <c r="J195" s="138">
        <f t="shared" si="20"/>
        <v>0</v>
      </c>
      <c r="K195" s="98">
        <f t="shared" si="20"/>
        <v>0</v>
      </c>
      <c r="L195" s="97">
        <f t="shared" si="20"/>
        <v>0</v>
      </c>
    </row>
    <row r="196" spans="1:16" ht="26.25" hidden="1" customHeight="1" collapsed="1">
      <c r="A196" s="103">
        <v>3</v>
      </c>
      <c r="B196" s="101">
        <v>1</v>
      </c>
      <c r="C196" s="101">
        <v>2</v>
      </c>
      <c r="D196" s="101">
        <v>1</v>
      </c>
      <c r="E196" s="101">
        <v>1</v>
      </c>
      <c r="F196" s="104"/>
      <c r="G196" s="123" t="s">
        <v>167</v>
      </c>
      <c r="H196" s="96">
        <v>173</v>
      </c>
      <c r="I196" s="97">
        <f>SUM(I197:I200)</f>
        <v>0</v>
      </c>
      <c r="J196" s="140">
        <f>SUM(J197:J200)</f>
        <v>0</v>
      </c>
      <c r="K196" s="119">
        <f>SUM(K197:K200)</f>
        <v>0</v>
      </c>
      <c r="L196" s="118">
        <f>SUM(L197:L200)</f>
        <v>0</v>
      </c>
    </row>
    <row r="197" spans="1:16" ht="41.25" hidden="1" customHeight="1" collapsed="1">
      <c r="A197" s="108">
        <v>3</v>
      </c>
      <c r="B197" s="109">
        <v>1</v>
      </c>
      <c r="C197" s="109">
        <v>2</v>
      </c>
      <c r="D197" s="109">
        <v>1</v>
      </c>
      <c r="E197" s="109">
        <v>1</v>
      </c>
      <c r="F197" s="111">
        <v>2</v>
      </c>
      <c r="G197" s="110" t="s">
        <v>168</v>
      </c>
      <c r="H197" s="96">
        <v>174</v>
      </c>
      <c r="I197" s="115">
        <v>0</v>
      </c>
      <c r="J197" s="115">
        <v>0</v>
      </c>
      <c r="K197" s="115">
        <v>0</v>
      </c>
      <c r="L197" s="115">
        <v>0</v>
      </c>
    </row>
    <row r="198" spans="1:16" ht="14.25" hidden="1" customHeight="1" collapsed="1">
      <c r="A198" s="108">
        <v>3</v>
      </c>
      <c r="B198" s="109">
        <v>1</v>
      </c>
      <c r="C198" s="109">
        <v>2</v>
      </c>
      <c r="D198" s="108">
        <v>1</v>
      </c>
      <c r="E198" s="109">
        <v>1</v>
      </c>
      <c r="F198" s="111">
        <v>3</v>
      </c>
      <c r="G198" s="110" t="s">
        <v>169</v>
      </c>
      <c r="H198" s="96">
        <v>175</v>
      </c>
      <c r="I198" s="115">
        <v>0</v>
      </c>
      <c r="J198" s="115">
        <v>0</v>
      </c>
      <c r="K198" s="115">
        <v>0</v>
      </c>
      <c r="L198" s="115">
        <v>0</v>
      </c>
    </row>
    <row r="199" spans="1:16" ht="18.75" hidden="1" customHeight="1" collapsed="1">
      <c r="A199" s="108">
        <v>3</v>
      </c>
      <c r="B199" s="109">
        <v>1</v>
      </c>
      <c r="C199" s="109">
        <v>2</v>
      </c>
      <c r="D199" s="108">
        <v>1</v>
      </c>
      <c r="E199" s="109">
        <v>1</v>
      </c>
      <c r="F199" s="111">
        <v>4</v>
      </c>
      <c r="G199" s="110" t="s">
        <v>170</v>
      </c>
      <c r="H199" s="96">
        <v>176</v>
      </c>
      <c r="I199" s="115">
        <v>0</v>
      </c>
      <c r="J199" s="115">
        <v>0</v>
      </c>
      <c r="K199" s="115">
        <v>0</v>
      </c>
      <c r="L199" s="115">
        <v>0</v>
      </c>
    </row>
    <row r="200" spans="1:16" ht="17.25" hidden="1" customHeight="1" collapsed="1">
      <c r="A200" s="121">
        <v>3</v>
      </c>
      <c r="B200" s="130">
        <v>1</v>
      </c>
      <c r="C200" s="130">
        <v>2</v>
      </c>
      <c r="D200" s="129">
        <v>1</v>
      </c>
      <c r="E200" s="130">
        <v>1</v>
      </c>
      <c r="F200" s="131">
        <v>5</v>
      </c>
      <c r="G200" s="132" t="s">
        <v>171</v>
      </c>
      <c r="H200" s="96">
        <v>177</v>
      </c>
      <c r="I200" s="115">
        <v>0</v>
      </c>
      <c r="J200" s="115">
        <v>0</v>
      </c>
      <c r="K200" s="115">
        <v>0</v>
      </c>
      <c r="L200" s="159">
        <v>0</v>
      </c>
    </row>
    <row r="201" spans="1:16" ht="15" hidden="1" customHeight="1" collapsed="1">
      <c r="A201" s="108">
        <v>3</v>
      </c>
      <c r="B201" s="109">
        <v>1</v>
      </c>
      <c r="C201" s="109">
        <v>3</v>
      </c>
      <c r="D201" s="108"/>
      <c r="E201" s="109"/>
      <c r="F201" s="111"/>
      <c r="G201" s="110" t="s">
        <v>172</v>
      </c>
      <c r="H201" s="96">
        <v>178</v>
      </c>
      <c r="I201" s="97">
        <f>SUM(I202+I205)</f>
        <v>0</v>
      </c>
      <c r="J201" s="138">
        <f>SUM(J202+J205)</f>
        <v>0</v>
      </c>
      <c r="K201" s="98">
        <f>SUM(K202+K205)</f>
        <v>0</v>
      </c>
      <c r="L201" s="97">
        <f>SUM(L202+L205)</f>
        <v>0</v>
      </c>
    </row>
    <row r="202" spans="1:16" ht="27.75" hidden="1" customHeight="1" collapsed="1">
      <c r="A202" s="103">
        <v>3</v>
      </c>
      <c r="B202" s="101">
        <v>1</v>
      </c>
      <c r="C202" s="101">
        <v>3</v>
      </c>
      <c r="D202" s="103">
        <v>1</v>
      </c>
      <c r="E202" s="108"/>
      <c r="F202" s="104"/>
      <c r="G202" s="102" t="s">
        <v>173</v>
      </c>
      <c r="H202" s="96">
        <v>179</v>
      </c>
      <c r="I202" s="118">
        <f t="shared" ref="I202:L203" si="21">I203</f>
        <v>0</v>
      </c>
      <c r="J202" s="140">
        <f t="shared" si="21"/>
        <v>0</v>
      </c>
      <c r="K202" s="119">
        <f t="shared" si="21"/>
        <v>0</v>
      </c>
      <c r="L202" s="118">
        <f t="shared" si="21"/>
        <v>0</v>
      </c>
    </row>
    <row r="203" spans="1:16" ht="30.75" hidden="1" customHeight="1" collapsed="1">
      <c r="A203" s="108">
        <v>3</v>
      </c>
      <c r="B203" s="109">
        <v>1</v>
      </c>
      <c r="C203" s="109">
        <v>3</v>
      </c>
      <c r="D203" s="108">
        <v>1</v>
      </c>
      <c r="E203" s="108">
        <v>1</v>
      </c>
      <c r="F203" s="111"/>
      <c r="G203" s="102" t="s">
        <v>173</v>
      </c>
      <c r="H203" s="96">
        <v>180</v>
      </c>
      <c r="I203" s="97">
        <f t="shared" si="21"/>
        <v>0</v>
      </c>
      <c r="J203" s="138">
        <f t="shared" si="21"/>
        <v>0</v>
      </c>
      <c r="K203" s="98">
        <f t="shared" si="21"/>
        <v>0</v>
      </c>
      <c r="L203" s="97">
        <f t="shared" si="21"/>
        <v>0</v>
      </c>
    </row>
    <row r="204" spans="1:16" ht="27.75" hidden="1" customHeight="1" collapsed="1">
      <c r="A204" s="108">
        <v>3</v>
      </c>
      <c r="B204" s="110">
        <v>1</v>
      </c>
      <c r="C204" s="108">
        <v>3</v>
      </c>
      <c r="D204" s="109">
        <v>1</v>
      </c>
      <c r="E204" s="109">
        <v>1</v>
      </c>
      <c r="F204" s="111">
        <v>1</v>
      </c>
      <c r="G204" s="102" t="s">
        <v>173</v>
      </c>
      <c r="H204" s="96">
        <v>181</v>
      </c>
      <c r="I204" s="159">
        <v>0</v>
      </c>
      <c r="J204" s="159">
        <v>0</v>
      </c>
      <c r="K204" s="159">
        <v>0</v>
      </c>
      <c r="L204" s="159">
        <v>0</v>
      </c>
    </row>
    <row r="205" spans="1:16" ht="15" hidden="1" customHeight="1" collapsed="1">
      <c r="A205" s="108">
        <v>3</v>
      </c>
      <c r="B205" s="110">
        <v>1</v>
      </c>
      <c r="C205" s="108">
        <v>3</v>
      </c>
      <c r="D205" s="109">
        <v>2</v>
      </c>
      <c r="E205" s="109"/>
      <c r="F205" s="111"/>
      <c r="G205" s="110" t="s">
        <v>174</v>
      </c>
      <c r="H205" s="96">
        <v>182</v>
      </c>
      <c r="I205" s="97">
        <f>I206</f>
        <v>0</v>
      </c>
      <c r="J205" s="138">
        <f>J206</f>
        <v>0</v>
      </c>
      <c r="K205" s="98">
        <f>K206</f>
        <v>0</v>
      </c>
      <c r="L205" s="97">
        <f>L206</f>
        <v>0</v>
      </c>
    </row>
    <row r="206" spans="1:16" ht="15.75" hidden="1" customHeight="1" collapsed="1">
      <c r="A206" s="103">
        <v>3</v>
      </c>
      <c r="B206" s="102">
        <v>1</v>
      </c>
      <c r="C206" s="103">
        <v>3</v>
      </c>
      <c r="D206" s="101">
        <v>2</v>
      </c>
      <c r="E206" s="101">
        <v>1</v>
      </c>
      <c r="F206" s="104"/>
      <c r="G206" s="110" t="s">
        <v>174</v>
      </c>
      <c r="H206" s="96">
        <v>183</v>
      </c>
      <c r="I206" s="97">
        <f>SUM(I207:I212)</f>
        <v>0</v>
      </c>
      <c r="J206" s="97">
        <f>SUM(J207:J212)</f>
        <v>0</v>
      </c>
      <c r="K206" s="97">
        <f>SUM(K207:K212)</f>
        <v>0</v>
      </c>
      <c r="L206" s="97">
        <f>SUM(L207:L212)</f>
        <v>0</v>
      </c>
      <c r="M206" s="166"/>
      <c r="N206" s="166"/>
      <c r="O206" s="166"/>
      <c r="P206" s="166"/>
    </row>
    <row r="207" spans="1:16" ht="15" hidden="1" customHeight="1" collapsed="1">
      <c r="A207" s="108">
        <v>3</v>
      </c>
      <c r="B207" s="110">
        <v>1</v>
      </c>
      <c r="C207" s="108">
        <v>3</v>
      </c>
      <c r="D207" s="109">
        <v>2</v>
      </c>
      <c r="E207" s="109">
        <v>1</v>
      </c>
      <c r="F207" s="111">
        <v>1</v>
      </c>
      <c r="G207" s="110" t="s">
        <v>175</v>
      </c>
      <c r="H207" s="96">
        <v>184</v>
      </c>
      <c r="I207" s="115">
        <v>0</v>
      </c>
      <c r="J207" s="115">
        <v>0</v>
      </c>
      <c r="K207" s="115">
        <v>0</v>
      </c>
      <c r="L207" s="159">
        <v>0</v>
      </c>
    </row>
    <row r="208" spans="1:16" ht="26.25" hidden="1" customHeight="1" collapsed="1">
      <c r="A208" s="108">
        <v>3</v>
      </c>
      <c r="B208" s="110">
        <v>1</v>
      </c>
      <c r="C208" s="108">
        <v>3</v>
      </c>
      <c r="D208" s="109">
        <v>2</v>
      </c>
      <c r="E208" s="109">
        <v>1</v>
      </c>
      <c r="F208" s="111">
        <v>2</v>
      </c>
      <c r="G208" s="110" t="s">
        <v>176</v>
      </c>
      <c r="H208" s="96">
        <v>185</v>
      </c>
      <c r="I208" s="115">
        <v>0</v>
      </c>
      <c r="J208" s="115">
        <v>0</v>
      </c>
      <c r="K208" s="115">
        <v>0</v>
      </c>
      <c r="L208" s="115">
        <v>0</v>
      </c>
    </row>
    <row r="209" spans="1:12" ht="16.5" hidden="1" customHeight="1" collapsed="1">
      <c r="A209" s="108">
        <v>3</v>
      </c>
      <c r="B209" s="110">
        <v>1</v>
      </c>
      <c r="C209" s="108">
        <v>3</v>
      </c>
      <c r="D209" s="109">
        <v>2</v>
      </c>
      <c r="E209" s="109">
        <v>1</v>
      </c>
      <c r="F209" s="111">
        <v>3</v>
      </c>
      <c r="G209" s="110" t="s">
        <v>177</v>
      </c>
      <c r="H209" s="96">
        <v>186</v>
      </c>
      <c r="I209" s="115">
        <v>0</v>
      </c>
      <c r="J209" s="115">
        <v>0</v>
      </c>
      <c r="K209" s="115">
        <v>0</v>
      </c>
      <c r="L209" s="115">
        <v>0</v>
      </c>
    </row>
    <row r="210" spans="1:12" ht="27.75" hidden="1" customHeight="1" collapsed="1">
      <c r="A210" s="108">
        <v>3</v>
      </c>
      <c r="B210" s="110">
        <v>1</v>
      </c>
      <c r="C210" s="108">
        <v>3</v>
      </c>
      <c r="D210" s="109">
        <v>2</v>
      </c>
      <c r="E210" s="109">
        <v>1</v>
      </c>
      <c r="F210" s="111">
        <v>4</v>
      </c>
      <c r="G210" s="110" t="s">
        <v>178</v>
      </c>
      <c r="H210" s="96">
        <v>187</v>
      </c>
      <c r="I210" s="115">
        <v>0</v>
      </c>
      <c r="J210" s="115">
        <v>0</v>
      </c>
      <c r="K210" s="115">
        <v>0</v>
      </c>
      <c r="L210" s="159">
        <v>0</v>
      </c>
    </row>
    <row r="211" spans="1:12" ht="15.75" hidden="1" customHeight="1" collapsed="1">
      <c r="A211" s="108">
        <v>3</v>
      </c>
      <c r="B211" s="110">
        <v>1</v>
      </c>
      <c r="C211" s="108">
        <v>3</v>
      </c>
      <c r="D211" s="109">
        <v>2</v>
      </c>
      <c r="E211" s="109">
        <v>1</v>
      </c>
      <c r="F211" s="111">
        <v>5</v>
      </c>
      <c r="G211" s="102" t="s">
        <v>179</v>
      </c>
      <c r="H211" s="96">
        <v>188</v>
      </c>
      <c r="I211" s="115">
        <v>0</v>
      </c>
      <c r="J211" s="115">
        <v>0</v>
      </c>
      <c r="K211" s="115">
        <v>0</v>
      </c>
      <c r="L211" s="115">
        <v>0</v>
      </c>
    </row>
    <row r="212" spans="1:12" ht="13.5" hidden="1" customHeight="1" collapsed="1">
      <c r="A212" s="108">
        <v>3</v>
      </c>
      <c r="B212" s="110">
        <v>1</v>
      </c>
      <c r="C212" s="108">
        <v>3</v>
      </c>
      <c r="D212" s="109">
        <v>2</v>
      </c>
      <c r="E212" s="109">
        <v>1</v>
      </c>
      <c r="F212" s="111">
        <v>6</v>
      </c>
      <c r="G212" s="102" t="s">
        <v>174</v>
      </c>
      <c r="H212" s="96">
        <v>189</v>
      </c>
      <c r="I212" s="115">
        <v>0</v>
      </c>
      <c r="J212" s="115">
        <v>0</v>
      </c>
      <c r="K212" s="115">
        <v>0</v>
      </c>
      <c r="L212" s="159">
        <v>0</v>
      </c>
    </row>
    <row r="213" spans="1:12" ht="27" hidden="1" customHeight="1" collapsed="1">
      <c r="A213" s="103">
        <v>3</v>
      </c>
      <c r="B213" s="101">
        <v>1</v>
      </c>
      <c r="C213" s="101">
        <v>4</v>
      </c>
      <c r="D213" s="101"/>
      <c r="E213" s="101"/>
      <c r="F213" s="104"/>
      <c r="G213" s="102" t="s">
        <v>180</v>
      </c>
      <c r="H213" s="96">
        <v>190</v>
      </c>
      <c r="I213" s="118">
        <f t="shared" ref="I213:L215" si="22">I214</f>
        <v>0</v>
      </c>
      <c r="J213" s="140">
        <f t="shared" si="22"/>
        <v>0</v>
      </c>
      <c r="K213" s="119">
        <f t="shared" si="22"/>
        <v>0</v>
      </c>
      <c r="L213" s="119">
        <f t="shared" si="22"/>
        <v>0</v>
      </c>
    </row>
    <row r="214" spans="1:12" ht="27" hidden="1" customHeight="1" collapsed="1">
      <c r="A214" s="121">
        <v>3</v>
      </c>
      <c r="B214" s="130">
        <v>1</v>
      </c>
      <c r="C214" s="130">
        <v>4</v>
      </c>
      <c r="D214" s="130">
        <v>1</v>
      </c>
      <c r="E214" s="130"/>
      <c r="F214" s="131"/>
      <c r="G214" s="102" t="s">
        <v>180</v>
      </c>
      <c r="H214" s="96">
        <v>191</v>
      </c>
      <c r="I214" s="125">
        <f t="shared" si="22"/>
        <v>0</v>
      </c>
      <c r="J214" s="152">
        <f t="shared" si="22"/>
        <v>0</v>
      </c>
      <c r="K214" s="126">
        <f t="shared" si="22"/>
        <v>0</v>
      </c>
      <c r="L214" s="126">
        <f t="shared" si="22"/>
        <v>0</v>
      </c>
    </row>
    <row r="215" spans="1:12" ht="27.75" hidden="1" customHeight="1" collapsed="1">
      <c r="A215" s="108">
        <v>3</v>
      </c>
      <c r="B215" s="109">
        <v>1</v>
      </c>
      <c r="C215" s="109">
        <v>4</v>
      </c>
      <c r="D215" s="109">
        <v>1</v>
      </c>
      <c r="E215" s="109">
        <v>1</v>
      </c>
      <c r="F215" s="111"/>
      <c r="G215" s="102" t="s">
        <v>181</v>
      </c>
      <c r="H215" s="96">
        <v>192</v>
      </c>
      <c r="I215" s="97">
        <f t="shared" si="22"/>
        <v>0</v>
      </c>
      <c r="J215" s="138">
        <f t="shared" si="22"/>
        <v>0</v>
      </c>
      <c r="K215" s="98">
        <f t="shared" si="22"/>
        <v>0</v>
      </c>
      <c r="L215" s="98">
        <f t="shared" si="22"/>
        <v>0</v>
      </c>
    </row>
    <row r="216" spans="1:12" ht="27" hidden="1" customHeight="1" collapsed="1">
      <c r="A216" s="112">
        <v>3</v>
      </c>
      <c r="B216" s="108">
        <v>1</v>
      </c>
      <c r="C216" s="109">
        <v>4</v>
      </c>
      <c r="D216" s="109">
        <v>1</v>
      </c>
      <c r="E216" s="109">
        <v>1</v>
      </c>
      <c r="F216" s="111">
        <v>1</v>
      </c>
      <c r="G216" s="102" t="s">
        <v>181</v>
      </c>
      <c r="H216" s="96">
        <v>193</v>
      </c>
      <c r="I216" s="115">
        <v>0</v>
      </c>
      <c r="J216" s="115">
        <v>0</v>
      </c>
      <c r="K216" s="115">
        <v>0</v>
      </c>
      <c r="L216" s="115">
        <v>0</v>
      </c>
    </row>
    <row r="217" spans="1:12" ht="26.25" hidden="1" customHeight="1" collapsed="1">
      <c r="A217" s="112">
        <v>3</v>
      </c>
      <c r="B217" s="109">
        <v>1</v>
      </c>
      <c r="C217" s="109">
        <v>5</v>
      </c>
      <c r="D217" s="109"/>
      <c r="E217" s="109"/>
      <c r="F217" s="111"/>
      <c r="G217" s="110" t="s">
        <v>182</v>
      </c>
      <c r="H217" s="96">
        <v>194</v>
      </c>
      <c r="I217" s="97">
        <f t="shared" ref="I217:L218" si="23">I218</f>
        <v>0</v>
      </c>
      <c r="J217" s="97">
        <f t="shared" si="23"/>
        <v>0</v>
      </c>
      <c r="K217" s="97">
        <f t="shared" si="23"/>
        <v>0</v>
      </c>
      <c r="L217" s="97">
        <f t="shared" si="23"/>
        <v>0</v>
      </c>
    </row>
    <row r="218" spans="1:12" ht="30" hidden="1" customHeight="1" collapsed="1">
      <c r="A218" s="112">
        <v>3</v>
      </c>
      <c r="B218" s="109">
        <v>1</v>
      </c>
      <c r="C218" s="109">
        <v>5</v>
      </c>
      <c r="D218" s="109">
        <v>1</v>
      </c>
      <c r="E218" s="109"/>
      <c r="F218" s="111"/>
      <c r="G218" s="110" t="s">
        <v>182</v>
      </c>
      <c r="H218" s="96">
        <v>195</v>
      </c>
      <c r="I218" s="97">
        <f t="shared" si="23"/>
        <v>0</v>
      </c>
      <c r="J218" s="97">
        <f t="shared" si="23"/>
        <v>0</v>
      </c>
      <c r="K218" s="97">
        <f t="shared" si="23"/>
        <v>0</v>
      </c>
      <c r="L218" s="97">
        <f t="shared" si="23"/>
        <v>0</v>
      </c>
    </row>
    <row r="219" spans="1:12" ht="27" hidden="1" customHeight="1" collapsed="1">
      <c r="A219" s="112">
        <v>3</v>
      </c>
      <c r="B219" s="109">
        <v>1</v>
      </c>
      <c r="C219" s="109">
        <v>5</v>
      </c>
      <c r="D219" s="109">
        <v>1</v>
      </c>
      <c r="E219" s="109">
        <v>1</v>
      </c>
      <c r="F219" s="111"/>
      <c r="G219" s="110" t="s">
        <v>182</v>
      </c>
      <c r="H219" s="96">
        <v>196</v>
      </c>
      <c r="I219" s="97">
        <f>SUM(I220:I222)</f>
        <v>0</v>
      </c>
      <c r="J219" s="97">
        <f>SUM(J220:J222)</f>
        <v>0</v>
      </c>
      <c r="K219" s="97">
        <f>SUM(K220:K222)</f>
        <v>0</v>
      </c>
      <c r="L219" s="97">
        <f>SUM(L220:L222)</f>
        <v>0</v>
      </c>
    </row>
    <row r="220" spans="1:12" ht="21" hidden="1" customHeight="1" collapsed="1">
      <c r="A220" s="112">
        <v>3</v>
      </c>
      <c r="B220" s="109">
        <v>1</v>
      </c>
      <c r="C220" s="109">
        <v>5</v>
      </c>
      <c r="D220" s="109">
        <v>1</v>
      </c>
      <c r="E220" s="109">
        <v>1</v>
      </c>
      <c r="F220" s="111">
        <v>1</v>
      </c>
      <c r="G220" s="161" t="s">
        <v>183</v>
      </c>
      <c r="H220" s="96">
        <v>197</v>
      </c>
      <c r="I220" s="115">
        <v>0</v>
      </c>
      <c r="J220" s="115">
        <v>0</v>
      </c>
      <c r="K220" s="115">
        <v>0</v>
      </c>
      <c r="L220" s="115">
        <v>0</v>
      </c>
    </row>
    <row r="221" spans="1:12" ht="25.5" hidden="1" customHeight="1" collapsed="1">
      <c r="A221" s="112">
        <v>3</v>
      </c>
      <c r="B221" s="109">
        <v>1</v>
      </c>
      <c r="C221" s="109">
        <v>5</v>
      </c>
      <c r="D221" s="109">
        <v>1</v>
      </c>
      <c r="E221" s="109">
        <v>1</v>
      </c>
      <c r="F221" s="111">
        <v>2</v>
      </c>
      <c r="G221" s="161" t="s">
        <v>184</v>
      </c>
      <c r="H221" s="96">
        <v>198</v>
      </c>
      <c r="I221" s="115">
        <v>0</v>
      </c>
      <c r="J221" s="115">
        <v>0</v>
      </c>
      <c r="K221" s="115">
        <v>0</v>
      </c>
      <c r="L221" s="115">
        <v>0</v>
      </c>
    </row>
    <row r="222" spans="1:12" ht="28.5" hidden="1" customHeight="1" collapsed="1">
      <c r="A222" s="112">
        <v>3</v>
      </c>
      <c r="B222" s="109">
        <v>1</v>
      </c>
      <c r="C222" s="109">
        <v>5</v>
      </c>
      <c r="D222" s="109">
        <v>1</v>
      </c>
      <c r="E222" s="109">
        <v>1</v>
      </c>
      <c r="F222" s="111">
        <v>3</v>
      </c>
      <c r="G222" s="161" t="s">
        <v>185</v>
      </c>
      <c r="H222" s="96">
        <v>199</v>
      </c>
      <c r="I222" s="115">
        <v>0</v>
      </c>
      <c r="J222" s="115">
        <v>0</v>
      </c>
      <c r="K222" s="115">
        <v>0</v>
      </c>
      <c r="L222" s="115">
        <v>0</v>
      </c>
    </row>
    <row r="223" spans="1:12" s="61" customFormat="1" ht="41.25" hidden="1" customHeight="1" collapsed="1">
      <c r="A223" s="92">
        <v>3</v>
      </c>
      <c r="B223" s="93">
        <v>2</v>
      </c>
      <c r="C223" s="93"/>
      <c r="D223" s="93"/>
      <c r="E223" s="93"/>
      <c r="F223" s="95"/>
      <c r="G223" s="94" t="s">
        <v>186</v>
      </c>
      <c r="H223" s="96">
        <v>200</v>
      </c>
      <c r="I223" s="97">
        <f>SUM(I224+I256)</f>
        <v>0</v>
      </c>
      <c r="J223" s="138">
        <f>SUM(J224+J256)</f>
        <v>0</v>
      </c>
      <c r="K223" s="98">
        <f>SUM(K224+K256)</f>
        <v>0</v>
      </c>
      <c r="L223" s="98">
        <f>SUM(L224+L256)</f>
        <v>0</v>
      </c>
    </row>
    <row r="224" spans="1:12" ht="26.25" hidden="1" customHeight="1" collapsed="1">
      <c r="A224" s="121">
        <v>3</v>
      </c>
      <c r="B224" s="129">
        <v>2</v>
      </c>
      <c r="C224" s="130">
        <v>1</v>
      </c>
      <c r="D224" s="130"/>
      <c r="E224" s="130"/>
      <c r="F224" s="131"/>
      <c r="G224" s="132" t="s">
        <v>187</v>
      </c>
      <c r="H224" s="96">
        <v>201</v>
      </c>
      <c r="I224" s="125">
        <f>SUM(I225+I234+I238+I242+I246+I249+I252)</f>
        <v>0</v>
      </c>
      <c r="J224" s="152">
        <f>SUM(J225+J234+J238+J242+J246+J249+J252)</f>
        <v>0</v>
      </c>
      <c r="K224" s="126">
        <f>SUM(K225+K234+K238+K242+K246+K249+K252)</f>
        <v>0</v>
      </c>
      <c r="L224" s="126">
        <f>SUM(L225+L234+L238+L242+L246+L249+L252)</f>
        <v>0</v>
      </c>
    </row>
    <row r="225" spans="1:12" ht="15.75" hidden="1" customHeight="1" collapsed="1">
      <c r="A225" s="108">
        <v>3</v>
      </c>
      <c r="B225" s="109">
        <v>2</v>
      </c>
      <c r="C225" s="109">
        <v>1</v>
      </c>
      <c r="D225" s="109">
        <v>1</v>
      </c>
      <c r="E225" s="109"/>
      <c r="F225" s="111"/>
      <c r="G225" s="110" t="s">
        <v>188</v>
      </c>
      <c r="H225" s="96">
        <v>202</v>
      </c>
      <c r="I225" s="125">
        <f>I226</f>
        <v>0</v>
      </c>
      <c r="J225" s="125">
        <f>J226</f>
        <v>0</v>
      </c>
      <c r="K225" s="125">
        <f>K226</f>
        <v>0</v>
      </c>
      <c r="L225" s="125">
        <f>L226</f>
        <v>0</v>
      </c>
    </row>
    <row r="226" spans="1:12" ht="12" hidden="1" customHeight="1" collapsed="1">
      <c r="A226" s="108">
        <v>3</v>
      </c>
      <c r="B226" s="108">
        <v>2</v>
      </c>
      <c r="C226" s="109">
        <v>1</v>
      </c>
      <c r="D226" s="109">
        <v>1</v>
      </c>
      <c r="E226" s="109">
        <v>1</v>
      </c>
      <c r="F226" s="111"/>
      <c r="G226" s="110" t="s">
        <v>189</v>
      </c>
      <c r="H226" s="96">
        <v>203</v>
      </c>
      <c r="I226" s="97">
        <f>SUM(I227:I227)</f>
        <v>0</v>
      </c>
      <c r="J226" s="138">
        <f>SUM(J227:J227)</f>
        <v>0</v>
      </c>
      <c r="K226" s="98">
        <f>SUM(K227:K227)</f>
        <v>0</v>
      </c>
      <c r="L226" s="98">
        <f>SUM(L227:L227)</f>
        <v>0</v>
      </c>
    </row>
    <row r="227" spans="1:12" ht="14.25" hidden="1" customHeight="1" collapsed="1">
      <c r="A227" s="121">
        <v>3</v>
      </c>
      <c r="B227" s="121">
        <v>2</v>
      </c>
      <c r="C227" s="130">
        <v>1</v>
      </c>
      <c r="D227" s="130">
        <v>1</v>
      </c>
      <c r="E227" s="130">
        <v>1</v>
      </c>
      <c r="F227" s="131">
        <v>1</v>
      </c>
      <c r="G227" s="132" t="s">
        <v>189</v>
      </c>
      <c r="H227" s="96">
        <v>204</v>
      </c>
      <c r="I227" s="115">
        <v>0</v>
      </c>
      <c r="J227" s="115">
        <v>0</v>
      </c>
      <c r="K227" s="115">
        <v>0</v>
      </c>
      <c r="L227" s="115">
        <v>0</v>
      </c>
    </row>
    <row r="228" spans="1:12" ht="14.25" hidden="1" customHeight="1" collapsed="1">
      <c r="A228" s="121">
        <v>3</v>
      </c>
      <c r="B228" s="130">
        <v>2</v>
      </c>
      <c r="C228" s="130">
        <v>1</v>
      </c>
      <c r="D228" s="130">
        <v>1</v>
      </c>
      <c r="E228" s="130">
        <v>2</v>
      </c>
      <c r="F228" s="131"/>
      <c r="G228" s="132" t="s">
        <v>190</v>
      </c>
      <c r="H228" s="96">
        <v>205</v>
      </c>
      <c r="I228" s="97">
        <f>SUM(I229:I230)</f>
        <v>0</v>
      </c>
      <c r="J228" s="97">
        <f>SUM(J229:J230)</f>
        <v>0</v>
      </c>
      <c r="K228" s="97">
        <f>SUM(K229:K230)</f>
        <v>0</v>
      </c>
      <c r="L228" s="97">
        <f>SUM(L229:L230)</f>
        <v>0</v>
      </c>
    </row>
    <row r="229" spans="1:12" ht="14.25" hidden="1" customHeight="1" collapsed="1">
      <c r="A229" s="121">
        <v>3</v>
      </c>
      <c r="B229" s="130">
        <v>2</v>
      </c>
      <c r="C229" s="130">
        <v>1</v>
      </c>
      <c r="D229" s="130">
        <v>1</v>
      </c>
      <c r="E229" s="130">
        <v>2</v>
      </c>
      <c r="F229" s="131">
        <v>1</v>
      </c>
      <c r="G229" s="132" t="s">
        <v>191</v>
      </c>
      <c r="H229" s="96">
        <v>206</v>
      </c>
      <c r="I229" s="115">
        <v>0</v>
      </c>
      <c r="J229" s="115">
        <v>0</v>
      </c>
      <c r="K229" s="115">
        <v>0</v>
      </c>
      <c r="L229" s="115">
        <v>0</v>
      </c>
    </row>
    <row r="230" spans="1:12" ht="14.25" hidden="1" customHeight="1" collapsed="1">
      <c r="A230" s="121">
        <v>3</v>
      </c>
      <c r="B230" s="130">
        <v>2</v>
      </c>
      <c r="C230" s="130">
        <v>1</v>
      </c>
      <c r="D230" s="130">
        <v>1</v>
      </c>
      <c r="E230" s="130">
        <v>2</v>
      </c>
      <c r="F230" s="131">
        <v>2</v>
      </c>
      <c r="G230" s="132" t="s">
        <v>192</v>
      </c>
      <c r="H230" s="96">
        <v>207</v>
      </c>
      <c r="I230" s="115">
        <v>0</v>
      </c>
      <c r="J230" s="115">
        <v>0</v>
      </c>
      <c r="K230" s="115">
        <v>0</v>
      </c>
      <c r="L230" s="115">
        <v>0</v>
      </c>
    </row>
    <row r="231" spans="1:12" ht="14.25" hidden="1" customHeight="1" collapsed="1">
      <c r="A231" s="121">
        <v>3</v>
      </c>
      <c r="B231" s="130">
        <v>2</v>
      </c>
      <c r="C231" s="130">
        <v>1</v>
      </c>
      <c r="D231" s="130">
        <v>1</v>
      </c>
      <c r="E231" s="130">
        <v>3</v>
      </c>
      <c r="F231" s="167"/>
      <c r="G231" s="132" t="s">
        <v>193</v>
      </c>
      <c r="H231" s="96">
        <v>208</v>
      </c>
      <c r="I231" s="97">
        <f>SUM(I232:I233)</f>
        <v>0</v>
      </c>
      <c r="J231" s="97">
        <f>SUM(J232:J233)</f>
        <v>0</v>
      </c>
      <c r="K231" s="97">
        <f>SUM(K232:K233)</f>
        <v>0</v>
      </c>
      <c r="L231" s="97">
        <f>SUM(L232:L233)</f>
        <v>0</v>
      </c>
    </row>
    <row r="232" spans="1:12" ht="14.25" hidden="1" customHeight="1" collapsed="1">
      <c r="A232" s="121">
        <v>3</v>
      </c>
      <c r="B232" s="130">
        <v>2</v>
      </c>
      <c r="C232" s="130">
        <v>1</v>
      </c>
      <c r="D232" s="130">
        <v>1</v>
      </c>
      <c r="E232" s="130">
        <v>3</v>
      </c>
      <c r="F232" s="131">
        <v>1</v>
      </c>
      <c r="G232" s="132" t="s">
        <v>194</v>
      </c>
      <c r="H232" s="96">
        <v>209</v>
      </c>
      <c r="I232" s="115">
        <v>0</v>
      </c>
      <c r="J232" s="115">
        <v>0</v>
      </c>
      <c r="K232" s="115">
        <v>0</v>
      </c>
      <c r="L232" s="115">
        <v>0</v>
      </c>
    </row>
    <row r="233" spans="1:12" ht="14.25" hidden="1" customHeight="1" collapsed="1">
      <c r="A233" s="121">
        <v>3</v>
      </c>
      <c r="B233" s="130">
        <v>2</v>
      </c>
      <c r="C233" s="130">
        <v>1</v>
      </c>
      <c r="D233" s="130">
        <v>1</v>
      </c>
      <c r="E233" s="130">
        <v>3</v>
      </c>
      <c r="F233" s="131">
        <v>2</v>
      </c>
      <c r="G233" s="132" t="s">
        <v>195</v>
      </c>
      <c r="H233" s="96">
        <v>210</v>
      </c>
      <c r="I233" s="115">
        <v>0</v>
      </c>
      <c r="J233" s="115">
        <v>0</v>
      </c>
      <c r="K233" s="115">
        <v>0</v>
      </c>
      <c r="L233" s="115">
        <v>0</v>
      </c>
    </row>
    <row r="234" spans="1:12" ht="27" hidden="1" customHeight="1" collapsed="1">
      <c r="A234" s="108">
        <v>3</v>
      </c>
      <c r="B234" s="109">
        <v>2</v>
      </c>
      <c r="C234" s="109">
        <v>1</v>
      </c>
      <c r="D234" s="109">
        <v>2</v>
      </c>
      <c r="E234" s="109"/>
      <c r="F234" s="111"/>
      <c r="G234" s="110" t="s">
        <v>196</v>
      </c>
      <c r="H234" s="96">
        <v>211</v>
      </c>
      <c r="I234" s="97">
        <f>I235</f>
        <v>0</v>
      </c>
      <c r="J234" s="97">
        <f>J235</f>
        <v>0</v>
      </c>
      <c r="K234" s="97">
        <f>K235</f>
        <v>0</v>
      </c>
      <c r="L234" s="97">
        <f>L235</f>
        <v>0</v>
      </c>
    </row>
    <row r="235" spans="1:12" ht="14.25" hidden="1" customHeight="1" collapsed="1">
      <c r="A235" s="108">
        <v>3</v>
      </c>
      <c r="B235" s="109">
        <v>2</v>
      </c>
      <c r="C235" s="109">
        <v>1</v>
      </c>
      <c r="D235" s="109">
        <v>2</v>
      </c>
      <c r="E235" s="109">
        <v>1</v>
      </c>
      <c r="F235" s="111"/>
      <c r="G235" s="110" t="s">
        <v>196</v>
      </c>
      <c r="H235" s="96">
        <v>212</v>
      </c>
      <c r="I235" s="97">
        <f>SUM(I236:I237)</f>
        <v>0</v>
      </c>
      <c r="J235" s="138">
        <f>SUM(J236:J237)</f>
        <v>0</v>
      </c>
      <c r="K235" s="98">
        <f>SUM(K236:K237)</f>
        <v>0</v>
      </c>
      <c r="L235" s="98">
        <f>SUM(L236:L237)</f>
        <v>0</v>
      </c>
    </row>
    <row r="236" spans="1:12" ht="27" hidden="1" customHeight="1" collapsed="1">
      <c r="A236" s="121">
        <v>3</v>
      </c>
      <c r="B236" s="129">
        <v>2</v>
      </c>
      <c r="C236" s="130">
        <v>1</v>
      </c>
      <c r="D236" s="130">
        <v>2</v>
      </c>
      <c r="E236" s="130">
        <v>1</v>
      </c>
      <c r="F236" s="131">
        <v>1</v>
      </c>
      <c r="G236" s="132" t="s">
        <v>197</v>
      </c>
      <c r="H236" s="96">
        <v>213</v>
      </c>
      <c r="I236" s="115">
        <v>0</v>
      </c>
      <c r="J236" s="115">
        <v>0</v>
      </c>
      <c r="K236" s="115">
        <v>0</v>
      </c>
      <c r="L236" s="115">
        <v>0</v>
      </c>
    </row>
    <row r="237" spans="1:12" ht="25.5" hidden="1" customHeight="1" collapsed="1">
      <c r="A237" s="108">
        <v>3</v>
      </c>
      <c r="B237" s="109">
        <v>2</v>
      </c>
      <c r="C237" s="109">
        <v>1</v>
      </c>
      <c r="D237" s="109">
        <v>2</v>
      </c>
      <c r="E237" s="109">
        <v>1</v>
      </c>
      <c r="F237" s="111">
        <v>2</v>
      </c>
      <c r="G237" s="110" t="s">
        <v>198</v>
      </c>
      <c r="H237" s="96">
        <v>214</v>
      </c>
      <c r="I237" s="115">
        <v>0</v>
      </c>
      <c r="J237" s="115">
        <v>0</v>
      </c>
      <c r="K237" s="115">
        <v>0</v>
      </c>
      <c r="L237" s="115">
        <v>0</v>
      </c>
    </row>
    <row r="238" spans="1:12" ht="26.25" hidden="1" customHeight="1" collapsed="1">
      <c r="A238" s="103">
        <v>3</v>
      </c>
      <c r="B238" s="101">
        <v>2</v>
      </c>
      <c r="C238" s="101">
        <v>1</v>
      </c>
      <c r="D238" s="101">
        <v>3</v>
      </c>
      <c r="E238" s="101"/>
      <c r="F238" s="104"/>
      <c r="G238" s="102" t="s">
        <v>199</v>
      </c>
      <c r="H238" s="96">
        <v>215</v>
      </c>
      <c r="I238" s="118">
        <f>I239</f>
        <v>0</v>
      </c>
      <c r="J238" s="140">
        <f>J239</f>
        <v>0</v>
      </c>
      <c r="K238" s="119">
        <f>K239</f>
        <v>0</v>
      </c>
      <c r="L238" s="119">
        <f>L239</f>
        <v>0</v>
      </c>
    </row>
    <row r="239" spans="1:12" ht="29.25" hidden="1" customHeight="1" collapsed="1">
      <c r="A239" s="108">
        <v>3</v>
      </c>
      <c r="B239" s="109">
        <v>2</v>
      </c>
      <c r="C239" s="109">
        <v>1</v>
      </c>
      <c r="D239" s="109">
        <v>3</v>
      </c>
      <c r="E239" s="109">
        <v>1</v>
      </c>
      <c r="F239" s="111"/>
      <c r="G239" s="102" t="s">
        <v>199</v>
      </c>
      <c r="H239" s="96">
        <v>216</v>
      </c>
      <c r="I239" s="97">
        <f>I240+I241</f>
        <v>0</v>
      </c>
      <c r="J239" s="97">
        <f>J240+J241</f>
        <v>0</v>
      </c>
      <c r="K239" s="97">
        <f>K240+K241</f>
        <v>0</v>
      </c>
      <c r="L239" s="97">
        <f>L240+L241</f>
        <v>0</v>
      </c>
    </row>
    <row r="240" spans="1:12" ht="30" hidden="1" customHeight="1" collapsed="1">
      <c r="A240" s="108">
        <v>3</v>
      </c>
      <c r="B240" s="109">
        <v>2</v>
      </c>
      <c r="C240" s="109">
        <v>1</v>
      </c>
      <c r="D240" s="109">
        <v>3</v>
      </c>
      <c r="E240" s="109">
        <v>1</v>
      </c>
      <c r="F240" s="111">
        <v>1</v>
      </c>
      <c r="G240" s="110" t="s">
        <v>200</v>
      </c>
      <c r="H240" s="96">
        <v>217</v>
      </c>
      <c r="I240" s="115">
        <v>0</v>
      </c>
      <c r="J240" s="115">
        <v>0</v>
      </c>
      <c r="K240" s="115">
        <v>0</v>
      </c>
      <c r="L240" s="115">
        <v>0</v>
      </c>
    </row>
    <row r="241" spans="1:12" ht="27.75" hidden="1" customHeight="1" collapsed="1">
      <c r="A241" s="108">
        <v>3</v>
      </c>
      <c r="B241" s="109">
        <v>2</v>
      </c>
      <c r="C241" s="109">
        <v>1</v>
      </c>
      <c r="D241" s="109">
        <v>3</v>
      </c>
      <c r="E241" s="109">
        <v>1</v>
      </c>
      <c r="F241" s="111">
        <v>2</v>
      </c>
      <c r="G241" s="110" t="s">
        <v>201</v>
      </c>
      <c r="H241" s="96">
        <v>218</v>
      </c>
      <c r="I241" s="159">
        <v>0</v>
      </c>
      <c r="J241" s="156">
        <v>0</v>
      </c>
      <c r="K241" s="159">
        <v>0</v>
      </c>
      <c r="L241" s="159">
        <v>0</v>
      </c>
    </row>
    <row r="242" spans="1:12" ht="12" hidden="1" customHeight="1" collapsed="1">
      <c r="A242" s="108">
        <v>3</v>
      </c>
      <c r="B242" s="109">
        <v>2</v>
      </c>
      <c r="C242" s="109">
        <v>1</v>
      </c>
      <c r="D242" s="109">
        <v>4</v>
      </c>
      <c r="E242" s="109"/>
      <c r="F242" s="111"/>
      <c r="G242" s="110" t="s">
        <v>202</v>
      </c>
      <c r="H242" s="96">
        <v>219</v>
      </c>
      <c r="I242" s="97">
        <f>I243</f>
        <v>0</v>
      </c>
      <c r="J242" s="98">
        <f>J243</f>
        <v>0</v>
      </c>
      <c r="K242" s="97">
        <f>K243</f>
        <v>0</v>
      </c>
      <c r="L242" s="98">
        <f>L243</f>
        <v>0</v>
      </c>
    </row>
    <row r="243" spans="1:12" ht="14.25" hidden="1" customHeight="1" collapsed="1">
      <c r="A243" s="103">
        <v>3</v>
      </c>
      <c r="B243" s="101">
        <v>2</v>
      </c>
      <c r="C243" s="101">
        <v>1</v>
      </c>
      <c r="D243" s="101">
        <v>4</v>
      </c>
      <c r="E243" s="101">
        <v>1</v>
      </c>
      <c r="F243" s="104"/>
      <c r="G243" s="102" t="s">
        <v>202</v>
      </c>
      <c r="H243" s="96">
        <v>220</v>
      </c>
      <c r="I243" s="118">
        <f>SUM(I244:I245)</f>
        <v>0</v>
      </c>
      <c r="J243" s="140">
        <f>SUM(J244:J245)</f>
        <v>0</v>
      </c>
      <c r="K243" s="119">
        <f>SUM(K244:K245)</f>
        <v>0</v>
      </c>
      <c r="L243" s="119">
        <f>SUM(L244:L245)</f>
        <v>0</v>
      </c>
    </row>
    <row r="244" spans="1:12" ht="25.5" hidden="1" customHeight="1" collapsed="1">
      <c r="A244" s="108">
        <v>3</v>
      </c>
      <c r="B244" s="109">
        <v>2</v>
      </c>
      <c r="C244" s="109">
        <v>1</v>
      </c>
      <c r="D244" s="109">
        <v>4</v>
      </c>
      <c r="E244" s="109">
        <v>1</v>
      </c>
      <c r="F244" s="111">
        <v>1</v>
      </c>
      <c r="G244" s="110" t="s">
        <v>203</v>
      </c>
      <c r="H244" s="96">
        <v>221</v>
      </c>
      <c r="I244" s="115">
        <v>0</v>
      </c>
      <c r="J244" s="115">
        <v>0</v>
      </c>
      <c r="K244" s="115">
        <v>0</v>
      </c>
      <c r="L244" s="115">
        <v>0</v>
      </c>
    </row>
    <row r="245" spans="1:12" ht="18.75" hidden="1" customHeight="1" collapsed="1">
      <c r="A245" s="108">
        <v>3</v>
      </c>
      <c r="B245" s="109">
        <v>2</v>
      </c>
      <c r="C245" s="109">
        <v>1</v>
      </c>
      <c r="D245" s="109">
        <v>4</v>
      </c>
      <c r="E245" s="109">
        <v>1</v>
      </c>
      <c r="F245" s="111">
        <v>2</v>
      </c>
      <c r="G245" s="110" t="s">
        <v>204</v>
      </c>
      <c r="H245" s="96">
        <v>222</v>
      </c>
      <c r="I245" s="115">
        <v>0</v>
      </c>
      <c r="J245" s="115">
        <v>0</v>
      </c>
      <c r="K245" s="115">
        <v>0</v>
      </c>
      <c r="L245" s="115">
        <v>0</v>
      </c>
    </row>
    <row r="246" spans="1:12" hidden="1" collapsed="1">
      <c r="A246" s="108">
        <v>3</v>
      </c>
      <c r="B246" s="109">
        <v>2</v>
      </c>
      <c r="C246" s="109">
        <v>1</v>
      </c>
      <c r="D246" s="109">
        <v>5</v>
      </c>
      <c r="E246" s="109"/>
      <c r="F246" s="111"/>
      <c r="G246" s="110" t="s">
        <v>205</v>
      </c>
      <c r="H246" s="96">
        <v>223</v>
      </c>
      <c r="I246" s="97">
        <f t="shared" ref="I246:L247" si="24">I247</f>
        <v>0</v>
      </c>
      <c r="J246" s="138">
        <f t="shared" si="24"/>
        <v>0</v>
      </c>
      <c r="K246" s="98">
        <f t="shared" si="24"/>
        <v>0</v>
      </c>
      <c r="L246" s="98">
        <f t="shared" si="24"/>
        <v>0</v>
      </c>
    </row>
    <row r="247" spans="1:12" ht="16.5" hidden="1" customHeight="1" collapsed="1">
      <c r="A247" s="108">
        <v>3</v>
      </c>
      <c r="B247" s="109">
        <v>2</v>
      </c>
      <c r="C247" s="109">
        <v>1</v>
      </c>
      <c r="D247" s="109">
        <v>5</v>
      </c>
      <c r="E247" s="109">
        <v>1</v>
      </c>
      <c r="F247" s="111"/>
      <c r="G247" s="110" t="s">
        <v>205</v>
      </c>
      <c r="H247" s="96">
        <v>224</v>
      </c>
      <c r="I247" s="98">
        <f t="shared" si="24"/>
        <v>0</v>
      </c>
      <c r="J247" s="138">
        <f t="shared" si="24"/>
        <v>0</v>
      </c>
      <c r="K247" s="98">
        <f t="shared" si="24"/>
        <v>0</v>
      </c>
      <c r="L247" s="98">
        <f t="shared" si="24"/>
        <v>0</v>
      </c>
    </row>
    <row r="248" spans="1:12" hidden="1" collapsed="1">
      <c r="A248" s="129">
        <v>3</v>
      </c>
      <c r="B248" s="130">
        <v>2</v>
      </c>
      <c r="C248" s="130">
        <v>1</v>
      </c>
      <c r="D248" s="130">
        <v>5</v>
      </c>
      <c r="E248" s="130">
        <v>1</v>
      </c>
      <c r="F248" s="131">
        <v>1</v>
      </c>
      <c r="G248" s="110" t="s">
        <v>205</v>
      </c>
      <c r="H248" s="96">
        <v>225</v>
      </c>
      <c r="I248" s="159">
        <v>0</v>
      </c>
      <c r="J248" s="159">
        <v>0</v>
      </c>
      <c r="K248" s="159">
        <v>0</v>
      </c>
      <c r="L248" s="159">
        <v>0</v>
      </c>
    </row>
    <row r="249" spans="1:12" hidden="1" collapsed="1">
      <c r="A249" s="108">
        <v>3</v>
      </c>
      <c r="B249" s="109">
        <v>2</v>
      </c>
      <c r="C249" s="109">
        <v>1</v>
      </c>
      <c r="D249" s="109">
        <v>6</v>
      </c>
      <c r="E249" s="109"/>
      <c r="F249" s="111"/>
      <c r="G249" s="110" t="s">
        <v>206</v>
      </c>
      <c r="H249" s="96">
        <v>226</v>
      </c>
      <c r="I249" s="97">
        <f t="shared" ref="I249:L250" si="25">I250</f>
        <v>0</v>
      </c>
      <c r="J249" s="138">
        <f t="shared" si="25"/>
        <v>0</v>
      </c>
      <c r="K249" s="98">
        <f t="shared" si="25"/>
        <v>0</v>
      </c>
      <c r="L249" s="98">
        <f t="shared" si="25"/>
        <v>0</v>
      </c>
    </row>
    <row r="250" spans="1:12" hidden="1" collapsed="1">
      <c r="A250" s="108">
        <v>3</v>
      </c>
      <c r="B250" s="108">
        <v>2</v>
      </c>
      <c r="C250" s="109">
        <v>1</v>
      </c>
      <c r="D250" s="109">
        <v>6</v>
      </c>
      <c r="E250" s="109">
        <v>1</v>
      </c>
      <c r="F250" s="111"/>
      <c r="G250" s="110" t="s">
        <v>206</v>
      </c>
      <c r="H250" s="96">
        <v>227</v>
      </c>
      <c r="I250" s="97">
        <f t="shared" si="25"/>
        <v>0</v>
      </c>
      <c r="J250" s="138">
        <f t="shared" si="25"/>
        <v>0</v>
      </c>
      <c r="K250" s="98">
        <f t="shared" si="25"/>
        <v>0</v>
      </c>
      <c r="L250" s="98">
        <f t="shared" si="25"/>
        <v>0</v>
      </c>
    </row>
    <row r="251" spans="1:12" ht="15.75" hidden="1" customHeight="1" collapsed="1">
      <c r="A251" s="103">
        <v>3</v>
      </c>
      <c r="B251" s="103">
        <v>2</v>
      </c>
      <c r="C251" s="109">
        <v>1</v>
      </c>
      <c r="D251" s="109">
        <v>6</v>
      </c>
      <c r="E251" s="109">
        <v>1</v>
      </c>
      <c r="F251" s="111">
        <v>1</v>
      </c>
      <c r="G251" s="110" t="s">
        <v>206</v>
      </c>
      <c r="H251" s="96">
        <v>228</v>
      </c>
      <c r="I251" s="159">
        <v>0</v>
      </c>
      <c r="J251" s="159">
        <v>0</v>
      </c>
      <c r="K251" s="159">
        <v>0</v>
      </c>
      <c r="L251" s="159">
        <v>0</v>
      </c>
    </row>
    <row r="252" spans="1:12" ht="13.5" hidden="1" customHeight="1" collapsed="1">
      <c r="A252" s="108">
        <v>3</v>
      </c>
      <c r="B252" s="108">
        <v>2</v>
      </c>
      <c r="C252" s="109">
        <v>1</v>
      </c>
      <c r="D252" s="109">
        <v>7</v>
      </c>
      <c r="E252" s="109"/>
      <c r="F252" s="111"/>
      <c r="G252" s="110" t="s">
        <v>207</v>
      </c>
      <c r="H252" s="96">
        <v>229</v>
      </c>
      <c r="I252" s="97">
        <f>I253</f>
        <v>0</v>
      </c>
      <c r="J252" s="138">
        <f>J253</f>
        <v>0</v>
      </c>
      <c r="K252" s="98">
        <f>K253</f>
        <v>0</v>
      </c>
      <c r="L252" s="98">
        <f>L253</f>
        <v>0</v>
      </c>
    </row>
    <row r="253" spans="1:12" hidden="1" collapsed="1">
      <c r="A253" s="108">
        <v>3</v>
      </c>
      <c r="B253" s="109">
        <v>2</v>
      </c>
      <c r="C253" s="109">
        <v>1</v>
      </c>
      <c r="D253" s="109">
        <v>7</v>
      </c>
      <c r="E253" s="109">
        <v>1</v>
      </c>
      <c r="F253" s="111"/>
      <c r="G253" s="110" t="s">
        <v>207</v>
      </c>
      <c r="H253" s="96">
        <v>230</v>
      </c>
      <c r="I253" s="97">
        <f>I254+I255</f>
        <v>0</v>
      </c>
      <c r="J253" s="97">
        <f>J254+J255</f>
        <v>0</v>
      </c>
      <c r="K253" s="97">
        <f>K254+K255</f>
        <v>0</v>
      </c>
      <c r="L253" s="97">
        <f>L254+L255</f>
        <v>0</v>
      </c>
    </row>
    <row r="254" spans="1:12" ht="27" hidden="1" customHeight="1" collapsed="1">
      <c r="A254" s="108">
        <v>3</v>
      </c>
      <c r="B254" s="109">
        <v>2</v>
      </c>
      <c r="C254" s="109">
        <v>1</v>
      </c>
      <c r="D254" s="109">
        <v>7</v>
      </c>
      <c r="E254" s="109">
        <v>1</v>
      </c>
      <c r="F254" s="111">
        <v>1</v>
      </c>
      <c r="G254" s="110" t="s">
        <v>208</v>
      </c>
      <c r="H254" s="96">
        <v>231</v>
      </c>
      <c r="I254" s="114">
        <v>0</v>
      </c>
      <c r="J254" s="115">
        <v>0</v>
      </c>
      <c r="K254" s="115">
        <v>0</v>
      </c>
      <c r="L254" s="115">
        <v>0</v>
      </c>
    </row>
    <row r="255" spans="1:12" ht="24.75" hidden="1" customHeight="1" collapsed="1">
      <c r="A255" s="108">
        <v>3</v>
      </c>
      <c r="B255" s="109">
        <v>2</v>
      </c>
      <c r="C255" s="109">
        <v>1</v>
      </c>
      <c r="D255" s="109">
        <v>7</v>
      </c>
      <c r="E255" s="109">
        <v>1</v>
      </c>
      <c r="F255" s="111">
        <v>2</v>
      </c>
      <c r="G255" s="110" t="s">
        <v>209</v>
      </c>
      <c r="H255" s="96">
        <v>232</v>
      </c>
      <c r="I255" s="115">
        <v>0</v>
      </c>
      <c r="J255" s="115">
        <v>0</v>
      </c>
      <c r="K255" s="115">
        <v>0</v>
      </c>
      <c r="L255" s="115">
        <v>0</v>
      </c>
    </row>
    <row r="256" spans="1:12" ht="38.25" hidden="1" customHeight="1" collapsed="1">
      <c r="A256" s="108">
        <v>3</v>
      </c>
      <c r="B256" s="109">
        <v>2</v>
      </c>
      <c r="C256" s="109">
        <v>2</v>
      </c>
      <c r="D256" s="168"/>
      <c r="E256" s="168"/>
      <c r="F256" s="169"/>
      <c r="G256" s="110" t="s">
        <v>210</v>
      </c>
      <c r="H256" s="96">
        <v>233</v>
      </c>
      <c r="I256" s="97">
        <f>SUM(I257+I266+I270+I274+I278+I281+I284)</f>
        <v>0</v>
      </c>
      <c r="J256" s="138">
        <f>SUM(J257+J266+J270+J274+J278+J281+J284)</f>
        <v>0</v>
      </c>
      <c r="K256" s="98">
        <f>SUM(K257+K266+K270+K274+K278+K281+K284)</f>
        <v>0</v>
      </c>
      <c r="L256" s="98">
        <f>SUM(L257+L266+L270+L274+L278+L281+L284)</f>
        <v>0</v>
      </c>
    </row>
    <row r="257" spans="1:12" hidden="1" collapsed="1">
      <c r="A257" s="108">
        <v>3</v>
      </c>
      <c r="B257" s="109">
        <v>2</v>
      </c>
      <c r="C257" s="109">
        <v>2</v>
      </c>
      <c r="D257" s="109">
        <v>1</v>
      </c>
      <c r="E257" s="109"/>
      <c r="F257" s="111"/>
      <c r="G257" s="110" t="s">
        <v>211</v>
      </c>
      <c r="H257" s="96">
        <v>234</v>
      </c>
      <c r="I257" s="97">
        <f>I258</f>
        <v>0</v>
      </c>
      <c r="J257" s="97">
        <f>J258</f>
        <v>0</v>
      </c>
      <c r="K257" s="97">
        <f>K258</f>
        <v>0</v>
      </c>
      <c r="L257" s="97">
        <f>L258</f>
        <v>0</v>
      </c>
    </row>
    <row r="258" spans="1:12" hidden="1" collapsed="1">
      <c r="A258" s="112">
        <v>3</v>
      </c>
      <c r="B258" s="108">
        <v>2</v>
      </c>
      <c r="C258" s="109">
        <v>2</v>
      </c>
      <c r="D258" s="109">
        <v>1</v>
      </c>
      <c r="E258" s="109">
        <v>1</v>
      </c>
      <c r="F258" s="111"/>
      <c r="G258" s="110" t="s">
        <v>189</v>
      </c>
      <c r="H258" s="96">
        <v>235</v>
      </c>
      <c r="I258" s="97">
        <f>SUM(I259)</f>
        <v>0</v>
      </c>
      <c r="J258" s="97">
        <f>SUM(J259)</f>
        <v>0</v>
      </c>
      <c r="K258" s="97">
        <f>SUM(K259)</f>
        <v>0</v>
      </c>
      <c r="L258" s="97">
        <f>SUM(L259)</f>
        <v>0</v>
      </c>
    </row>
    <row r="259" spans="1:12" hidden="1" collapsed="1">
      <c r="A259" s="112">
        <v>3</v>
      </c>
      <c r="B259" s="108">
        <v>2</v>
      </c>
      <c r="C259" s="109">
        <v>2</v>
      </c>
      <c r="D259" s="109">
        <v>1</v>
      </c>
      <c r="E259" s="109">
        <v>1</v>
      </c>
      <c r="F259" s="111">
        <v>1</v>
      </c>
      <c r="G259" s="110" t="s">
        <v>189</v>
      </c>
      <c r="H259" s="96">
        <v>236</v>
      </c>
      <c r="I259" s="115">
        <v>0</v>
      </c>
      <c r="J259" s="115">
        <v>0</v>
      </c>
      <c r="K259" s="115">
        <v>0</v>
      </c>
      <c r="L259" s="115">
        <v>0</v>
      </c>
    </row>
    <row r="260" spans="1:12" ht="15" hidden="1" customHeight="1" collapsed="1">
      <c r="A260" s="112">
        <v>3</v>
      </c>
      <c r="B260" s="108">
        <v>2</v>
      </c>
      <c r="C260" s="109">
        <v>2</v>
      </c>
      <c r="D260" s="109">
        <v>1</v>
      </c>
      <c r="E260" s="109">
        <v>2</v>
      </c>
      <c r="F260" s="111"/>
      <c r="G260" s="110" t="s">
        <v>212</v>
      </c>
      <c r="H260" s="96">
        <v>237</v>
      </c>
      <c r="I260" s="97">
        <f>SUM(I261:I262)</f>
        <v>0</v>
      </c>
      <c r="J260" s="97">
        <f>SUM(J261:J262)</f>
        <v>0</v>
      </c>
      <c r="K260" s="97">
        <f>SUM(K261:K262)</f>
        <v>0</v>
      </c>
      <c r="L260" s="97">
        <f>SUM(L261:L262)</f>
        <v>0</v>
      </c>
    </row>
    <row r="261" spans="1:12" ht="15" hidden="1" customHeight="1" collapsed="1">
      <c r="A261" s="112">
        <v>3</v>
      </c>
      <c r="B261" s="108">
        <v>2</v>
      </c>
      <c r="C261" s="109">
        <v>2</v>
      </c>
      <c r="D261" s="109">
        <v>1</v>
      </c>
      <c r="E261" s="109">
        <v>2</v>
      </c>
      <c r="F261" s="111">
        <v>1</v>
      </c>
      <c r="G261" s="110" t="s">
        <v>191</v>
      </c>
      <c r="H261" s="96">
        <v>238</v>
      </c>
      <c r="I261" s="115">
        <v>0</v>
      </c>
      <c r="J261" s="114">
        <v>0</v>
      </c>
      <c r="K261" s="115">
        <v>0</v>
      </c>
      <c r="L261" s="115">
        <v>0</v>
      </c>
    </row>
    <row r="262" spans="1:12" ht="15" hidden="1" customHeight="1" collapsed="1">
      <c r="A262" s="112">
        <v>3</v>
      </c>
      <c r="B262" s="108">
        <v>2</v>
      </c>
      <c r="C262" s="109">
        <v>2</v>
      </c>
      <c r="D262" s="109">
        <v>1</v>
      </c>
      <c r="E262" s="109">
        <v>2</v>
      </c>
      <c r="F262" s="111">
        <v>2</v>
      </c>
      <c r="G262" s="110" t="s">
        <v>192</v>
      </c>
      <c r="H262" s="96">
        <v>239</v>
      </c>
      <c r="I262" s="115">
        <v>0</v>
      </c>
      <c r="J262" s="114">
        <v>0</v>
      </c>
      <c r="K262" s="115">
        <v>0</v>
      </c>
      <c r="L262" s="115">
        <v>0</v>
      </c>
    </row>
    <row r="263" spans="1:12" ht="15" hidden="1" customHeight="1" collapsed="1">
      <c r="A263" s="112">
        <v>3</v>
      </c>
      <c r="B263" s="108">
        <v>2</v>
      </c>
      <c r="C263" s="109">
        <v>2</v>
      </c>
      <c r="D263" s="109">
        <v>1</v>
      </c>
      <c r="E263" s="109">
        <v>3</v>
      </c>
      <c r="F263" s="111"/>
      <c r="G263" s="110" t="s">
        <v>193</v>
      </c>
      <c r="H263" s="96">
        <v>240</v>
      </c>
      <c r="I263" s="97">
        <f>SUM(I264:I265)</f>
        <v>0</v>
      </c>
      <c r="J263" s="97">
        <f>SUM(J264:J265)</f>
        <v>0</v>
      </c>
      <c r="K263" s="97">
        <f>SUM(K264:K265)</f>
        <v>0</v>
      </c>
      <c r="L263" s="97">
        <f>SUM(L264:L265)</f>
        <v>0</v>
      </c>
    </row>
    <row r="264" spans="1:12" ht="15" hidden="1" customHeight="1" collapsed="1">
      <c r="A264" s="112">
        <v>3</v>
      </c>
      <c r="B264" s="108">
        <v>2</v>
      </c>
      <c r="C264" s="109">
        <v>2</v>
      </c>
      <c r="D264" s="109">
        <v>1</v>
      </c>
      <c r="E264" s="109">
        <v>3</v>
      </c>
      <c r="F264" s="111">
        <v>1</v>
      </c>
      <c r="G264" s="110" t="s">
        <v>194</v>
      </c>
      <c r="H264" s="96">
        <v>241</v>
      </c>
      <c r="I264" s="115">
        <v>0</v>
      </c>
      <c r="J264" s="114">
        <v>0</v>
      </c>
      <c r="K264" s="115">
        <v>0</v>
      </c>
      <c r="L264" s="115">
        <v>0</v>
      </c>
    </row>
    <row r="265" spans="1:12" ht="15" hidden="1" customHeight="1" collapsed="1">
      <c r="A265" s="112">
        <v>3</v>
      </c>
      <c r="B265" s="108">
        <v>2</v>
      </c>
      <c r="C265" s="109">
        <v>2</v>
      </c>
      <c r="D265" s="109">
        <v>1</v>
      </c>
      <c r="E265" s="109">
        <v>3</v>
      </c>
      <c r="F265" s="111">
        <v>2</v>
      </c>
      <c r="G265" s="110" t="s">
        <v>213</v>
      </c>
      <c r="H265" s="96">
        <v>242</v>
      </c>
      <c r="I265" s="115">
        <v>0</v>
      </c>
      <c r="J265" s="114">
        <v>0</v>
      </c>
      <c r="K265" s="115">
        <v>0</v>
      </c>
      <c r="L265" s="115">
        <v>0</v>
      </c>
    </row>
    <row r="266" spans="1:12" ht="25.5" hidden="1" customHeight="1" collapsed="1">
      <c r="A266" s="112">
        <v>3</v>
      </c>
      <c r="B266" s="108">
        <v>2</v>
      </c>
      <c r="C266" s="109">
        <v>2</v>
      </c>
      <c r="D266" s="109">
        <v>2</v>
      </c>
      <c r="E266" s="109"/>
      <c r="F266" s="111"/>
      <c r="G266" s="110" t="s">
        <v>214</v>
      </c>
      <c r="H266" s="96">
        <v>243</v>
      </c>
      <c r="I266" s="97">
        <f>I267</f>
        <v>0</v>
      </c>
      <c r="J266" s="98">
        <f>J267</f>
        <v>0</v>
      </c>
      <c r="K266" s="97">
        <f>K267</f>
        <v>0</v>
      </c>
      <c r="L266" s="98">
        <f>L267</f>
        <v>0</v>
      </c>
    </row>
    <row r="267" spans="1:12" ht="20.25" hidden="1" customHeight="1" collapsed="1">
      <c r="A267" s="108">
        <v>3</v>
      </c>
      <c r="B267" s="109">
        <v>2</v>
      </c>
      <c r="C267" s="101">
        <v>2</v>
      </c>
      <c r="D267" s="101">
        <v>2</v>
      </c>
      <c r="E267" s="101">
        <v>1</v>
      </c>
      <c r="F267" s="104"/>
      <c r="G267" s="110" t="s">
        <v>214</v>
      </c>
      <c r="H267" s="96">
        <v>244</v>
      </c>
      <c r="I267" s="118">
        <f>SUM(I268:I269)</f>
        <v>0</v>
      </c>
      <c r="J267" s="140">
        <f>SUM(J268:J269)</f>
        <v>0</v>
      </c>
      <c r="K267" s="119">
        <f>SUM(K268:K269)</f>
        <v>0</v>
      </c>
      <c r="L267" s="119">
        <f>SUM(L268:L269)</f>
        <v>0</v>
      </c>
    </row>
    <row r="268" spans="1:12" ht="25.5" hidden="1" customHeight="1" collapsed="1">
      <c r="A268" s="108">
        <v>3</v>
      </c>
      <c r="B268" s="109">
        <v>2</v>
      </c>
      <c r="C268" s="109">
        <v>2</v>
      </c>
      <c r="D268" s="109">
        <v>2</v>
      </c>
      <c r="E268" s="109">
        <v>1</v>
      </c>
      <c r="F268" s="111">
        <v>1</v>
      </c>
      <c r="G268" s="110" t="s">
        <v>215</v>
      </c>
      <c r="H268" s="96">
        <v>245</v>
      </c>
      <c r="I268" s="115">
        <v>0</v>
      </c>
      <c r="J268" s="115">
        <v>0</v>
      </c>
      <c r="K268" s="115">
        <v>0</v>
      </c>
      <c r="L268" s="115">
        <v>0</v>
      </c>
    </row>
    <row r="269" spans="1:12" ht="25.5" hidden="1" customHeight="1" collapsed="1">
      <c r="A269" s="108">
        <v>3</v>
      </c>
      <c r="B269" s="109">
        <v>2</v>
      </c>
      <c r="C269" s="109">
        <v>2</v>
      </c>
      <c r="D269" s="109">
        <v>2</v>
      </c>
      <c r="E269" s="109">
        <v>1</v>
      </c>
      <c r="F269" s="111">
        <v>2</v>
      </c>
      <c r="G269" s="112" t="s">
        <v>216</v>
      </c>
      <c r="H269" s="96">
        <v>246</v>
      </c>
      <c r="I269" s="115">
        <v>0</v>
      </c>
      <c r="J269" s="115">
        <v>0</v>
      </c>
      <c r="K269" s="115">
        <v>0</v>
      </c>
      <c r="L269" s="115">
        <v>0</v>
      </c>
    </row>
    <row r="270" spans="1:12" ht="25.5" hidden="1" customHeight="1" collapsed="1">
      <c r="A270" s="108">
        <v>3</v>
      </c>
      <c r="B270" s="109">
        <v>2</v>
      </c>
      <c r="C270" s="109">
        <v>2</v>
      </c>
      <c r="D270" s="109">
        <v>3</v>
      </c>
      <c r="E270" s="109"/>
      <c r="F270" s="111"/>
      <c r="G270" s="110" t="s">
        <v>217</v>
      </c>
      <c r="H270" s="96">
        <v>247</v>
      </c>
      <c r="I270" s="97">
        <f>I271</f>
        <v>0</v>
      </c>
      <c r="J270" s="138">
        <f>J271</f>
        <v>0</v>
      </c>
      <c r="K270" s="98">
        <f>K271</f>
        <v>0</v>
      </c>
      <c r="L270" s="98">
        <f>L271</f>
        <v>0</v>
      </c>
    </row>
    <row r="271" spans="1:12" ht="30" hidden="1" customHeight="1" collapsed="1">
      <c r="A271" s="103">
        <v>3</v>
      </c>
      <c r="B271" s="109">
        <v>2</v>
      </c>
      <c r="C271" s="109">
        <v>2</v>
      </c>
      <c r="D271" s="109">
        <v>3</v>
      </c>
      <c r="E271" s="109">
        <v>1</v>
      </c>
      <c r="F271" s="111"/>
      <c r="G271" s="110" t="s">
        <v>217</v>
      </c>
      <c r="H271" s="96">
        <v>248</v>
      </c>
      <c r="I271" s="97">
        <f>I272+I273</f>
        <v>0</v>
      </c>
      <c r="J271" s="97">
        <f>J272+J273</f>
        <v>0</v>
      </c>
      <c r="K271" s="97">
        <f>K272+K273</f>
        <v>0</v>
      </c>
      <c r="L271" s="97">
        <f>L272+L273</f>
        <v>0</v>
      </c>
    </row>
    <row r="272" spans="1:12" ht="31.5" hidden="1" customHeight="1" collapsed="1">
      <c r="A272" s="103">
        <v>3</v>
      </c>
      <c r="B272" s="109">
        <v>2</v>
      </c>
      <c r="C272" s="109">
        <v>2</v>
      </c>
      <c r="D272" s="109">
        <v>3</v>
      </c>
      <c r="E272" s="109">
        <v>1</v>
      </c>
      <c r="F272" s="111">
        <v>1</v>
      </c>
      <c r="G272" s="110" t="s">
        <v>218</v>
      </c>
      <c r="H272" s="96">
        <v>249</v>
      </c>
      <c r="I272" s="115">
        <v>0</v>
      </c>
      <c r="J272" s="115">
        <v>0</v>
      </c>
      <c r="K272" s="115">
        <v>0</v>
      </c>
      <c r="L272" s="115">
        <v>0</v>
      </c>
    </row>
    <row r="273" spans="1:12" ht="25.5" hidden="1" customHeight="1" collapsed="1">
      <c r="A273" s="103">
        <v>3</v>
      </c>
      <c r="B273" s="109">
        <v>2</v>
      </c>
      <c r="C273" s="109">
        <v>2</v>
      </c>
      <c r="D273" s="109">
        <v>3</v>
      </c>
      <c r="E273" s="109">
        <v>1</v>
      </c>
      <c r="F273" s="111">
        <v>2</v>
      </c>
      <c r="G273" s="110" t="s">
        <v>219</v>
      </c>
      <c r="H273" s="96">
        <v>250</v>
      </c>
      <c r="I273" s="115">
        <v>0</v>
      </c>
      <c r="J273" s="115">
        <v>0</v>
      </c>
      <c r="K273" s="115">
        <v>0</v>
      </c>
      <c r="L273" s="115">
        <v>0</v>
      </c>
    </row>
    <row r="274" spans="1:12" ht="22.5" hidden="1" customHeight="1" collapsed="1">
      <c r="A274" s="108">
        <v>3</v>
      </c>
      <c r="B274" s="109">
        <v>2</v>
      </c>
      <c r="C274" s="109">
        <v>2</v>
      </c>
      <c r="D274" s="109">
        <v>4</v>
      </c>
      <c r="E274" s="109"/>
      <c r="F274" s="111"/>
      <c r="G274" s="110" t="s">
        <v>220</v>
      </c>
      <c r="H274" s="96">
        <v>251</v>
      </c>
      <c r="I274" s="97">
        <f>I275</f>
        <v>0</v>
      </c>
      <c r="J274" s="138">
        <f>J275</f>
        <v>0</v>
      </c>
      <c r="K274" s="98">
        <f>K275</f>
        <v>0</v>
      </c>
      <c r="L274" s="98">
        <f>L275</f>
        <v>0</v>
      </c>
    </row>
    <row r="275" spans="1:12" hidden="1" collapsed="1">
      <c r="A275" s="108">
        <v>3</v>
      </c>
      <c r="B275" s="109">
        <v>2</v>
      </c>
      <c r="C275" s="109">
        <v>2</v>
      </c>
      <c r="D275" s="109">
        <v>4</v>
      </c>
      <c r="E275" s="109">
        <v>1</v>
      </c>
      <c r="F275" s="111"/>
      <c r="G275" s="110" t="s">
        <v>220</v>
      </c>
      <c r="H275" s="96">
        <v>252</v>
      </c>
      <c r="I275" s="97">
        <f>SUM(I276:I277)</f>
        <v>0</v>
      </c>
      <c r="J275" s="138">
        <f>SUM(J276:J277)</f>
        <v>0</v>
      </c>
      <c r="K275" s="98">
        <f>SUM(K276:K277)</f>
        <v>0</v>
      </c>
      <c r="L275" s="98">
        <f>SUM(L276:L277)</f>
        <v>0</v>
      </c>
    </row>
    <row r="276" spans="1:12" ht="30.75" hidden="1" customHeight="1" collapsed="1">
      <c r="A276" s="108">
        <v>3</v>
      </c>
      <c r="B276" s="109">
        <v>2</v>
      </c>
      <c r="C276" s="109">
        <v>2</v>
      </c>
      <c r="D276" s="109">
        <v>4</v>
      </c>
      <c r="E276" s="109">
        <v>1</v>
      </c>
      <c r="F276" s="111">
        <v>1</v>
      </c>
      <c r="G276" s="110" t="s">
        <v>221</v>
      </c>
      <c r="H276" s="96">
        <v>253</v>
      </c>
      <c r="I276" s="115">
        <v>0</v>
      </c>
      <c r="J276" s="115">
        <v>0</v>
      </c>
      <c r="K276" s="115">
        <v>0</v>
      </c>
      <c r="L276" s="115">
        <v>0</v>
      </c>
    </row>
    <row r="277" spans="1:12" ht="27.75" hidden="1" customHeight="1" collapsed="1">
      <c r="A277" s="103">
        <v>3</v>
      </c>
      <c r="B277" s="101">
        <v>2</v>
      </c>
      <c r="C277" s="101">
        <v>2</v>
      </c>
      <c r="D277" s="101">
        <v>4</v>
      </c>
      <c r="E277" s="101">
        <v>1</v>
      </c>
      <c r="F277" s="104">
        <v>2</v>
      </c>
      <c r="G277" s="112" t="s">
        <v>222</v>
      </c>
      <c r="H277" s="96">
        <v>254</v>
      </c>
      <c r="I277" s="115">
        <v>0</v>
      </c>
      <c r="J277" s="115">
        <v>0</v>
      </c>
      <c r="K277" s="115">
        <v>0</v>
      </c>
      <c r="L277" s="115">
        <v>0</v>
      </c>
    </row>
    <row r="278" spans="1:12" ht="14.25" hidden="1" customHeight="1" collapsed="1">
      <c r="A278" s="108">
        <v>3</v>
      </c>
      <c r="B278" s="109">
        <v>2</v>
      </c>
      <c r="C278" s="109">
        <v>2</v>
      </c>
      <c r="D278" s="109">
        <v>5</v>
      </c>
      <c r="E278" s="109"/>
      <c r="F278" s="111"/>
      <c r="G278" s="110" t="s">
        <v>223</v>
      </c>
      <c r="H278" s="96">
        <v>255</v>
      </c>
      <c r="I278" s="97">
        <f t="shared" ref="I278:L279" si="26">I279</f>
        <v>0</v>
      </c>
      <c r="J278" s="138">
        <f t="shared" si="26"/>
        <v>0</v>
      </c>
      <c r="K278" s="98">
        <f t="shared" si="26"/>
        <v>0</v>
      </c>
      <c r="L278" s="98">
        <f t="shared" si="26"/>
        <v>0</v>
      </c>
    </row>
    <row r="279" spans="1:12" ht="15.75" hidden="1" customHeight="1" collapsed="1">
      <c r="A279" s="108">
        <v>3</v>
      </c>
      <c r="B279" s="109">
        <v>2</v>
      </c>
      <c r="C279" s="109">
        <v>2</v>
      </c>
      <c r="D279" s="109">
        <v>5</v>
      </c>
      <c r="E279" s="109">
        <v>1</v>
      </c>
      <c r="F279" s="111"/>
      <c r="G279" s="110" t="s">
        <v>223</v>
      </c>
      <c r="H279" s="96">
        <v>256</v>
      </c>
      <c r="I279" s="97">
        <f t="shared" si="26"/>
        <v>0</v>
      </c>
      <c r="J279" s="138">
        <f t="shared" si="26"/>
        <v>0</v>
      </c>
      <c r="K279" s="98">
        <f t="shared" si="26"/>
        <v>0</v>
      </c>
      <c r="L279" s="98">
        <f t="shared" si="26"/>
        <v>0</v>
      </c>
    </row>
    <row r="280" spans="1:12" ht="15.75" hidden="1" customHeight="1" collapsed="1">
      <c r="A280" s="108">
        <v>3</v>
      </c>
      <c r="B280" s="109">
        <v>2</v>
      </c>
      <c r="C280" s="109">
        <v>2</v>
      </c>
      <c r="D280" s="109">
        <v>5</v>
      </c>
      <c r="E280" s="109">
        <v>1</v>
      </c>
      <c r="F280" s="111">
        <v>1</v>
      </c>
      <c r="G280" s="110" t="s">
        <v>223</v>
      </c>
      <c r="H280" s="96">
        <v>257</v>
      </c>
      <c r="I280" s="115">
        <v>0</v>
      </c>
      <c r="J280" s="115">
        <v>0</v>
      </c>
      <c r="K280" s="115">
        <v>0</v>
      </c>
      <c r="L280" s="115">
        <v>0</v>
      </c>
    </row>
    <row r="281" spans="1:12" ht="14.25" hidden="1" customHeight="1" collapsed="1">
      <c r="A281" s="108">
        <v>3</v>
      </c>
      <c r="B281" s="109">
        <v>2</v>
      </c>
      <c r="C281" s="109">
        <v>2</v>
      </c>
      <c r="D281" s="109">
        <v>6</v>
      </c>
      <c r="E281" s="109"/>
      <c r="F281" s="111"/>
      <c r="G281" s="110" t="s">
        <v>206</v>
      </c>
      <c r="H281" s="96">
        <v>258</v>
      </c>
      <c r="I281" s="97">
        <f t="shared" ref="I281:L282" si="27">I282</f>
        <v>0</v>
      </c>
      <c r="J281" s="170">
        <f t="shared" si="27"/>
        <v>0</v>
      </c>
      <c r="K281" s="98">
        <f t="shared" si="27"/>
        <v>0</v>
      </c>
      <c r="L281" s="98">
        <f t="shared" si="27"/>
        <v>0</v>
      </c>
    </row>
    <row r="282" spans="1:12" ht="15" hidden="1" customHeight="1" collapsed="1">
      <c r="A282" s="108">
        <v>3</v>
      </c>
      <c r="B282" s="109">
        <v>2</v>
      </c>
      <c r="C282" s="109">
        <v>2</v>
      </c>
      <c r="D282" s="109">
        <v>6</v>
      </c>
      <c r="E282" s="109">
        <v>1</v>
      </c>
      <c r="F282" s="111"/>
      <c r="G282" s="110" t="s">
        <v>206</v>
      </c>
      <c r="H282" s="96">
        <v>259</v>
      </c>
      <c r="I282" s="97">
        <f t="shared" si="27"/>
        <v>0</v>
      </c>
      <c r="J282" s="170">
        <f t="shared" si="27"/>
        <v>0</v>
      </c>
      <c r="K282" s="98">
        <f t="shared" si="27"/>
        <v>0</v>
      </c>
      <c r="L282" s="98">
        <f t="shared" si="27"/>
        <v>0</v>
      </c>
    </row>
    <row r="283" spans="1:12" ht="15" hidden="1" customHeight="1" collapsed="1">
      <c r="A283" s="108">
        <v>3</v>
      </c>
      <c r="B283" s="130">
        <v>2</v>
      </c>
      <c r="C283" s="130">
        <v>2</v>
      </c>
      <c r="D283" s="109">
        <v>6</v>
      </c>
      <c r="E283" s="130">
        <v>1</v>
      </c>
      <c r="F283" s="131">
        <v>1</v>
      </c>
      <c r="G283" s="132" t="s">
        <v>206</v>
      </c>
      <c r="H283" s="96">
        <v>260</v>
      </c>
      <c r="I283" s="115">
        <v>0</v>
      </c>
      <c r="J283" s="115">
        <v>0</v>
      </c>
      <c r="K283" s="115">
        <v>0</v>
      </c>
      <c r="L283" s="115">
        <v>0</v>
      </c>
    </row>
    <row r="284" spans="1:12" ht="14.25" hidden="1" customHeight="1" collapsed="1">
      <c r="A284" s="112">
        <v>3</v>
      </c>
      <c r="B284" s="108">
        <v>2</v>
      </c>
      <c r="C284" s="109">
        <v>2</v>
      </c>
      <c r="D284" s="109">
        <v>7</v>
      </c>
      <c r="E284" s="109"/>
      <c r="F284" s="111"/>
      <c r="G284" s="110" t="s">
        <v>207</v>
      </c>
      <c r="H284" s="96">
        <v>261</v>
      </c>
      <c r="I284" s="97">
        <f>I285</f>
        <v>0</v>
      </c>
      <c r="J284" s="170">
        <f>J285</f>
        <v>0</v>
      </c>
      <c r="K284" s="98">
        <f>K285</f>
        <v>0</v>
      </c>
      <c r="L284" s="98">
        <f>L285</f>
        <v>0</v>
      </c>
    </row>
    <row r="285" spans="1:12" ht="15" hidden="1" customHeight="1" collapsed="1">
      <c r="A285" s="112">
        <v>3</v>
      </c>
      <c r="B285" s="108">
        <v>2</v>
      </c>
      <c r="C285" s="109">
        <v>2</v>
      </c>
      <c r="D285" s="109">
        <v>7</v>
      </c>
      <c r="E285" s="109">
        <v>1</v>
      </c>
      <c r="F285" s="111"/>
      <c r="G285" s="110" t="s">
        <v>207</v>
      </c>
      <c r="H285" s="96">
        <v>262</v>
      </c>
      <c r="I285" s="97">
        <f>I286+I287</f>
        <v>0</v>
      </c>
      <c r="J285" s="97">
        <f>J286+J287</f>
        <v>0</v>
      </c>
      <c r="K285" s="97">
        <f>K286+K287</f>
        <v>0</v>
      </c>
      <c r="L285" s="97">
        <f>L286+L287</f>
        <v>0</v>
      </c>
    </row>
    <row r="286" spans="1:12" ht="27.75" hidden="1" customHeight="1" collapsed="1">
      <c r="A286" s="112">
        <v>3</v>
      </c>
      <c r="B286" s="108">
        <v>2</v>
      </c>
      <c r="C286" s="108">
        <v>2</v>
      </c>
      <c r="D286" s="109">
        <v>7</v>
      </c>
      <c r="E286" s="109">
        <v>1</v>
      </c>
      <c r="F286" s="111">
        <v>1</v>
      </c>
      <c r="G286" s="110" t="s">
        <v>208</v>
      </c>
      <c r="H286" s="96">
        <v>263</v>
      </c>
      <c r="I286" s="115">
        <v>0</v>
      </c>
      <c r="J286" s="115">
        <v>0</v>
      </c>
      <c r="K286" s="115">
        <v>0</v>
      </c>
      <c r="L286" s="115">
        <v>0</v>
      </c>
    </row>
    <row r="287" spans="1:12" ht="25.5" hidden="1" customHeight="1" collapsed="1">
      <c r="A287" s="112">
        <v>3</v>
      </c>
      <c r="B287" s="108">
        <v>2</v>
      </c>
      <c r="C287" s="108">
        <v>2</v>
      </c>
      <c r="D287" s="109">
        <v>7</v>
      </c>
      <c r="E287" s="109">
        <v>1</v>
      </c>
      <c r="F287" s="111">
        <v>2</v>
      </c>
      <c r="G287" s="110" t="s">
        <v>209</v>
      </c>
      <c r="H287" s="96">
        <v>264</v>
      </c>
      <c r="I287" s="115">
        <v>0</v>
      </c>
      <c r="J287" s="115">
        <v>0</v>
      </c>
      <c r="K287" s="115">
        <v>0</v>
      </c>
      <c r="L287" s="115">
        <v>0</v>
      </c>
    </row>
    <row r="288" spans="1:12" ht="30" hidden="1" customHeight="1" collapsed="1">
      <c r="A288" s="116">
        <v>3</v>
      </c>
      <c r="B288" s="116">
        <v>3</v>
      </c>
      <c r="C288" s="92"/>
      <c r="D288" s="93"/>
      <c r="E288" s="93"/>
      <c r="F288" s="95"/>
      <c r="G288" s="94" t="s">
        <v>224</v>
      </c>
      <c r="H288" s="96">
        <v>265</v>
      </c>
      <c r="I288" s="97">
        <f>SUM(I289+I321)</f>
        <v>0</v>
      </c>
      <c r="J288" s="170">
        <f>SUM(J289+J321)</f>
        <v>0</v>
      </c>
      <c r="K288" s="98">
        <f>SUM(K289+K321)</f>
        <v>0</v>
      </c>
      <c r="L288" s="98">
        <f>SUM(L289+L321)</f>
        <v>0</v>
      </c>
    </row>
    <row r="289" spans="1:12" ht="40.5" hidden="1" customHeight="1" collapsed="1">
      <c r="A289" s="112">
        <v>3</v>
      </c>
      <c r="B289" s="112">
        <v>3</v>
      </c>
      <c r="C289" s="108">
        <v>1</v>
      </c>
      <c r="D289" s="109"/>
      <c r="E289" s="109"/>
      <c r="F289" s="111"/>
      <c r="G289" s="110" t="s">
        <v>225</v>
      </c>
      <c r="H289" s="96">
        <v>266</v>
      </c>
      <c r="I289" s="97">
        <f>SUM(I290+I299+I303+I307+I311+I314+I317)</f>
        <v>0</v>
      </c>
      <c r="J289" s="170">
        <f>SUM(J290+J299+J303+J307+J311+J314+J317)</f>
        <v>0</v>
      </c>
      <c r="K289" s="98">
        <f>SUM(K290+K299+K303+K307+K311+K314+K317)</f>
        <v>0</v>
      </c>
      <c r="L289" s="98">
        <f>SUM(L290+L299+L303+L307+L311+L314+L317)</f>
        <v>0</v>
      </c>
    </row>
    <row r="290" spans="1:12" ht="15" hidden="1" customHeight="1" collapsed="1">
      <c r="A290" s="112">
        <v>3</v>
      </c>
      <c r="B290" s="112">
        <v>3</v>
      </c>
      <c r="C290" s="108">
        <v>1</v>
      </c>
      <c r="D290" s="109">
        <v>1</v>
      </c>
      <c r="E290" s="109"/>
      <c r="F290" s="111"/>
      <c r="G290" s="110" t="s">
        <v>211</v>
      </c>
      <c r="H290" s="96">
        <v>267</v>
      </c>
      <c r="I290" s="97">
        <f>SUM(I291+I293+I296)</f>
        <v>0</v>
      </c>
      <c r="J290" s="97">
        <f>SUM(J291+J293+J296)</f>
        <v>0</v>
      </c>
      <c r="K290" s="97">
        <f>SUM(K291+K293+K296)</f>
        <v>0</v>
      </c>
      <c r="L290" s="97">
        <f>SUM(L291+L293+L296)</f>
        <v>0</v>
      </c>
    </row>
    <row r="291" spans="1:12" ht="12.75" hidden="1" customHeight="1" collapsed="1">
      <c r="A291" s="112">
        <v>3</v>
      </c>
      <c r="B291" s="112">
        <v>3</v>
      </c>
      <c r="C291" s="108">
        <v>1</v>
      </c>
      <c r="D291" s="109">
        <v>1</v>
      </c>
      <c r="E291" s="109">
        <v>1</v>
      </c>
      <c r="F291" s="111"/>
      <c r="G291" s="110" t="s">
        <v>189</v>
      </c>
      <c r="H291" s="96">
        <v>268</v>
      </c>
      <c r="I291" s="97">
        <f>SUM(I292:I292)</f>
        <v>0</v>
      </c>
      <c r="J291" s="170">
        <f>SUM(J292:J292)</f>
        <v>0</v>
      </c>
      <c r="K291" s="98">
        <f>SUM(K292:K292)</f>
        <v>0</v>
      </c>
      <c r="L291" s="98">
        <f>SUM(L292:L292)</f>
        <v>0</v>
      </c>
    </row>
    <row r="292" spans="1:12" ht="15" hidden="1" customHeight="1" collapsed="1">
      <c r="A292" s="112">
        <v>3</v>
      </c>
      <c r="B292" s="112">
        <v>3</v>
      </c>
      <c r="C292" s="108">
        <v>1</v>
      </c>
      <c r="D292" s="109">
        <v>1</v>
      </c>
      <c r="E292" s="109">
        <v>1</v>
      </c>
      <c r="F292" s="111">
        <v>1</v>
      </c>
      <c r="G292" s="110" t="s">
        <v>189</v>
      </c>
      <c r="H292" s="96">
        <v>269</v>
      </c>
      <c r="I292" s="115">
        <v>0</v>
      </c>
      <c r="J292" s="115">
        <v>0</v>
      </c>
      <c r="K292" s="115">
        <v>0</v>
      </c>
      <c r="L292" s="115">
        <v>0</v>
      </c>
    </row>
    <row r="293" spans="1:12" ht="14.25" hidden="1" customHeight="1" collapsed="1">
      <c r="A293" s="112">
        <v>3</v>
      </c>
      <c r="B293" s="112">
        <v>3</v>
      </c>
      <c r="C293" s="108">
        <v>1</v>
      </c>
      <c r="D293" s="109">
        <v>1</v>
      </c>
      <c r="E293" s="109">
        <v>2</v>
      </c>
      <c r="F293" s="111"/>
      <c r="G293" s="110" t="s">
        <v>212</v>
      </c>
      <c r="H293" s="96">
        <v>270</v>
      </c>
      <c r="I293" s="97">
        <f>SUM(I294:I295)</f>
        <v>0</v>
      </c>
      <c r="J293" s="97">
        <f>SUM(J294:J295)</f>
        <v>0</v>
      </c>
      <c r="K293" s="97">
        <f>SUM(K294:K295)</f>
        <v>0</v>
      </c>
      <c r="L293" s="97">
        <f>SUM(L294:L295)</f>
        <v>0</v>
      </c>
    </row>
    <row r="294" spans="1:12" ht="14.25" hidden="1" customHeight="1" collapsed="1">
      <c r="A294" s="112">
        <v>3</v>
      </c>
      <c r="B294" s="112">
        <v>3</v>
      </c>
      <c r="C294" s="108">
        <v>1</v>
      </c>
      <c r="D294" s="109">
        <v>1</v>
      </c>
      <c r="E294" s="109">
        <v>2</v>
      </c>
      <c r="F294" s="111">
        <v>1</v>
      </c>
      <c r="G294" s="110" t="s">
        <v>191</v>
      </c>
      <c r="H294" s="96">
        <v>271</v>
      </c>
      <c r="I294" s="115">
        <v>0</v>
      </c>
      <c r="J294" s="115">
        <v>0</v>
      </c>
      <c r="K294" s="115">
        <v>0</v>
      </c>
      <c r="L294" s="115">
        <v>0</v>
      </c>
    </row>
    <row r="295" spans="1:12" ht="14.25" hidden="1" customHeight="1" collapsed="1">
      <c r="A295" s="112">
        <v>3</v>
      </c>
      <c r="B295" s="112">
        <v>3</v>
      </c>
      <c r="C295" s="108">
        <v>1</v>
      </c>
      <c r="D295" s="109">
        <v>1</v>
      </c>
      <c r="E295" s="109">
        <v>2</v>
      </c>
      <c r="F295" s="111">
        <v>2</v>
      </c>
      <c r="G295" s="110" t="s">
        <v>192</v>
      </c>
      <c r="H295" s="96">
        <v>272</v>
      </c>
      <c r="I295" s="115">
        <v>0</v>
      </c>
      <c r="J295" s="115">
        <v>0</v>
      </c>
      <c r="K295" s="115">
        <v>0</v>
      </c>
      <c r="L295" s="115">
        <v>0</v>
      </c>
    </row>
    <row r="296" spans="1:12" ht="14.25" hidden="1" customHeight="1" collapsed="1">
      <c r="A296" s="112">
        <v>3</v>
      </c>
      <c r="B296" s="112">
        <v>3</v>
      </c>
      <c r="C296" s="108">
        <v>1</v>
      </c>
      <c r="D296" s="109">
        <v>1</v>
      </c>
      <c r="E296" s="109">
        <v>3</v>
      </c>
      <c r="F296" s="111"/>
      <c r="G296" s="110" t="s">
        <v>193</v>
      </c>
      <c r="H296" s="96">
        <v>273</v>
      </c>
      <c r="I296" s="97">
        <f>SUM(I297:I298)</f>
        <v>0</v>
      </c>
      <c r="J296" s="97">
        <f>SUM(J297:J298)</f>
        <v>0</v>
      </c>
      <c r="K296" s="97">
        <f>SUM(K297:K298)</f>
        <v>0</v>
      </c>
      <c r="L296" s="97">
        <f>SUM(L297:L298)</f>
        <v>0</v>
      </c>
    </row>
    <row r="297" spans="1:12" ht="14.25" hidden="1" customHeight="1" collapsed="1">
      <c r="A297" s="112">
        <v>3</v>
      </c>
      <c r="B297" s="112">
        <v>3</v>
      </c>
      <c r="C297" s="108">
        <v>1</v>
      </c>
      <c r="D297" s="109">
        <v>1</v>
      </c>
      <c r="E297" s="109">
        <v>3</v>
      </c>
      <c r="F297" s="111">
        <v>1</v>
      </c>
      <c r="G297" s="110" t="s">
        <v>226</v>
      </c>
      <c r="H297" s="96">
        <v>274</v>
      </c>
      <c r="I297" s="115">
        <v>0</v>
      </c>
      <c r="J297" s="115">
        <v>0</v>
      </c>
      <c r="K297" s="115">
        <v>0</v>
      </c>
      <c r="L297" s="115">
        <v>0</v>
      </c>
    </row>
    <row r="298" spans="1:12" ht="14.25" hidden="1" customHeight="1" collapsed="1">
      <c r="A298" s="112">
        <v>3</v>
      </c>
      <c r="B298" s="112">
        <v>3</v>
      </c>
      <c r="C298" s="108">
        <v>1</v>
      </c>
      <c r="D298" s="109">
        <v>1</v>
      </c>
      <c r="E298" s="109">
        <v>3</v>
      </c>
      <c r="F298" s="111">
        <v>2</v>
      </c>
      <c r="G298" s="110" t="s">
        <v>213</v>
      </c>
      <c r="H298" s="96">
        <v>275</v>
      </c>
      <c r="I298" s="115">
        <v>0</v>
      </c>
      <c r="J298" s="115">
        <v>0</v>
      </c>
      <c r="K298" s="115">
        <v>0</v>
      </c>
      <c r="L298" s="115">
        <v>0</v>
      </c>
    </row>
    <row r="299" spans="1:12" hidden="1" collapsed="1">
      <c r="A299" s="128">
        <v>3</v>
      </c>
      <c r="B299" s="103">
        <v>3</v>
      </c>
      <c r="C299" s="108">
        <v>1</v>
      </c>
      <c r="D299" s="109">
        <v>2</v>
      </c>
      <c r="E299" s="109"/>
      <c r="F299" s="111"/>
      <c r="G299" s="110" t="s">
        <v>227</v>
      </c>
      <c r="H299" s="96">
        <v>276</v>
      </c>
      <c r="I299" s="97">
        <f>I300</f>
        <v>0</v>
      </c>
      <c r="J299" s="170">
        <f>J300</f>
        <v>0</v>
      </c>
      <c r="K299" s="98">
        <f>K300</f>
        <v>0</v>
      </c>
      <c r="L299" s="98">
        <f>L300</f>
        <v>0</v>
      </c>
    </row>
    <row r="300" spans="1:12" ht="15" hidden="1" customHeight="1" collapsed="1">
      <c r="A300" s="128">
        <v>3</v>
      </c>
      <c r="B300" s="128">
        <v>3</v>
      </c>
      <c r="C300" s="103">
        <v>1</v>
      </c>
      <c r="D300" s="101">
        <v>2</v>
      </c>
      <c r="E300" s="101">
        <v>1</v>
      </c>
      <c r="F300" s="104"/>
      <c r="G300" s="110" t="s">
        <v>227</v>
      </c>
      <c r="H300" s="96">
        <v>277</v>
      </c>
      <c r="I300" s="118">
        <f>SUM(I301:I302)</f>
        <v>0</v>
      </c>
      <c r="J300" s="171">
        <f>SUM(J301:J302)</f>
        <v>0</v>
      </c>
      <c r="K300" s="119">
        <f>SUM(K301:K302)</f>
        <v>0</v>
      </c>
      <c r="L300" s="119">
        <f>SUM(L301:L302)</f>
        <v>0</v>
      </c>
    </row>
    <row r="301" spans="1:12" ht="15" hidden="1" customHeight="1" collapsed="1">
      <c r="A301" s="112">
        <v>3</v>
      </c>
      <c r="B301" s="112">
        <v>3</v>
      </c>
      <c r="C301" s="108">
        <v>1</v>
      </c>
      <c r="D301" s="109">
        <v>2</v>
      </c>
      <c r="E301" s="109">
        <v>1</v>
      </c>
      <c r="F301" s="111">
        <v>1</v>
      </c>
      <c r="G301" s="110" t="s">
        <v>228</v>
      </c>
      <c r="H301" s="96">
        <v>278</v>
      </c>
      <c r="I301" s="115">
        <v>0</v>
      </c>
      <c r="J301" s="115">
        <v>0</v>
      </c>
      <c r="K301" s="115">
        <v>0</v>
      </c>
      <c r="L301" s="115">
        <v>0</v>
      </c>
    </row>
    <row r="302" spans="1:12" ht="12.75" hidden="1" customHeight="1" collapsed="1">
      <c r="A302" s="120">
        <v>3</v>
      </c>
      <c r="B302" s="154">
        <v>3</v>
      </c>
      <c r="C302" s="129">
        <v>1</v>
      </c>
      <c r="D302" s="130">
        <v>2</v>
      </c>
      <c r="E302" s="130">
        <v>1</v>
      </c>
      <c r="F302" s="131">
        <v>2</v>
      </c>
      <c r="G302" s="132" t="s">
        <v>229</v>
      </c>
      <c r="H302" s="96">
        <v>279</v>
      </c>
      <c r="I302" s="115">
        <v>0</v>
      </c>
      <c r="J302" s="115">
        <v>0</v>
      </c>
      <c r="K302" s="115">
        <v>0</v>
      </c>
      <c r="L302" s="115">
        <v>0</v>
      </c>
    </row>
    <row r="303" spans="1:12" ht="15.75" hidden="1" customHeight="1" collapsed="1">
      <c r="A303" s="108">
        <v>3</v>
      </c>
      <c r="B303" s="110">
        <v>3</v>
      </c>
      <c r="C303" s="108">
        <v>1</v>
      </c>
      <c r="D303" s="109">
        <v>3</v>
      </c>
      <c r="E303" s="109"/>
      <c r="F303" s="111"/>
      <c r="G303" s="110" t="s">
        <v>230</v>
      </c>
      <c r="H303" s="96">
        <v>280</v>
      </c>
      <c r="I303" s="97">
        <f>I304</f>
        <v>0</v>
      </c>
      <c r="J303" s="170">
        <f>J304</f>
        <v>0</v>
      </c>
      <c r="K303" s="98">
        <f>K304</f>
        <v>0</v>
      </c>
      <c r="L303" s="98">
        <f>L304</f>
        <v>0</v>
      </c>
    </row>
    <row r="304" spans="1:12" ht="15.75" hidden="1" customHeight="1" collapsed="1">
      <c r="A304" s="108">
        <v>3</v>
      </c>
      <c r="B304" s="132">
        <v>3</v>
      </c>
      <c r="C304" s="129">
        <v>1</v>
      </c>
      <c r="D304" s="130">
        <v>3</v>
      </c>
      <c r="E304" s="130">
        <v>1</v>
      </c>
      <c r="F304" s="131"/>
      <c r="G304" s="110" t="s">
        <v>230</v>
      </c>
      <c r="H304" s="96">
        <v>281</v>
      </c>
      <c r="I304" s="98">
        <f>I305+I306</f>
        <v>0</v>
      </c>
      <c r="J304" s="98">
        <f>J305+J306</f>
        <v>0</v>
      </c>
      <c r="K304" s="98">
        <f>K305+K306</f>
        <v>0</v>
      </c>
      <c r="L304" s="98">
        <f>L305+L306</f>
        <v>0</v>
      </c>
    </row>
    <row r="305" spans="1:12" ht="27" hidden="1" customHeight="1" collapsed="1">
      <c r="A305" s="108">
        <v>3</v>
      </c>
      <c r="B305" s="110">
        <v>3</v>
      </c>
      <c r="C305" s="108">
        <v>1</v>
      </c>
      <c r="D305" s="109">
        <v>3</v>
      </c>
      <c r="E305" s="109">
        <v>1</v>
      </c>
      <c r="F305" s="111">
        <v>1</v>
      </c>
      <c r="G305" s="110" t="s">
        <v>231</v>
      </c>
      <c r="H305" s="96">
        <v>282</v>
      </c>
      <c r="I305" s="159">
        <v>0</v>
      </c>
      <c r="J305" s="159">
        <v>0</v>
      </c>
      <c r="K305" s="159">
        <v>0</v>
      </c>
      <c r="L305" s="158">
        <v>0</v>
      </c>
    </row>
    <row r="306" spans="1:12" ht="26.25" hidden="1" customHeight="1" collapsed="1">
      <c r="A306" s="108">
        <v>3</v>
      </c>
      <c r="B306" s="110">
        <v>3</v>
      </c>
      <c r="C306" s="108">
        <v>1</v>
      </c>
      <c r="D306" s="109">
        <v>3</v>
      </c>
      <c r="E306" s="109">
        <v>1</v>
      </c>
      <c r="F306" s="111">
        <v>2</v>
      </c>
      <c r="G306" s="110" t="s">
        <v>232</v>
      </c>
      <c r="H306" s="96">
        <v>283</v>
      </c>
      <c r="I306" s="115">
        <v>0</v>
      </c>
      <c r="J306" s="115">
        <v>0</v>
      </c>
      <c r="K306" s="115">
        <v>0</v>
      </c>
      <c r="L306" s="115">
        <v>0</v>
      </c>
    </row>
    <row r="307" spans="1:12" hidden="1" collapsed="1">
      <c r="A307" s="108">
        <v>3</v>
      </c>
      <c r="B307" s="110">
        <v>3</v>
      </c>
      <c r="C307" s="108">
        <v>1</v>
      </c>
      <c r="D307" s="109">
        <v>4</v>
      </c>
      <c r="E307" s="109"/>
      <c r="F307" s="111"/>
      <c r="G307" s="110" t="s">
        <v>233</v>
      </c>
      <c r="H307" s="96">
        <v>284</v>
      </c>
      <c r="I307" s="97">
        <f>I308</f>
        <v>0</v>
      </c>
      <c r="J307" s="170">
        <f>J308</f>
        <v>0</v>
      </c>
      <c r="K307" s="98">
        <f>K308</f>
        <v>0</v>
      </c>
      <c r="L307" s="98">
        <f>L308</f>
        <v>0</v>
      </c>
    </row>
    <row r="308" spans="1:12" ht="15" hidden="1" customHeight="1" collapsed="1">
      <c r="A308" s="112">
        <v>3</v>
      </c>
      <c r="B308" s="108">
        <v>3</v>
      </c>
      <c r="C308" s="109">
        <v>1</v>
      </c>
      <c r="D308" s="109">
        <v>4</v>
      </c>
      <c r="E308" s="109">
        <v>1</v>
      </c>
      <c r="F308" s="111"/>
      <c r="G308" s="110" t="s">
        <v>233</v>
      </c>
      <c r="H308" s="96">
        <v>285</v>
      </c>
      <c r="I308" s="97">
        <f>SUM(I309:I310)</f>
        <v>0</v>
      </c>
      <c r="J308" s="97">
        <f>SUM(J309:J310)</f>
        <v>0</v>
      </c>
      <c r="K308" s="97">
        <f>SUM(K309:K310)</f>
        <v>0</v>
      </c>
      <c r="L308" s="97">
        <f>SUM(L309:L310)</f>
        <v>0</v>
      </c>
    </row>
    <row r="309" spans="1:12" hidden="1" collapsed="1">
      <c r="A309" s="112">
        <v>3</v>
      </c>
      <c r="B309" s="108">
        <v>3</v>
      </c>
      <c r="C309" s="109">
        <v>1</v>
      </c>
      <c r="D309" s="109">
        <v>4</v>
      </c>
      <c r="E309" s="109">
        <v>1</v>
      </c>
      <c r="F309" s="111">
        <v>1</v>
      </c>
      <c r="G309" s="110" t="s">
        <v>234</v>
      </c>
      <c r="H309" s="96">
        <v>286</v>
      </c>
      <c r="I309" s="114">
        <v>0</v>
      </c>
      <c r="J309" s="115">
        <v>0</v>
      </c>
      <c r="K309" s="115">
        <v>0</v>
      </c>
      <c r="L309" s="114">
        <v>0</v>
      </c>
    </row>
    <row r="310" spans="1:12" ht="14.25" hidden="1" customHeight="1" collapsed="1">
      <c r="A310" s="108">
        <v>3</v>
      </c>
      <c r="B310" s="109">
        <v>3</v>
      </c>
      <c r="C310" s="109">
        <v>1</v>
      </c>
      <c r="D310" s="109">
        <v>4</v>
      </c>
      <c r="E310" s="109">
        <v>1</v>
      </c>
      <c r="F310" s="111">
        <v>2</v>
      </c>
      <c r="G310" s="110" t="s">
        <v>235</v>
      </c>
      <c r="H310" s="96">
        <v>287</v>
      </c>
      <c r="I310" s="115">
        <v>0</v>
      </c>
      <c r="J310" s="159">
        <v>0</v>
      </c>
      <c r="K310" s="159">
        <v>0</v>
      </c>
      <c r="L310" s="158">
        <v>0</v>
      </c>
    </row>
    <row r="311" spans="1:12" ht="15.75" hidden="1" customHeight="1" collapsed="1">
      <c r="A311" s="108">
        <v>3</v>
      </c>
      <c r="B311" s="109">
        <v>3</v>
      </c>
      <c r="C311" s="109">
        <v>1</v>
      </c>
      <c r="D311" s="109">
        <v>5</v>
      </c>
      <c r="E311" s="109"/>
      <c r="F311" s="111"/>
      <c r="G311" s="110" t="s">
        <v>236</v>
      </c>
      <c r="H311" s="96">
        <v>288</v>
      </c>
      <c r="I311" s="119">
        <f t="shared" ref="I311:L312" si="28">I312</f>
        <v>0</v>
      </c>
      <c r="J311" s="170">
        <f t="shared" si="28"/>
        <v>0</v>
      </c>
      <c r="K311" s="98">
        <f t="shared" si="28"/>
        <v>0</v>
      </c>
      <c r="L311" s="98">
        <f t="shared" si="28"/>
        <v>0</v>
      </c>
    </row>
    <row r="312" spans="1:12" ht="14.25" hidden="1" customHeight="1" collapsed="1">
      <c r="A312" s="103">
        <v>3</v>
      </c>
      <c r="B312" s="130">
        <v>3</v>
      </c>
      <c r="C312" s="130">
        <v>1</v>
      </c>
      <c r="D312" s="130">
        <v>5</v>
      </c>
      <c r="E312" s="130">
        <v>1</v>
      </c>
      <c r="F312" s="131"/>
      <c r="G312" s="110" t="s">
        <v>236</v>
      </c>
      <c r="H312" s="96">
        <v>289</v>
      </c>
      <c r="I312" s="98">
        <f t="shared" si="28"/>
        <v>0</v>
      </c>
      <c r="J312" s="171">
        <f t="shared" si="28"/>
        <v>0</v>
      </c>
      <c r="K312" s="119">
        <f t="shared" si="28"/>
        <v>0</v>
      </c>
      <c r="L312" s="119">
        <f t="shared" si="28"/>
        <v>0</v>
      </c>
    </row>
    <row r="313" spans="1:12" ht="14.25" hidden="1" customHeight="1" collapsed="1">
      <c r="A313" s="108">
        <v>3</v>
      </c>
      <c r="B313" s="109">
        <v>3</v>
      </c>
      <c r="C313" s="109">
        <v>1</v>
      </c>
      <c r="D313" s="109">
        <v>5</v>
      </c>
      <c r="E313" s="109">
        <v>1</v>
      </c>
      <c r="F313" s="111">
        <v>1</v>
      </c>
      <c r="G313" s="110" t="s">
        <v>237</v>
      </c>
      <c r="H313" s="96">
        <v>290</v>
      </c>
      <c r="I313" s="115">
        <v>0</v>
      </c>
      <c r="J313" s="159">
        <v>0</v>
      </c>
      <c r="K313" s="159">
        <v>0</v>
      </c>
      <c r="L313" s="158">
        <v>0</v>
      </c>
    </row>
    <row r="314" spans="1:12" ht="14.25" hidden="1" customHeight="1" collapsed="1">
      <c r="A314" s="108">
        <v>3</v>
      </c>
      <c r="B314" s="109">
        <v>3</v>
      </c>
      <c r="C314" s="109">
        <v>1</v>
      </c>
      <c r="D314" s="109">
        <v>6</v>
      </c>
      <c r="E314" s="109"/>
      <c r="F314" s="111"/>
      <c r="G314" s="110" t="s">
        <v>206</v>
      </c>
      <c r="H314" s="96">
        <v>291</v>
      </c>
      <c r="I314" s="98">
        <f t="shared" ref="I314:L315" si="29">I315</f>
        <v>0</v>
      </c>
      <c r="J314" s="170">
        <f t="shared" si="29"/>
        <v>0</v>
      </c>
      <c r="K314" s="98">
        <f t="shared" si="29"/>
        <v>0</v>
      </c>
      <c r="L314" s="98">
        <f t="shared" si="29"/>
        <v>0</v>
      </c>
    </row>
    <row r="315" spans="1:12" ht="13.5" hidden="1" customHeight="1" collapsed="1">
      <c r="A315" s="108">
        <v>3</v>
      </c>
      <c r="B315" s="109">
        <v>3</v>
      </c>
      <c r="C315" s="109">
        <v>1</v>
      </c>
      <c r="D315" s="109">
        <v>6</v>
      </c>
      <c r="E315" s="109">
        <v>1</v>
      </c>
      <c r="F315" s="111"/>
      <c r="G315" s="110" t="s">
        <v>206</v>
      </c>
      <c r="H315" s="96">
        <v>292</v>
      </c>
      <c r="I315" s="97">
        <f t="shared" si="29"/>
        <v>0</v>
      </c>
      <c r="J315" s="170">
        <f t="shared" si="29"/>
        <v>0</v>
      </c>
      <c r="K315" s="98">
        <f t="shared" si="29"/>
        <v>0</v>
      </c>
      <c r="L315" s="98">
        <f t="shared" si="29"/>
        <v>0</v>
      </c>
    </row>
    <row r="316" spans="1:12" ht="14.25" hidden="1" customHeight="1" collapsed="1">
      <c r="A316" s="108">
        <v>3</v>
      </c>
      <c r="B316" s="109">
        <v>3</v>
      </c>
      <c r="C316" s="109">
        <v>1</v>
      </c>
      <c r="D316" s="109">
        <v>6</v>
      </c>
      <c r="E316" s="109">
        <v>1</v>
      </c>
      <c r="F316" s="111">
        <v>1</v>
      </c>
      <c r="G316" s="110" t="s">
        <v>206</v>
      </c>
      <c r="H316" s="96">
        <v>293</v>
      </c>
      <c r="I316" s="159">
        <v>0</v>
      </c>
      <c r="J316" s="159">
        <v>0</v>
      </c>
      <c r="K316" s="159">
        <v>0</v>
      </c>
      <c r="L316" s="158">
        <v>0</v>
      </c>
    </row>
    <row r="317" spans="1:12" ht="15" hidden="1" customHeight="1" collapsed="1">
      <c r="A317" s="108">
        <v>3</v>
      </c>
      <c r="B317" s="109">
        <v>3</v>
      </c>
      <c r="C317" s="109">
        <v>1</v>
      </c>
      <c r="D317" s="109">
        <v>7</v>
      </c>
      <c r="E317" s="109"/>
      <c r="F317" s="111"/>
      <c r="G317" s="110" t="s">
        <v>238</v>
      </c>
      <c r="H317" s="96">
        <v>294</v>
      </c>
      <c r="I317" s="97">
        <f>I318</f>
        <v>0</v>
      </c>
      <c r="J317" s="170">
        <f>J318</f>
        <v>0</v>
      </c>
      <c r="K317" s="98">
        <f>K318</f>
        <v>0</v>
      </c>
      <c r="L317" s="98">
        <f>L318</f>
        <v>0</v>
      </c>
    </row>
    <row r="318" spans="1:12" ht="16.5" hidden="1" customHeight="1" collapsed="1">
      <c r="A318" s="108">
        <v>3</v>
      </c>
      <c r="B318" s="109">
        <v>3</v>
      </c>
      <c r="C318" s="109">
        <v>1</v>
      </c>
      <c r="D318" s="109">
        <v>7</v>
      </c>
      <c r="E318" s="109">
        <v>1</v>
      </c>
      <c r="F318" s="111"/>
      <c r="G318" s="110" t="s">
        <v>238</v>
      </c>
      <c r="H318" s="96">
        <v>295</v>
      </c>
      <c r="I318" s="97">
        <f>I319+I320</f>
        <v>0</v>
      </c>
      <c r="J318" s="97">
        <f>J319+J320</f>
        <v>0</v>
      </c>
      <c r="K318" s="97">
        <f>K319+K320</f>
        <v>0</v>
      </c>
      <c r="L318" s="97">
        <f>L319+L320</f>
        <v>0</v>
      </c>
    </row>
    <row r="319" spans="1:12" ht="27" hidden="1" customHeight="1" collapsed="1">
      <c r="A319" s="108">
        <v>3</v>
      </c>
      <c r="B319" s="109">
        <v>3</v>
      </c>
      <c r="C319" s="109">
        <v>1</v>
      </c>
      <c r="D319" s="109">
        <v>7</v>
      </c>
      <c r="E319" s="109">
        <v>1</v>
      </c>
      <c r="F319" s="111">
        <v>1</v>
      </c>
      <c r="G319" s="110" t="s">
        <v>239</v>
      </c>
      <c r="H319" s="96">
        <v>296</v>
      </c>
      <c r="I319" s="159">
        <v>0</v>
      </c>
      <c r="J319" s="159">
        <v>0</v>
      </c>
      <c r="K319" s="159">
        <v>0</v>
      </c>
      <c r="L319" s="158">
        <v>0</v>
      </c>
    </row>
    <row r="320" spans="1:12" ht="27.75" hidden="1" customHeight="1" collapsed="1">
      <c r="A320" s="108">
        <v>3</v>
      </c>
      <c r="B320" s="109">
        <v>3</v>
      </c>
      <c r="C320" s="109">
        <v>1</v>
      </c>
      <c r="D320" s="109">
        <v>7</v>
      </c>
      <c r="E320" s="109">
        <v>1</v>
      </c>
      <c r="F320" s="111">
        <v>2</v>
      </c>
      <c r="G320" s="110" t="s">
        <v>240</v>
      </c>
      <c r="H320" s="96">
        <v>297</v>
      </c>
      <c r="I320" s="115">
        <v>0</v>
      </c>
      <c r="J320" s="115">
        <v>0</v>
      </c>
      <c r="K320" s="115">
        <v>0</v>
      </c>
      <c r="L320" s="115">
        <v>0</v>
      </c>
    </row>
    <row r="321" spans="1:16" ht="38.25" hidden="1" customHeight="1" collapsed="1">
      <c r="A321" s="108">
        <v>3</v>
      </c>
      <c r="B321" s="109">
        <v>3</v>
      </c>
      <c r="C321" s="109">
        <v>2</v>
      </c>
      <c r="D321" s="109"/>
      <c r="E321" s="109"/>
      <c r="F321" s="111"/>
      <c r="G321" s="110" t="s">
        <v>241</v>
      </c>
      <c r="H321" s="96">
        <v>298</v>
      </c>
      <c r="I321" s="97">
        <f>SUM(I322+I331+I335+I339+I343+I346+I349)</f>
        <v>0</v>
      </c>
      <c r="J321" s="170">
        <f>SUM(J322+J331+J335+J339+J343+J346+J349)</f>
        <v>0</v>
      </c>
      <c r="K321" s="98">
        <f>SUM(K322+K331+K335+K339+K343+K346+K349)</f>
        <v>0</v>
      </c>
      <c r="L321" s="98">
        <f>SUM(L322+L331+L335+L339+L343+L346+L349)</f>
        <v>0</v>
      </c>
    </row>
    <row r="322" spans="1:16" ht="15" hidden="1" customHeight="1" collapsed="1">
      <c r="A322" s="108">
        <v>3</v>
      </c>
      <c r="B322" s="109">
        <v>3</v>
      </c>
      <c r="C322" s="109">
        <v>2</v>
      </c>
      <c r="D322" s="109">
        <v>1</v>
      </c>
      <c r="E322" s="109"/>
      <c r="F322" s="111"/>
      <c r="G322" s="110" t="s">
        <v>188</v>
      </c>
      <c r="H322" s="96">
        <v>299</v>
      </c>
      <c r="I322" s="97">
        <f>I323</f>
        <v>0</v>
      </c>
      <c r="J322" s="170">
        <f>J323</f>
        <v>0</v>
      </c>
      <c r="K322" s="98">
        <f>K323</f>
        <v>0</v>
      </c>
      <c r="L322" s="98">
        <f>L323</f>
        <v>0</v>
      </c>
    </row>
    <row r="323" spans="1:16" hidden="1" collapsed="1">
      <c r="A323" s="112">
        <v>3</v>
      </c>
      <c r="B323" s="108">
        <v>3</v>
      </c>
      <c r="C323" s="109">
        <v>2</v>
      </c>
      <c r="D323" s="110">
        <v>1</v>
      </c>
      <c r="E323" s="108">
        <v>1</v>
      </c>
      <c r="F323" s="111"/>
      <c r="G323" s="110" t="s">
        <v>188</v>
      </c>
      <c r="H323" s="96">
        <v>300</v>
      </c>
      <c r="I323" s="97">
        <f>SUM(I324:I324)</f>
        <v>0</v>
      </c>
      <c r="J323" s="97">
        <f>SUM(J324:J324)</f>
        <v>0</v>
      </c>
      <c r="K323" s="97">
        <f>SUM(K324:K324)</f>
        <v>0</v>
      </c>
      <c r="L323" s="97">
        <f>SUM(L324:L324)</f>
        <v>0</v>
      </c>
      <c r="M323" s="172"/>
      <c r="N323" s="172"/>
      <c r="O323" s="172"/>
      <c r="P323" s="172"/>
    </row>
    <row r="324" spans="1:16" ht="13.5" hidden="1" customHeight="1" collapsed="1">
      <c r="A324" s="112">
        <v>3</v>
      </c>
      <c r="B324" s="108">
        <v>3</v>
      </c>
      <c r="C324" s="109">
        <v>2</v>
      </c>
      <c r="D324" s="110">
        <v>1</v>
      </c>
      <c r="E324" s="108">
        <v>1</v>
      </c>
      <c r="F324" s="111">
        <v>1</v>
      </c>
      <c r="G324" s="110" t="s">
        <v>189</v>
      </c>
      <c r="H324" s="96">
        <v>301</v>
      </c>
      <c r="I324" s="159">
        <v>0</v>
      </c>
      <c r="J324" s="159">
        <v>0</v>
      </c>
      <c r="K324" s="159">
        <v>0</v>
      </c>
      <c r="L324" s="158">
        <v>0</v>
      </c>
    </row>
    <row r="325" spans="1:16" hidden="1" collapsed="1">
      <c r="A325" s="112">
        <v>3</v>
      </c>
      <c r="B325" s="108">
        <v>3</v>
      </c>
      <c r="C325" s="109">
        <v>2</v>
      </c>
      <c r="D325" s="110">
        <v>1</v>
      </c>
      <c r="E325" s="108">
        <v>2</v>
      </c>
      <c r="F325" s="111"/>
      <c r="G325" s="132" t="s">
        <v>212</v>
      </c>
      <c r="H325" s="96">
        <v>302</v>
      </c>
      <c r="I325" s="97">
        <f>SUM(I326:I327)</f>
        <v>0</v>
      </c>
      <c r="J325" s="97">
        <f>SUM(J326:J327)</f>
        <v>0</v>
      </c>
      <c r="K325" s="97">
        <f>SUM(K326:K327)</f>
        <v>0</v>
      </c>
      <c r="L325" s="97">
        <f>SUM(L326:L327)</f>
        <v>0</v>
      </c>
    </row>
    <row r="326" spans="1:16" hidden="1" collapsed="1">
      <c r="A326" s="112">
        <v>3</v>
      </c>
      <c r="B326" s="108">
        <v>3</v>
      </c>
      <c r="C326" s="109">
        <v>2</v>
      </c>
      <c r="D326" s="110">
        <v>1</v>
      </c>
      <c r="E326" s="108">
        <v>2</v>
      </c>
      <c r="F326" s="111">
        <v>1</v>
      </c>
      <c r="G326" s="132" t="s">
        <v>191</v>
      </c>
      <c r="H326" s="96">
        <v>303</v>
      </c>
      <c r="I326" s="159">
        <v>0</v>
      </c>
      <c r="J326" s="159">
        <v>0</v>
      </c>
      <c r="K326" s="159">
        <v>0</v>
      </c>
      <c r="L326" s="158">
        <v>0</v>
      </c>
    </row>
    <row r="327" spans="1:16" hidden="1" collapsed="1">
      <c r="A327" s="112">
        <v>3</v>
      </c>
      <c r="B327" s="108">
        <v>3</v>
      </c>
      <c r="C327" s="109">
        <v>2</v>
      </c>
      <c r="D327" s="110">
        <v>1</v>
      </c>
      <c r="E327" s="108">
        <v>2</v>
      </c>
      <c r="F327" s="111">
        <v>2</v>
      </c>
      <c r="G327" s="132" t="s">
        <v>192</v>
      </c>
      <c r="H327" s="96">
        <v>304</v>
      </c>
      <c r="I327" s="115">
        <v>0</v>
      </c>
      <c r="J327" s="115">
        <v>0</v>
      </c>
      <c r="K327" s="115">
        <v>0</v>
      </c>
      <c r="L327" s="115">
        <v>0</v>
      </c>
    </row>
    <row r="328" spans="1:16" hidden="1" collapsed="1">
      <c r="A328" s="112">
        <v>3</v>
      </c>
      <c r="B328" s="108">
        <v>3</v>
      </c>
      <c r="C328" s="109">
        <v>2</v>
      </c>
      <c r="D328" s="110">
        <v>1</v>
      </c>
      <c r="E328" s="108">
        <v>3</v>
      </c>
      <c r="F328" s="111"/>
      <c r="G328" s="132" t="s">
        <v>193</v>
      </c>
      <c r="H328" s="96">
        <v>305</v>
      </c>
      <c r="I328" s="97">
        <f>SUM(I329:I330)</f>
        <v>0</v>
      </c>
      <c r="J328" s="97">
        <f>SUM(J329:J330)</f>
        <v>0</v>
      </c>
      <c r="K328" s="97">
        <f>SUM(K329:K330)</f>
        <v>0</v>
      </c>
      <c r="L328" s="97">
        <f>SUM(L329:L330)</f>
        <v>0</v>
      </c>
    </row>
    <row r="329" spans="1:16" hidden="1" collapsed="1">
      <c r="A329" s="112">
        <v>3</v>
      </c>
      <c r="B329" s="108">
        <v>3</v>
      </c>
      <c r="C329" s="109">
        <v>2</v>
      </c>
      <c r="D329" s="110">
        <v>1</v>
      </c>
      <c r="E329" s="108">
        <v>3</v>
      </c>
      <c r="F329" s="111">
        <v>1</v>
      </c>
      <c r="G329" s="132" t="s">
        <v>194</v>
      </c>
      <c r="H329" s="96">
        <v>306</v>
      </c>
      <c r="I329" s="115">
        <v>0</v>
      </c>
      <c r="J329" s="115">
        <v>0</v>
      </c>
      <c r="K329" s="115">
        <v>0</v>
      </c>
      <c r="L329" s="115">
        <v>0</v>
      </c>
    </row>
    <row r="330" spans="1:16" hidden="1" collapsed="1">
      <c r="A330" s="112">
        <v>3</v>
      </c>
      <c r="B330" s="108">
        <v>3</v>
      </c>
      <c r="C330" s="109">
        <v>2</v>
      </c>
      <c r="D330" s="110">
        <v>1</v>
      </c>
      <c r="E330" s="108">
        <v>3</v>
      </c>
      <c r="F330" s="111">
        <v>2</v>
      </c>
      <c r="G330" s="132" t="s">
        <v>213</v>
      </c>
      <c r="H330" s="96">
        <v>307</v>
      </c>
      <c r="I330" s="133">
        <v>0</v>
      </c>
      <c r="J330" s="173">
        <v>0</v>
      </c>
      <c r="K330" s="133">
        <v>0</v>
      </c>
      <c r="L330" s="133">
        <v>0</v>
      </c>
    </row>
    <row r="331" spans="1:16" hidden="1" collapsed="1">
      <c r="A331" s="120">
        <v>3</v>
      </c>
      <c r="B331" s="120">
        <v>3</v>
      </c>
      <c r="C331" s="129">
        <v>2</v>
      </c>
      <c r="D331" s="132">
        <v>2</v>
      </c>
      <c r="E331" s="129"/>
      <c r="F331" s="131"/>
      <c r="G331" s="132" t="s">
        <v>227</v>
      </c>
      <c r="H331" s="96">
        <v>308</v>
      </c>
      <c r="I331" s="125">
        <f>I332</f>
        <v>0</v>
      </c>
      <c r="J331" s="174">
        <f>J332</f>
        <v>0</v>
      </c>
      <c r="K331" s="126">
        <f>K332</f>
        <v>0</v>
      </c>
      <c r="L331" s="126">
        <f>L332</f>
        <v>0</v>
      </c>
    </row>
    <row r="332" spans="1:16" hidden="1" collapsed="1">
      <c r="A332" s="112">
        <v>3</v>
      </c>
      <c r="B332" s="112">
        <v>3</v>
      </c>
      <c r="C332" s="108">
        <v>2</v>
      </c>
      <c r="D332" s="110">
        <v>2</v>
      </c>
      <c r="E332" s="108">
        <v>1</v>
      </c>
      <c r="F332" s="111"/>
      <c r="G332" s="132" t="s">
        <v>227</v>
      </c>
      <c r="H332" s="96">
        <v>309</v>
      </c>
      <c r="I332" s="97">
        <f>SUM(I333:I334)</f>
        <v>0</v>
      </c>
      <c r="J332" s="138">
        <f>SUM(J333:J334)</f>
        <v>0</v>
      </c>
      <c r="K332" s="98">
        <f>SUM(K333:K334)</f>
        <v>0</v>
      </c>
      <c r="L332" s="98">
        <f>SUM(L333:L334)</f>
        <v>0</v>
      </c>
    </row>
    <row r="333" spans="1:16" hidden="1" collapsed="1">
      <c r="A333" s="112">
        <v>3</v>
      </c>
      <c r="B333" s="112">
        <v>3</v>
      </c>
      <c r="C333" s="108">
        <v>2</v>
      </c>
      <c r="D333" s="110">
        <v>2</v>
      </c>
      <c r="E333" s="112">
        <v>1</v>
      </c>
      <c r="F333" s="143">
        <v>1</v>
      </c>
      <c r="G333" s="110" t="s">
        <v>228</v>
      </c>
      <c r="H333" s="96">
        <v>310</v>
      </c>
      <c r="I333" s="115">
        <v>0</v>
      </c>
      <c r="J333" s="115">
        <v>0</v>
      </c>
      <c r="K333" s="115">
        <v>0</v>
      </c>
      <c r="L333" s="115">
        <v>0</v>
      </c>
    </row>
    <row r="334" spans="1:16" hidden="1" collapsed="1">
      <c r="A334" s="120">
        <v>3</v>
      </c>
      <c r="B334" s="120">
        <v>3</v>
      </c>
      <c r="C334" s="121">
        <v>2</v>
      </c>
      <c r="D334" s="122">
        <v>2</v>
      </c>
      <c r="E334" s="123">
        <v>1</v>
      </c>
      <c r="F334" s="151">
        <v>2</v>
      </c>
      <c r="G334" s="123" t="s">
        <v>229</v>
      </c>
      <c r="H334" s="96">
        <v>311</v>
      </c>
      <c r="I334" s="115">
        <v>0</v>
      </c>
      <c r="J334" s="115">
        <v>0</v>
      </c>
      <c r="K334" s="115">
        <v>0</v>
      </c>
      <c r="L334" s="115">
        <v>0</v>
      </c>
    </row>
    <row r="335" spans="1:16" ht="23.25" hidden="1" customHeight="1" collapsed="1">
      <c r="A335" s="112">
        <v>3</v>
      </c>
      <c r="B335" s="112">
        <v>3</v>
      </c>
      <c r="C335" s="108">
        <v>2</v>
      </c>
      <c r="D335" s="109">
        <v>3</v>
      </c>
      <c r="E335" s="110"/>
      <c r="F335" s="143"/>
      <c r="G335" s="110" t="s">
        <v>230</v>
      </c>
      <c r="H335" s="96">
        <v>312</v>
      </c>
      <c r="I335" s="97">
        <f>I336</f>
        <v>0</v>
      </c>
      <c r="J335" s="138">
        <f>J336</f>
        <v>0</v>
      </c>
      <c r="K335" s="98">
        <f>K336</f>
        <v>0</v>
      </c>
      <c r="L335" s="98">
        <f>L336</f>
        <v>0</v>
      </c>
    </row>
    <row r="336" spans="1:16" ht="13.5" hidden="1" customHeight="1" collapsed="1">
      <c r="A336" s="112">
        <v>3</v>
      </c>
      <c r="B336" s="112">
        <v>3</v>
      </c>
      <c r="C336" s="108">
        <v>2</v>
      </c>
      <c r="D336" s="109">
        <v>3</v>
      </c>
      <c r="E336" s="110">
        <v>1</v>
      </c>
      <c r="F336" s="143"/>
      <c r="G336" s="110" t="s">
        <v>230</v>
      </c>
      <c r="H336" s="96">
        <v>313</v>
      </c>
      <c r="I336" s="97">
        <f>I337+I338</f>
        <v>0</v>
      </c>
      <c r="J336" s="97">
        <f>J337+J338</f>
        <v>0</v>
      </c>
      <c r="K336" s="97">
        <f>K337+K338</f>
        <v>0</v>
      </c>
      <c r="L336" s="97">
        <f>L337+L338</f>
        <v>0</v>
      </c>
    </row>
    <row r="337" spans="1:12" ht="28.5" hidden="1" customHeight="1" collapsed="1">
      <c r="A337" s="112">
        <v>3</v>
      </c>
      <c r="B337" s="112">
        <v>3</v>
      </c>
      <c r="C337" s="108">
        <v>2</v>
      </c>
      <c r="D337" s="109">
        <v>3</v>
      </c>
      <c r="E337" s="110">
        <v>1</v>
      </c>
      <c r="F337" s="143">
        <v>1</v>
      </c>
      <c r="G337" s="110" t="s">
        <v>231</v>
      </c>
      <c r="H337" s="96">
        <v>314</v>
      </c>
      <c r="I337" s="159">
        <v>0</v>
      </c>
      <c r="J337" s="159">
        <v>0</v>
      </c>
      <c r="K337" s="159">
        <v>0</v>
      </c>
      <c r="L337" s="158">
        <v>0</v>
      </c>
    </row>
    <row r="338" spans="1:12" ht="27.75" hidden="1" customHeight="1" collapsed="1">
      <c r="A338" s="112">
        <v>3</v>
      </c>
      <c r="B338" s="112">
        <v>3</v>
      </c>
      <c r="C338" s="108">
        <v>2</v>
      </c>
      <c r="D338" s="109">
        <v>3</v>
      </c>
      <c r="E338" s="110">
        <v>1</v>
      </c>
      <c r="F338" s="143">
        <v>2</v>
      </c>
      <c r="G338" s="110" t="s">
        <v>232</v>
      </c>
      <c r="H338" s="96">
        <v>315</v>
      </c>
      <c r="I338" s="115">
        <v>0</v>
      </c>
      <c r="J338" s="115">
        <v>0</v>
      </c>
      <c r="K338" s="115">
        <v>0</v>
      </c>
      <c r="L338" s="115">
        <v>0</v>
      </c>
    </row>
    <row r="339" spans="1:12" hidden="1" collapsed="1">
      <c r="A339" s="112">
        <v>3</v>
      </c>
      <c r="B339" s="112">
        <v>3</v>
      </c>
      <c r="C339" s="108">
        <v>2</v>
      </c>
      <c r="D339" s="109">
        <v>4</v>
      </c>
      <c r="E339" s="109"/>
      <c r="F339" s="111"/>
      <c r="G339" s="110" t="s">
        <v>233</v>
      </c>
      <c r="H339" s="96">
        <v>316</v>
      </c>
      <c r="I339" s="97">
        <f>I340</f>
        <v>0</v>
      </c>
      <c r="J339" s="138">
        <f>J340</f>
        <v>0</v>
      </c>
      <c r="K339" s="98">
        <f>K340</f>
        <v>0</v>
      </c>
      <c r="L339" s="98">
        <f>L340</f>
        <v>0</v>
      </c>
    </row>
    <row r="340" spans="1:12" hidden="1" collapsed="1">
      <c r="A340" s="128">
        <v>3</v>
      </c>
      <c r="B340" s="128">
        <v>3</v>
      </c>
      <c r="C340" s="103">
        <v>2</v>
      </c>
      <c r="D340" s="101">
        <v>4</v>
      </c>
      <c r="E340" s="101">
        <v>1</v>
      </c>
      <c r="F340" s="104"/>
      <c r="G340" s="110" t="s">
        <v>233</v>
      </c>
      <c r="H340" s="96">
        <v>317</v>
      </c>
      <c r="I340" s="118">
        <f>SUM(I341:I342)</f>
        <v>0</v>
      </c>
      <c r="J340" s="140">
        <f>SUM(J341:J342)</f>
        <v>0</v>
      </c>
      <c r="K340" s="119">
        <f>SUM(K341:K342)</f>
        <v>0</v>
      </c>
      <c r="L340" s="119">
        <f>SUM(L341:L342)</f>
        <v>0</v>
      </c>
    </row>
    <row r="341" spans="1:12" ht="15.75" hidden="1" customHeight="1" collapsed="1">
      <c r="A341" s="112">
        <v>3</v>
      </c>
      <c r="B341" s="112">
        <v>3</v>
      </c>
      <c r="C341" s="108">
        <v>2</v>
      </c>
      <c r="D341" s="109">
        <v>4</v>
      </c>
      <c r="E341" s="109">
        <v>1</v>
      </c>
      <c r="F341" s="111">
        <v>1</v>
      </c>
      <c r="G341" s="110" t="s">
        <v>234</v>
      </c>
      <c r="H341" s="96">
        <v>318</v>
      </c>
      <c r="I341" s="115">
        <v>0</v>
      </c>
      <c r="J341" s="115">
        <v>0</v>
      </c>
      <c r="K341" s="115">
        <v>0</v>
      </c>
      <c r="L341" s="115">
        <v>0</v>
      </c>
    </row>
    <row r="342" spans="1:12" hidden="1" collapsed="1">
      <c r="A342" s="112">
        <v>3</v>
      </c>
      <c r="B342" s="112">
        <v>3</v>
      </c>
      <c r="C342" s="108">
        <v>2</v>
      </c>
      <c r="D342" s="109">
        <v>4</v>
      </c>
      <c r="E342" s="109">
        <v>1</v>
      </c>
      <c r="F342" s="111">
        <v>2</v>
      </c>
      <c r="G342" s="110" t="s">
        <v>242</v>
      </c>
      <c r="H342" s="96">
        <v>319</v>
      </c>
      <c r="I342" s="115">
        <v>0</v>
      </c>
      <c r="J342" s="115">
        <v>0</v>
      </c>
      <c r="K342" s="115">
        <v>0</v>
      </c>
      <c r="L342" s="115">
        <v>0</v>
      </c>
    </row>
    <row r="343" spans="1:12" hidden="1" collapsed="1">
      <c r="A343" s="112">
        <v>3</v>
      </c>
      <c r="B343" s="112">
        <v>3</v>
      </c>
      <c r="C343" s="108">
        <v>2</v>
      </c>
      <c r="D343" s="109">
        <v>5</v>
      </c>
      <c r="E343" s="109"/>
      <c r="F343" s="111"/>
      <c r="G343" s="110" t="s">
        <v>236</v>
      </c>
      <c r="H343" s="96">
        <v>320</v>
      </c>
      <c r="I343" s="97">
        <f t="shared" ref="I343:L344" si="30">I344</f>
        <v>0</v>
      </c>
      <c r="J343" s="138">
        <f t="shared" si="30"/>
        <v>0</v>
      </c>
      <c r="K343" s="98">
        <f t="shared" si="30"/>
        <v>0</v>
      </c>
      <c r="L343" s="98">
        <f t="shared" si="30"/>
        <v>0</v>
      </c>
    </row>
    <row r="344" spans="1:12" hidden="1" collapsed="1">
      <c r="A344" s="128">
        <v>3</v>
      </c>
      <c r="B344" s="128">
        <v>3</v>
      </c>
      <c r="C344" s="103">
        <v>2</v>
      </c>
      <c r="D344" s="101">
        <v>5</v>
      </c>
      <c r="E344" s="101">
        <v>1</v>
      </c>
      <c r="F344" s="104"/>
      <c r="G344" s="110" t="s">
        <v>236</v>
      </c>
      <c r="H344" s="96">
        <v>321</v>
      </c>
      <c r="I344" s="118">
        <f t="shared" si="30"/>
        <v>0</v>
      </c>
      <c r="J344" s="140">
        <f t="shared" si="30"/>
        <v>0</v>
      </c>
      <c r="K344" s="119">
        <f t="shared" si="30"/>
        <v>0</v>
      </c>
      <c r="L344" s="119">
        <f t="shared" si="30"/>
        <v>0</v>
      </c>
    </row>
    <row r="345" spans="1:12" hidden="1" collapsed="1">
      <c r="A345" s="112">
        <v>3</v>
      </c>
      <c r="B345" s="112">
        <v>3</v>
      </c>
      <c r="C345" s="108">
        <v>2</v>
      </c>
      <c r="D345" s="109">
        <v>5</v>
      </c>
      <c r="E345" s="109">
        <v>1</v>
      </c>
      <c r="F345" s="111">
        <v>1</v>
      </c>
      <c r="G345" s="110" t="s">
        <v>236</v>
      </c>
      <c r="H345" s="96">
        <v>322</v>
      </c>
      <c r="I345" s="159">
        <v>0</v>
      </c>
      <c r="J345" s="159">
        <v>0</v>
      </c>
      <c r="K345" s="159">
        <v>0</v>
      </c>
      <c r="L345" s="158">
        <v>0</v>
      </c>
    </row>
    <row r="346" spans="1:12" ht="16.5" hidden="1" customHeight="1" collapsed="1">
      <c r="A346" s="112">
        <v>3</v>
      </c>
      <c r="B346" s="112">
        <v>3</v>
      </c>
      <c r="C346" s="108">
        <v>2</v>
      </c>
      <c r="D346" s="109">
        <v>6</v>
      </c>
      <c r="E346" s="109"/>
      <c r="F346" s="111"/>
      <c r="G346" s="110" t="s">
        <v>206</v>
      </c>
      <c r="H346" s="96">
        <v>323</v>
      </c>
      <c r="I346" s="97">
        <f t="shared" ref="I346:L347" si="31">I347</f>
        <v>0</v>
      </c>
      <c r="J346" s="138">
        <f t="shared" si="31"/>
        <v>0</v>
      </c>
      <c r="K346" s="98">
        <f t="shared" si="31"/>
        <v>0</v>
      </c>
      <c r="L346" s="98">
        <f t="shared" si="31"/>
        <v>0</v>
      </c>
    </row>
    <row r="347" spans="1:12" ht="15" hidden="1" customHeight="1" collapsed="1">
      <c r="A347" s="112">
        <v>3</v>
      </c>
      <c r="B347" s="112">
        <v>3</v>
      </c>
      <c r="C347" s="108">
        <v>2</v>
      </c>
      <c r="D347" s="109">
        <v>6</v>
      </c>
      <c r="E347" s="109">
        <v>1</v>
      </c>
      <c r="F347" s="111"/>
      <c r="G347" s="110" t="s">
        <v>206</v>
      </c>
      <c r="H347" s="96">
        <v>324</v>
      </c>
      <c r="I347" s="97">
        <f t="shared" si="31"/>
        <v>0</v>
      </c>
      <c r="J347" s="138">
        <f t="shared" si="31"/>
        <v>0</v>
      </c>
      <c r="K347" s="98">
        <f t="shared" si="31"/>
        <v>0</v>
      </c>
      <c r="L347" s="98">
        <f t="shared" si="31"/>
        <v>0</v>
      </c>
    </row>
    <row r="348" spans="1:12" ht="13.5" hidden="1" customHeight="1" collapsed="1">
      <c r="A348" s="120">
        <v>3</v>
      </c>
      <c r="B348" s="120">
        <v>3</v>
      </c>
      <c r="C348" s="121">
        <v>2</v>
      </c>
      <c r="D348" s="122">
        <v>6</v>
      </c>
      <c r="E348" s="122">
        <v>1</v>
      </c>
      <c r="F348" s="124">
        <v>1</v>
      </c>
      <c r="G348" s="123" t="s">
        <v>206</v>
      </c>
      <c r="H348" s="96">
        <v>325</v>
      </c>
      <c r="I348" s="159">
        <v>0</v>
      </c>
      <c r="J348" s="159">
        <v>0</v>
      </c>
      <c r="K348" s="159">
        <v>0</v>
      </c>
      <c r="L348" s="158">
        <v>0</v>
      </c>
    </row>
    <row r="349" spans="1:12" ht="15" hidden="1" customHeight="1" collapsed="1">
      <c r="A349" s="112">
        <v>3</v>
      </c>
      <c r="B349" s="112">
        <v>3</v>
      </c>
      <c r="C349" s="108">
        <v>2</v>
      </c>
      <c r="D349" s="109">
        <v>7</v>
      </c>
      <c r="E349" s="109"/>
      <c r="F349" s="111"/>
      <c r="G349" s="110" t="s">
        <v>238</v>
      </c>
      <c r="H349" s="96">
        <v>326</v>
      </c>
      <c r="I349" s="97">
        <f>I350</f>
        <v>0</v>
      </c>
      <c r="J349" s="138">
        <f>J350</f>
        <v>0</v>
      </c>
      <c r="K349" s="98">
        <f>K350</f>
        <v>0</v>
      </c>
      <c r="L349" s="98">
        <f>L350</f>
        <v>0</v>
      </c>
    </row>
    <row r="350" spans="1:12" ht="12.75" hidden="1" customHeight="1" collapsed="1">
      <c r="A350" s="120">
        <v>3</v>
      </c>
      <c r="B350" s="120">
        <v>3</v>
      </c>
      <c r="C350" s="121">
        <v>2</v>
      </c>
      <c r="D350" s="122">
        <v>7</v>
      </c>
      <c r="E350" s="122">
        <v>1</v>
      </c>
      <c r="F350" s="124"/>
      <c r="G350" s="110" t="s">
        <v>238</v>
      </c>
      <c r="H350" s="96">
        <v>327</v>
      </c>
      <c r="I350" s="97">
        <f>SUM(I351:I352)</f>
        <v>0</v>
      </c>
      <c r="J350" s="97">
        <f>SUM(J351:J352)</f>
        <v>0</v>
      </c>
      <c r="K350" s="97">
        <f>SUM(K351:K352)</f>
        <v>0</v>
      </c>
      <c r="L350" s="97">
        <f>SUM(L351:L352)</f>
        <v>0</v>
      </c>
    </row>
    <row r="351" spans="1:12" ht="27" hidden="1" customHeight="1" collapsed="1">
      <c r="A351" s="112">
        <v>3</v>
      </c>
      <c r="B351" s="112">
        <v>3</v>
      </c>
      <c r="C351" s="108">
        <v>2</v>
      </c>
      <c r="D351" s="109">
        <v>7</v>
      </c>
      <c r="E351" s="109">
        <v>1</v>
      </c>
      <c r="F351" s="111">
        <v>1</v>
      </c>
      <c r="G351" s="110" t="s">
        <v>239</v>
      </c>
      <c r="H351" s="96">
        <v>328</v>
      </c>
      <c r="I351" s="159">
        <v>0</v>
      </c>
      <c r="J351" s="159">
        <v>0</v>
      </c>
      <c r="K351" s="159">
        <v>0</v>
      </c>
      <c r="L351" s="158">
        <v>0</v>
      </c>
    </row>
    <row r="352" spans="1:12" ht="30" hidden="1" customHeight="1" collapsed="1">
      <c r="A352" s="112">
        <v>3</v>
      </c>
      <c r="B352" s="112">
        <v>3</v>
      </c>
      <c r="C352" s="108">
        <v>2</v>
      </c>
      <c r="D352" s="109">
        <v>7</v>
      </c>
      <c r="E352" s="109">
        <v>1</v>
      </c>
      <c r="F352" s="111">
        <v>2</v>
      </c>
      <c r="G352" s="110" t="s">
        <v>240</v>
      </c>
      <c r="H352" s="96">
        <v>329</v>
      </c>
      <c r="I352" s="115">
        <v>0</v>
      </c>
      <c r="J352" s="115">
        <v>0</v>
      </c>
      <c r="K352" s="115">
        <v>0</v>
      </c>
      <c r="L352" s="115">
        <v>0</v>
      </c>
    </row>
    <row r="353" spans="1:12" ht="18.75" customHeight="1">
      <c r="A353" s="81"/>
      <c r="B353" s="81"/>
      <c r="C353" s="82"/>
      <c r="D353" s="175"/>
      <c r="E353" s="176"/>
      <c r="F353" s="177"/>
      <c r="G353" s="178" t="s">
        <v>243</v>
      </c>
      <c r="H353" s="96">
        <v>330</v>
      </c>
      <c r="I353" s="148">
        <f>SUM(I23+I169)</f>
        <v>353900</v>
      </c>
      <c r="J353" s="148">
        <f>SUM(J23+J169)</f>
        <v>166800</v>
      </c>
      <c r="K353" s="148">
        <f>SUM(K23+K169)</f>
        <v>164227.65</v>
      </c>
      <c r="L353" s="148">
        <f>SUM(L23+L169)</f>
        <v>164227.65</v>
      </c>
    </row>
    <row r="354" spans="1:12" ht="18.75" customHeight="1">
      <c r="G354" s="99"/>
      <c r="H354" s="96"/>
      <c r="I354" s="179"/>
      <c r="J354" s="180"/>
      <c r="K354" s="180"/>
      <c r="L354" s="180"/>
    </row>
    <row r="355" spans="1:12" ht="18.75" customHeight="1">
      <c r="D355" s="181"/>
      <c r="E355" s="181"/>
      <c r="F355" s="87"/>
      <c r="G355" s="181" t="s">
        <v>18</v>
      </c>
      <c r="H355" s="182"/>
      <c r="I355" s="183"/>
      <c r="J355" s="180"/>
      <c r="K355" s="181" t="s">
        <v>19</v>
      </c>
      <c r="L355" s="183"/>
    </row>
    <row r="356" spans="1:12" ht="18.75" customHeight="1">
      <c r="A356" s="184"/>
      <c r="B356" s="184"/>
      <c r="C356" s="184"/>
      <c r="D356" s="185" t="s">
        <v>244</v>
      </c>
      <c r="E356" s="65"/>
      <c r="F356" s="65"/>
      <c r="G356" s="182"/>
      <c r="H356" s="182"/>
      <c r="I356" s="204" t="s">
        <v>245</v>
      </c>
      <c r="K356" s="419" t="s">
        <v>246</v>
      </c>
      <c r="L356" s="419"/>
    </row>
    <row r="357" spans="1:12" ht="15.75" customHeight="1">
      <c r="D357" s="181"/>
      <c r="E357" s="181"/>
      <c r="F357" s="87"/>
      <c r="G357" s="181" t="s">
        <v>21</v>
      </c>
      <c r="I357" s="205"/>
      <c r="K357" s="181" t="s">
        <v>22</v>
      </c>
      <c r="L357" s="206"/>
    </row>
    <row r="358" spans="1:12" ht="26.25" customHeight="1">
      <c r="D358" s="420" t="s">
        <v>247</v>
      </c>
      <c r="E358" s="421"/>
      <c r="F358" s="421"/>
      <c r="G358" s="421"/>
      <c r="H358" s="207"/>
      <c r="I358" s="208" t="s">
        <v>245</v>
      </c>
      <c r="K358" s="419" t="s">
        <v>246</v>
      </c>
      <c r="L358" s="419"/>
    </row>
  </sheetData>
  <mergeCells count="19">
    <mergeCell ref="B9:L9"/>
    <mergeCell ref="G10:K10"/>
    <mergeCell ref="E11:K11"/>
    <mergeCell ref="A22:F22"/>
    <mergeCell ref="D358:G358"/>
    <mergeCell ref="K358:L358"/>
    <mergeCell ref="K356:L356"/>
    <mergeCell ref="G7:K7"/>
    <mergeCell ref="A8:L8"/>
    <mergeCell ref="A19:I19"/>
    <mergeCell ref="A20:F21"/>
    <mergeCell ref="G20:G21"/>
    <mergeCell ref="H20:H21"/>
    <mergeCell ref="I20:J20"/>
    <mergeCell ref="K20:K21"/>
    <mergeCell ref="L20:L21"/>
    <mergeCell ref="A15:I15"/>
    <mergeCell ref="A16:I16"/>
    <mergeCell ref="G18:H18"/>
  </mergeCells>
  <pageMargins left="0.78740157480314965" right="0.11811023622047245" top="0.74803149606299213" bottom="0.74803149606299213" header="0" footer="0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9"/>
  <sheetViews>
    <sheetView topLeftCell="A8" workbookViewId="0">
      <selection activeCell="R17" sqref="R17"/>
    </sheetView>
  </sheetViews>
  <sheetFormatPr defaultRowHeight="15"/>
  <cols>
    <col min="1" max="4" width="2" style="61" customWidth="1"/>
    <col min="5" max="5" width="2.140625" style="61" customWidth="1"/>
    <col min="6" max="6" width="3.5703125" style="62" customWidth="1"/>
    <col min="7" max="7" width="34.28515625" style="61" customWidth="1"/>
    <col min="8" max="8" width="4.7109375" style="61" customWidth="1"/>
    <col min="9" max="9" width="10.85546875" style="61" customWidth="1"/>
    <col min="10" max="10" width="11.7109375" style="61" customWidth="1"/>
    <col min="11" max="11" width="11.42578125" style="61" customWidth="1"/>
    <col min="12" max="12" width="10.140625" style="61" customWidth="1"/>
    <col min="13" max="13" width="0.140625" style="61" hidden="1" customWidth="1"/>
    <col min="14" max="14" width="6.140625" style="61" hidden="1" customWidth="1"/>
    <col min="15" max="15" width="8.85546875" style="61" hidden="1" customWidth="1"/>
    <col min="16" max="16" width="9.140625" style="61" hidden="1" customWidth="1"/>
    <col min="17" max="17" width="11.28515625" style="61" customWidth="1"/>
    <col min="18" max="18" width="34.42578125" style="61" customWidth="1"/>
    <col min="19" max="19" width="9.140625" style="61" customWidth="1"/>
    <col min="20" max="36" width="9.140625" style="65" customWidth="1"/>
    <col min="37" max="256" width="8.85546875" style="65"/>
    <col min="257" max="260" width="2" style="65" customWidth="1"/>
    <col min="261" max="261" width="2.140625" style="65" customWidth="1"/>
    <col min="262" max="262" width="3.5703125" style="65" customWidth="1"/>
    <col min="263" max="263" width="34.28515625" style="65" customWidth="1"/>
    <col min="264" max="264" width="4.7109375" style="65" customWidth="1"/>
    <col min="265" max="265" width="9" style="65" customWidth="1"/>
    <col min="266" max="266" width="11.7109375" style="65" customWidth="1"/>
    <col min="267" max="267" width="12.42578125" style="65" customWidth="1"/>
    <col min="268" max="268" width="10.140625" style="65" customWidth="1"/>
    <col min="269" max="272" width="0" style="65" hidden="1" customWidth="1"/>
    <col min="273" max="273" width="11.28515625" style="65" customWidth="1"/>
    <col min="274" max="274" width="34.42578125" style="65" customWidth="1"/>
    <col min="275" max="292" width="9.140625" style="65" customWidth="1"/>
    <col min="293" max="512" width="8.85546875" style="65"/>
    <col min="513" max="516" width="2" style="65" customWidth="1"/>
    <col min="517" max="517" width="2.140625" style="65" customWidth="1"/>
    <col min="518" max="518" width="3.5703125" style="65" customWidth="1"/>
    <col min="519" max="519" width="34.28515625" style="65" customWidth="1"/>
    <col min="520" max="520" width="4.7109375" style="65" customWidth="1"/>
    <col min="521" max="521" width="9" style="65" customWidth="1"/>
    <col min="522" max="522" width="11.7109375" style="65" customWidth="1"/>
    <col min="523" max="523" width="12.42578125" style="65" customWidth="1"/>
    <col min="524" max="524" width="10.140625" style="65" customWidth="1"/>
    <col min="525" max="528" width="0" style="65" hidden="1" customWidth="1"/>
    <col min="529" max="529" width="11.28515625" style="65" customWidth="1"/>
    <col min="530" max="530" width="34.42578125" style="65" customWidth="1"/>
    <col min="531" max="548" width="9.140625" style="65" customWidth="1"/>
    <col min="549" max="768" width="8.85546875" style="65"/>
    <col min="769" max="772" width="2" style="65" customWidth="1"/>
    <col min="773" max="773" width="2.140625" style="65" customWidth="1"/>
    <col min="774" max="774" width="3.5703125" style="65" customWidth="1"/>
    <col min="775" max="775" width="34.28515625" style="65" customWidth="1"/>
    <col min="776" max="776" width="4.7109375" style="65" customWidth="1"/>
    <col min="777" max="777" width="9" style="65" customWidth="1"/>
    <col min="778" max="778" width="11.7109375" style="65" customWidth="1"/>
    <col min="779" max="779" width="12.42578125" style="65" customWidth="1"/>
    <col min="780" max="780" width="10.140625" style="65" customWidth="1"/>
    <col min="781" max="784" width="0" style="65" hidden="1" customWidth="1"/>
    <col min="785" max="785" width="11.28515625" style="65" customWidth="1"/>
    <col min="786" max="786" width="34.42578125" style="65" customWidth="1"/>
    <col min="787" max="804" width="9.140625" style="65" customWidth="1"/>
    <col min="805" max="1024" width="8.85546875" style="65"/>
    <col min="1025" max="1028" width="2" style="65" customWidth="1"/>
    <col min="1029" max="1029" width="2.140625" style="65" customWidth="1"/>
    <col min="1030" max="1030" width="3.5703125" style="65" customWidth="1"/>
    <col min="1031" max="1031" width="34.28515625" style="65" customWidth="1"/>
    <col min="1032" max="1032" width="4.7109375" style="65" customWidth="1"/>
    <col min="1033" max="1033" width="9" style="65" customWidth="1"/>
    <col min="1034" max="1034" width="11.7109375" style="65" customWidth="1"/>
    <col min="1035" max="1035" width="12.42578125" style="65" customWidth="1"/>
    <col min="1036" max="1036" width="10.140625" style="65" customWidth="1"/>
    <col min="1037" max="1040" width="0" style="65" hidden="1" customWidth="1"/>
    <col min="1041" max="1041" width="11.28515625" style="65" customWidth="1"/>
    <col min="1042" max="1042" width="34.42578125" style="65" customWidth="1"/>
    <col min="1043" max="1060" width="9.140625" style="65" customWidth="1"/>
    <col min="1061" max="1280" width="8.85546875" style="65"/>
    <col min="1281" max="1284" width="2" style="65" customWidth="1"/>
    <col min="1285" max="1285" width="2.140625" style="65" customWidth="1"/>
    <col min="1286" max="1286" width="3.5703125" style="65" customWidth="1"/>
    <col min="1287" max="1287" width="34.28515625" style="65" customWidth="1"/>
    <col min="1288" max="1288" width="4.7109375" style="65" customWidth="1"/>
    <col min="1289" max="1289" width="9" style="65" customWidth="1"/>
    <col min="1290" max="1290" width="11.7109375" style="65" customWidth="1"/>
    <col min="1291" max="1291" width="12.42578125" style="65" customWidth="1"/>
    <col min="1292" max="1292" width="10.140625" style="65" customWidth="1"/>
    <col min="1293" max="1296" width="0" style="65" hidden="1" customWidth="1"/>
    <col min="1297" max="1297" width="11.28515625" style="65" customWidth="1"/>
    <col min="1298" max="1298" width="34.42578125" style="65" customWidth="1"/>
    <col min="1299" max="1316" width="9.140625" style="65" customWidth="1"/>
    <col min="1317" max="1536" width="8.85546875" style="65"/>
    <col min="1537" max="1540" width="2" style="65" customWidth="1"/>
    <col min="1541" max="1541" width="2.140625" style="65" customWidth="1"/>
    <col min="1542" max="1542" width="3.5703125" style="65" customWidth="1"/>
    <col min="1543" max="1543" width="34.28515625" style="65" customWidth="1"/>
    <col min="1544" max="1544" width="4.7109375" style="65" customWidth="1"/>
    <col min="1545" max="1545" width="9" style="65" customWidth="1"/>
    <col min="1546" max="1546" width="11.7109375" style="65" customWidth="1"/>
    <col min="1547" max="1547" width="12.42578125" style="65" customWidth="1"/>
    <col min="1548" max="1548" width="10.140625" style="65" customWidth="1"/>
    <col min="1549" max="1552" width="0" style="65" hidden="1" customWidth="1"/>
    <col min="1553" max="1553" width="11.28515625" style="65" customWidth="1"/>
    <col min="1554" max="1554" width="34.42578125" style="65" customWidth="1"/>
    <col min="1555" max="1572" width="9.140625" style="65" customWidth="1"/>
    <col min="1573" max="1792" width="8.85546875" style="65"/>
    <col min="1793" max="1796" width="2" style="65" customWidth="1"/>
    <col min="1797" max="1797" width="2.140625" style="65" customWidth="1"/>
    <col min="1798" max="1798" width="3.5703125" style="65" customWidth="1"/>
    <col min="1799" max="1799" width="34.28515625" style="65" customWidth="1"/>
    <col min="1800" max="1800" width="4.7109375" style="65" customWidth="1"/>
    <col min="1801" max="1801" width="9" style="65" customWidth="1"/>
    <col min="1802" max="1802" width="11.7109375" style="65" customWidth="1"/>
    <col min="1803" max="1803" width="12.42578125" style="65" customWidth="1"/>
    <col min="1804" max="1804" width="10.140625" style="65" customWidth="1"/>
    <col min="1805" max="1808" width="0" style="65" hidden="1" customWidth="1"/>
    <col min="1809" max="1809" width="11.28515625" style="65" customWidth="1"/>
    <col min="1810" max="1810" width="34.42578125" style="65" customWidth="1"/>
    <col min="1811" max="1828" width="9.140625" style="65" customWidth="1"/>
    <col min="1829" max="2048" width="8.85546875" style="65"/>
    <col min="2049" max="2052" width="2" style="65" customWidth="1"/>
    <col min="2053" max="2053" width="2.140625" style="65" customWidth="1"/>
    <col min="2054" max="2054" width="3.5703125" style="65" customWidth="1"/>
    <col min="2055" max="2055" width="34.28515625" style="65" customWidth="1"/>
    <col min="2056" max="2056" width="4.7109375" style="65" customWidth="1"/>
    <col min="2057" max="2057" width="9" style="65" customWidth="1"/>
    <col min="2058" max="2058" width="11.7109375" style="65" customWidth="1"/>
    <col min="2059" max="2059" width="12.42578125" style="65" customWidth="1"/>
    <col min="2060" max="2060" width="10.140625" style="65" customWidth="1"/>
    <col min="2061" max="2064" width="0" style="65" hidden="1" customWidth="1"/>
    <col min="2065" max="2065" width="11.28515625" style="65" customWidth="1"/>
    <col min="2066" max="2066" width="34.42578125" style="65" customWidth="1"/>
    <col min="2067" max="2084" width="9.140625" style="65" customWidth="1"/>
    <col min="2085" max="2304" width="8.85546875" style="65"/>
    <col min="2305" max="2308" width="2" style="65" customWidth="1"/>
    <col min="2309" max="2309" width="2.140625" style="65" customWidth="1"/>
    <col min="2310" max="2310" width="3.5703125" style="65" customWidth="1"/>
    <col min="2311" max="2311" width="34.28515625" style="65" customWidth="1"/>
    <col min="2312" max="2312" width="4.7109375" style="65" customWidth="1"/>
    <col min="2313" max="2313" width="9" style="65" customWidth="1"/>
    <col min="2314" max="2314" width="11.7109375" style="65" customWidth="1"/>
    <col min="2315" max="2315" width="12.42578125" style="65" customWidth="1"/>
    <col min="2316" max="2316" width="10.140625" style="65" customWidth="1"/>
    <col min="2317" max="2320" width="0" style="65" hidden="1" customWidth="1"/>
    <col min="2321" max="2321" width="11.28515625" style="65" customWidth="1"/>
    <col min="2322" max="2322" width="34.42578125" style="65" customWidth="1"/>
    <col min="2323" max="2340" width="9.140625" style="65" customWidth="1"/>
    <col min="2341" max="2560" width="8.85546875" style="65"/>
    <col min="2561" max="2564" width="2" style="65" customWidth="1"/>
    <col min="2565" max="2565" width="2.140625" style="65" customWidth="1"/>
    <col min="2566" max="2566" width="3.5703125" style="65" customWidth="1"/>
    <col min="2567" max="2567" width="34.28515625" style="65" customWidth="1"/>
    <col min="2568" max="2568" width="4.7109375" style="65" customWidth="1"/>
    <col min="2569" max="2569" width="9" style="65" customWidth="1"/>
    <col min="2570" max="2570" width="11.7109375" style="65" customWidth="1"/>
    <col min="2571" max="2571" width="12.42578125" style="65" customWidth="1"/>
    <col min="2572" max="2572" width="10.140625" style="65" customWidth="1"/>
    <col min="2573" max="2576" width="0" style="65" hidden="1" customWidth="1"/>
    <col min="2577" max="2577" width="11.28515625" style="65" customWidth="1"/>
    <col min="2578" max="2578" width="34.42578125" style="65" customWidth="1"/>
    <col min="2579" max="2596" width="9.140625" style="65" customWidth="1"/>
    <col min="2597" max="2816" width="8.85546875" style="65"/>
    <col min="2817" max="2820" width="2" style="65" customWidth="1"/>
    <col min="2821" max="2821" width="2.140625" style="65" customWidth="1"/>
    <col min="2822" max="2822" width="3.5703125" style="65" customWidth="1"/>
    <col min="2823" max="2823" width="34.28515625" style="65" customWidth="1"/>
    <col min="2824" max="2824" width="4.7109375" style="65" customWidth="1"/>
    <col min="2825" max="2825" width="9" style="65" customWidth="1"/>
    <col min="2826" max="2826" width="11.7109375" style="65" customWidth="1"/>
    <col min="2827" max="2827" width="12.42578125" style="65" customWidth="1"/>
    <col min="2828" max="2828" width="10.140625" style="65" customWidth="1"/>
    <col min="2829" max="2832" width="0" style="65" hidden="1" customWidth="1"/>
    <col min="2833" max="2833" width="11.28515625" style="65" customWidth="1"/>
    <col min="2834" max="2834" width="34.42578125" style="65" customWidth="1"/>
    <col min="2835" max="2852" width="9.140625" style="65" customWidth="1"/>
    <col min="2853" max="3072" width="8.85546875" style="65"/>
    <col min="3073" max="3076" width="2" style="65" customWidth="1"/>
    <col min="3077" max="3077" width="2.140625" style="65" customWidth="1"/>
    <col min="3078" max="3078" width="3.5703125" style="65" customWidth="1"/>
    <col min="3079" max="3079" width="34.28515625" style="65" customWidth="1"/>
    <col min="3080" max="3080" width="4.7109375" style="65" customWidth="1"/>
    <col min="3081" max="3081" width="9" style="65" customWidth="1"/>
    <col min="3082" max="3082" width="11.7109375" style="65" customWidth="1"/>
    <col min="3083" max="3083" width="12.42578125" style="65" customWidth="1"/>
    <col min="3084" max="3084" width="10.140625" style="65" customWidth="1"/>
    <col min="3085" max="3088" width="0" style="65" hidden="1" customWidth="1"/>
    <col min="3089" max="3089" width="11.28515625" style="65" customWidth="1"/>
    <col min="3090" max="3090" width="34.42578125" style="65" customWidth="1"/>
    <col min="3091" max="3108" width="9.140625" style="65" customWidth="1"/>
    <col min="3109" max="3328" width="8.85546875" style="65"/>
    <col min="3329" max="3332" width="2" style="65" customWidth="1"/>
    <col min="3333" max="3333" width="2.140625" style="65" customWidth="1"/>
    <col min="3334" max="3334" width="3.5703125" style="65" customWidth="1"/>
    <col min="3335" max="3335" width="34.28515625" style="65" customWidth="1"/>
    <col min="3336" max="3336" width="4.7109375" style="65" customWidth="1"/>
    <col min="3337" max="3337" width="9" style="65" customWidth="1"/>
    <col min="3338" max="3338" width="11.7109375" style="65" customWidth="1"/>
    <col min="3339" max="3339" width="12.42578125" style="65" customWidth="1"/>
    <col min="3340" max="3340" width="10.140625" style="65" customWidth="1"/>
    <col min="3341" max="3344" width="0" style="65" hidden="1" customWidth="1"/>
    <col min="3345" max="3345" width="11.28515625" style="65" customWidth="1"/>
    <col min="3346" max="3346" width="34.42578125" style="65" customWidth="1"/>
    <col min="3347" max="3364" width="9.140625" style="65" customWidth="1"/>
    <col min="3365" max="3584" width="8.85546875" style="65"/>
    <col min="3585" max="3588" width="2" style="65" customWidth="1"/>
    <col min="3589" max="3589" width="2.140625" style="65" customWidth="1"/>
    <col min="3590" max="3590" width="3.5703125" style="65" customWidth="1"/>
    <col min="3591" max="3591" width="34.28515625" style="65" customWidth="1"/>
    <col min="3592" max="3592" width="4.7109375" style="65" customWidth="1"/>
    <col min="3593" max="3593" width="9" style="65" customWidth="1"/>
    <col min="3594" max="3594" width="11.7109375" style="65" customWidth="1"/>
    <col min="3595" max="3595" width="12.42578125" style="65" customWidth="1"/>
    <col min="3596" max="3596" width="10.140625" style="65" customWidth="1"/>
    <col min="3597" max="3600" width="0" style="65" hidden="1" customWidth="1"/>
    <col min="3601" max="3601" width="11.28515625" style="65" customWidth="1"/>
    <col min="3602" max="3602" width="34.42578125" style="65" customWidth="1"/>
    <col min="3603" max="3620" width="9.140625" style="65" customWidth="1"/>
    <col min="3621" max="3840" width="8.85546875" style="65"/>
    <col min="3841" max="3844" width="2" style="65" customWidth="1"/>
    <col min="3845" max="3845" width="2.140625" style="65" customWidth="1"/>
    <col min="3846" max="3846" width="3.5703125" style="65" customWidth="1"/>
    <col min="3847" max="3847" width="34.28515625" style="65" customWidth="1"/>
    <col min="3848" max="3848" width="4.7109375" style="65" customWidth="1"/>
    <col min="3849" max="3849" width="9" style="65" customWidth="1"/>
    <col min="3850" max="3850" width="11.7109375" style="65" customWidth="1"/>
    <col min="3851" max="3851" width="12.42578125" style="65" customWidth="1"/>
    <col min="3852" max="3852" width="10.140625" style="65" customWidth="1"/>
    <col min="3853" max="3856" width="0" style="65" hidden="1" customWidth="1"/>
    <col min="3857" max="3857" width="11.28515625" style="65" customWidth="1"/>
    <col min="3858" max="3858" width="34.42578125" style="65" customWidth="1"/>
    <col min="3859" max="3876" width="9.140625" style="65" customWidth="1"/>
    <col min="3877" max="4096" width="8.85546875" style="65"/>
    <col min="4097" max="4100" width="2" style="65" customWidth="1"/>
    <col min="4101" max="4101" width="2.140625" style="65" customWidth="1"/>
    <col min="4102" max="4102" width="3.5703125" style="65" customWidth="1"/>
    <col min="4103" max="4103" width="34.28515625" style="65" customWidth="1"/>
    <col min="4104" max="4104" width="4.7109375" style="65" customWidth="1"/>
    <col min="4105" max="4105" width="9" style="65" customWidth="1"/>
    <col min="4106" max="4106" width="11.7109375" style="65" customWidth="1"/>
    <col min="4107" max="4107" width="12.42578125" style="65" customWidth="1"/>
    <col min="4108" max="4108" width="10.140625" style="65" customWidth="1"/>
    <col min="4109" max="4112" width="0" style="65" hidden="1" customWidth="1"/>
    <col min="4113" max="4113" width="11.28515625" style="65" customWidth="1"/>
    <col min="4114" max="4114" width="34.42578125" style="65" customWidth="1"/>
    <col min="4115" max="4132" width="9.140625" style="65" customWidth="1"/>
    <col min="4133" max="4352" width="8.85546875" style="65"/>
    <col min="4353" max="4356" width="2" style="65" customWidth="1"/>
    <col min="4357" max="4357" width="2.140625" style="65" customWidth="1"/>
    <col min="4358" max="4358" width="3.5703125" style="65" customWidth="1"/>
    <col min="4359" max="4359" width="34.28515625" style="65" customWidth="1"/>
    <col min="4360" max="4360" width="4.7109375" style="65" customWidth="1"/>
    <col min="4361" max="4361" width="9" style="65" customWidth="1"/>
    <col min="4362" max="4362" width="11.7109375" style="65" customWidth="1"/>
    <col min="4363" max="4363" width="12.42578125" style="65" customWidth="1"/>
    <col min="4364" max="4364" width="10.140625" style="65" customWidth="1"/>
    <col min="4365" max="4368" width="0" style="65" hidden="1" customWidth="1"/>
    <col min="4369" max="4369" width="11.28515625" style="65" customWidth="1"/>
    <col min="4370" max="4370" width="34.42578125" style="65" customWidth="1"/>
    <col min="4371" max="4388" width="9.140625" style="65" customWidth="1"/>
    <col min="4389" max="4608" width="8.85546875" style="65"/>
    <col min="4609" max="4612" width="2" style="65" customWidth="1"/>
    <col min="4613" max="4613" width="2.140625" style="65" customWidth="1"/>
    <col min="4614" max="4614" width="3.5703125" style="65" customWidth="1"/>
    <col min="4615" max="4615" width="34.28515625" style="65" customWidth="1"/>
    <col min="4616" max="4616" width="4.7109375" style="65" customWidth="1"/>
    <col min="4617" max="4617" width="9" style="65" customWidth="1"/>
    <col min="4618" max="4618" width="11.7109375" style="65" customWidth="1"/>
    <col min="4619" max="4619" width="12.42578125" style="65" customWidth="1"/>
    <col min="4620" max="4620" width="10.140625" style="65" customWidth="1"/>
    <col min="4621" max="4624" width="0" style="65" hidden="1" customWidth="1"/>
    <col min="4625" max="4625" width="11.28515625" style="65" customWidth="1"/>
    <col min="4626" max="4626" width="34.42578125" style="65" customWidth="1"/>
    <col min="4627" max="4644" width="9.140625" style="65" customWidth="1"/>
    <col min="4645" max="4864" width="8.85546875" style="65"/>
    <col min="4865" max="4868" width="2" style="65" customWidth="1"/>
    <col min="4869" max="4869" width="2.140625" style="65" customWidth="1"/>
    <col min="4870" max="4870" width="3.5703125" style="65" customWidth="1"/>
    <col min="4871" max="4871" width="34.28515625" style="65" customWidth="1"/>
    <col min="4872" max="4872" width="4.7109375" style="65" customWidth="1"/>
    <col min="4873" max="4873" width="9" style="65" customWidth="1"/>
    <col min="4874" max="4874" width="11.7109375" style="65" customWidth="1"/>
    <col min="4875" max="4875" width="12.42578125" style="65" customWidth="1"/>
    <col min="4876" max="4876" width="10.140625" style="65" customWidth="1"/>
    <col min="4877" max="4880" width="0" style="65" hidden="1" customWidth="1"/>
    <col min="4881" max="4881" width="11.28515625" style="65" customWidth="1"/>
    <col min="4882" max="4882" width="34.42578125" style="65" customWidth="1"/>
    <col min="4883" max="4900" width="9.140625" style="65" customWidth="1"/>
    <col min="4901" max="5120" width="8.85546875" style="65"/>
    <col min="5121" max="5124" width="2" style="65" customWidth="1"/>
    <col min="5125" max="5125" width="2.140625" style="65" customWidth="1"/>
    <col min="5126" max="5126" width="3.5703125" style="65" customWidth="1"/>
    <col min="5127" max="5127" width="34.28515625" style="65" customWidth="1"/>
    <col min="5128" max="5128" width="4.7109375" style="65" customWidth="1"/>
    <col min="5129" max="5129" width="9" style="65" customWidth="1"/>
    <col min="5130" max="5130" width="11.7109375" style="65" customWidth="1"/>
    <col min="5131" max="5131" width="12.42578125" style="65" customWidth="1"/>
    <col min="5132" max="5132" width="10.140625" style="65" customWidth="1"/>
    <col min="5133" max="5136" width="0" style="65" hidden="1" customWidth="1"/>
    <col min="5137" max="5137" width="11.28515625" style="65" customWidth="1"/>
    <col min="5138" max="5138" width="34.42578125" style="65" customWidth="1"/>
    <col min="5139" max="5156" width="9.140625" style="65" customWidth="1"/>
    <col min="5157" max="5376" width="8.85546875" style="65"/>
    <col min="5377" max="5380" width="2" style="65" customWidth="1"/>
    <col min="5381" max="5381" width="2.140625" style="65" customWidth="1"/>
    <col min="5382" max="5382" width="3.5703125" style="65" customWidth="1"/>
    <col min="5383" max="5383" width="34.28515625" style="65" customWidth="1"/>
    <col min="5384" max="5384" width="4.7109375" style="65" customWidth="1"/>
    <col min="5385" max="5385" width="9" style="65" customWidth="1"/>
    <col min="5386" max="5386" width="11.7109375" style="65" customWidth="1"/>
    <col min="5387" max="5387" width="12.42578125" style="65" customWidth="1"/>
    <col min="5388" max="5388" width="10.140625" style="65" customWidth="1"/>
    <col min="5389" max="5392" width="0" style="65" hidden="1" customWidth="1"/>
    <col min="5393" max="5393" width="11.28515625" style="65" customWidth="1"/>
    <col min="5394" max="5394" width="34.42578125" style="65" customWidth="1"/>
    <col min="5395" max="5412" width="9.140625" style="65" customWidth="1"/>
    <col min="5413" max="5632" width="8.85546875" style="65"/>
    <col min="5633" max="5636" width="2" style="65" customWidth="1"/>
    <col min="5637" max="5637" width="2.140625" style="65" customWidth="1"/>
    <col min="5638" max="5638" width="3.5703125" style="65" customWidth="1"/>
    <col min="5639" max="5639" width="34.28515625" style="65" customWidth="1"/>
    <col min="5640" max="5640" width="4.7109375" style="65" customWidth="1"/>
    <col min="5641" max="5641" width="9" style="65" customWidth="1"/>
    <col min="5642" max="5642" width="11.7109375" style="65" customWidth="1"/>
    <col min="5643" max="5643" width="12.42578125" style="65" customWidth="1"/>
    <col min="5644" max="5644" width="10.140625" style="65" customWidth="1"/>
    <col min="5645" max="5648" width="0" style="65" hidden="1" customWidth="1"/>
    <col min="5649" max="5649" width="11.28515625" style="65" customWidth="1"/>
    <col min="5650" max="5650" width="34.42578125" style="65" customWidth="1"/>
    <col min="5651" max="5668" width="9.140625" style="65" customWidth="1"/>
    <col min="5669" max="5888" width="8.85546875" style="65"/>
    <col min="5889" max="5892" width="2" style="65" customWidth="1"/>
    <col min="5893" max="5893" width="2.140625" style="65" customWidth="1"/>
    <col min="5894" max="5894" width="3.5703125" style="65" customWidth="1"/>
    <col min="5895" max="5895" width="34.28515625" style="65" customWidth="1"/>
    <col min="5896" max="5896" width="4.7109375" style="65" customWidth="1"/>
    <col min="5897" max="5897" width="9" style="65" customWidth="1"/>
    <col min="5898" max="5898" width="11.7109375" style="65" customWidth="1"/>
    <col min="5899" max="5899" width="12.42578125" style="65" customWidth="1"/>
    <col min="5900" max="5900" width="10.140625" style="65" customWidth="1"/>
    <col min="5901" max="5904" width="0" style="65" hidden="1" customWidth="1"/>
    <col min="5905" max="5905" width="11.28515625" style="65" customWidth="1"/>
    <col min="5906" max="5906" width="34.42578125" style="65" customWidth="1"/>
    <col min="5907" max="5924" width="9.140625" style="65" customWidth="1"/>
    <col min="5925" max="6144" width="8.85546875" style="65"/>
    <col min="6145" max="6148" width="2" style="65" customWidth="1"/>
    <col min="6149" max="6149" width="2.140625" style="65" customWidth="1"/>
    <col min="6150" max="6150" width="3.5703125" style="65" customWidth="1"/>
    <col min="6151" max="6151" width="34.28515625" style="65" customWidth="1"/>
    <col min="6152" max="6152" width="4.7109375" style="65" customWidth="1"/>
    <col min="6153" max="6153" width="9" style="65" customWidth="1"/>
    <col min="6154" max="6154" width="11.7109375" style="65" customWidth="1"/>
    <col min="6155" max="6155" width="12.42578125" style="65" customWidth="1"/>
    <col min="6156" max="6156" width="10.140625" style="65" customWidth="1"/>
    <col min="6157" max="6160" width="0" style="65" hidden="1" customWidth="1"/>
    <col min="6161" max="6161" width="11.28515625" style="65" customWidth="1"/>
    <col min="6162" max="6162" width="34.42578125" style="65" customWidth="1"/>
    <col min="6163" max="6180" width="9.140625" style="65" customWidth="1"/>
    <col min="6181" max="6400" width="8.85546875" style="65"/>
    <col min="6401" max="6404" width="2" style="65" customWidth="1"/>
    <col min="6405" max="6405" width="2.140625" style="65" customWidth="1"/>
    <col min="6406" max="6406" width="3.5703125" style="65" customWidth="1"/>
    <col min="6407" max="6407" width="34.28515625" style="65" customWidth="1"/>
    <col min="6408" max="6408" width="4.7109375" style="65" customWidth="1"/>
    <col min="6409" max="6409" width="9" style="65" customWidth="1"/>
    <col min="6410" max="6410" width="11.7109375" style="65" customWidth="1"/>
    <col min="6411" max="6411" width="12.42578125" style="65" customWidth="1"/>
    <col min="6412" max="6412" width="10.140625" style="65" customWidth="1"/>
    <col min="6413" max="6416" width="0" style="65" hidden="1" customWidth="1"/>
    <col min="6417" max="6417" width="11.28515625" style="65" customWidth="1"/>
    <col min="6418" max="6418" width="34.42578125" style="65" customWidth="1"/>
    <col min="6419" max="6436" width="9.140625" style="65" customWidth="1"/>
    <col min="6437" max="6656" width="8.85546875" style="65"/>
    <col min="6657" max="6660" width="2" style="65" customWidth="1"/>
    <col min="6661" max="6661" width="2.140625" style="65" customWidth="1"/>
    <col min="6662" max="6662" width="3.5703125" style="65" customWidth="1"/>
    <col min="6663" max="6663" width="34.28515625" style="65" customWidth="1"/>
    <col min="6664" max="6664" width="4.7109375" style="65" customWidth="1"/>
    <col min="6665" max="6665" width="9" style="65" customWidth="1"/>
    <col min="6666" max="6666" width="11.7109375" style="65" customWidth="1"/>
    <col min="6667" max="6667" width="12.42578125" style="65" customWidth="1"/>
    <col min="6668" max="6668" width="10.140625" style="65" customWidth="1"/>
    <col min="6669" max="6672" width="0" style="65" hidden="1" customWidth="1"/>
    <col min="6673" max="6673" width="11.28515625" style="65" customWidth="1"/>
    <col min="6674" max="6674" width="34.42578125" style="65" customWidth="1"/>
    <col min="6675" max="6692" width="9.140625" style="65" customWidth="1"/>
    <col min="6693" max="6912" width="8.85546875" style="65"/>
    <col min="6913" max="6916" width="2" style="65" customWidth="1"/>
    <col min="6917" max="6917" width="2.140625" style="65" customWidth="1"/>
    <col min="6918" max="6918" width="3.5703125" style="65" customWidth="1"/>
    <col min="6919" max="6919" width="34.28515625" style="65" customWidth="1"/>
    <col min="6920" max="6920" width="4.7109375" style="65" customWidth="1"/>
    <col min="6921" max="6921" width="9" style="65" customWidth="1"/>
    <col min="6922" max="6922" width="11.7109375" style="65" customWidth="1"/>
    <col min="6923" max="6923" width="12.42578125" style="65" customWidth="1"/>
    <col min="6924" max="6924" width="10.140625" style="65" customWidth="1"/>
    <col min="6925" max="6928" width="0" style="65" hidden="1" customWidth="1"/>
    <col min="6929" max="6929" width="11.28515625" style="65" customWidth="1"/>
    <col min="6930" max="6930" width="34.42578125" style="65" customWidth="1"/>
    <col min="6931" max="6948" width="9.140625" style="65" customWidth="1"/>
    <col min="6949" max="7168" width="8.85546875" style="65"/>
    <col min="7169" max="7172" width="2" style="65" customWidth="1"/>
    <col min="7173" max="7173" width="2.140625" style="65" customWidth="1"/>
    <col min="7174" max="7174" width="3.5703125" style="65" customWidth="1"/>
    <col min="7175" max="7175" width="34.28515625" style="65" customWidth="1"/>
    <col min="7176" max="7176" width="4.7109375" style="65" customWidth="1"/>
    <col min="7177" max="7177" width="9" style="65" customWidth="1"/>
    <col min="7178" max="7178" width="11.7109375" style="65" customWidth="1"/>
    <col min="7179" max="7179" width="12.42578125" style="65" customWidth="1"/>
    <col min="7180" max="7180" width="10.140625" style="65" customWidth="1"/>
    <col min="7181" max="7184" width="0" style="65" hidden="1" customWidth="1"/>
    <col min="7185" max="7185" width="11.28515625" style="65" customWidth="1"/>
    <col min="7186" max="7186" width="34.42578125" style="65" customWidth="1"/>
    <col min="7187" max="7204" width="9.140625" style="65" customWidth="1"/>
    <col min="7205" max="7424" width="8.85546875" style="65"/>
    <col min="7425" max="7428" width="2" style="65" customWidth="1"/>
    <col min="7429" max="7429" width="2.140625" style="65" customWidth="1"/>
    <col min="7430" max="7430" width="3.5703125" style="65" customWidth="1"/>
    <col min="7431" max="7431" width="34.28515625" style="65" customWidth="1"/>
    <col min="7432" max="7432" width="4.7109375" style="65" customWidth="1"/>
    <col min="7433" max="7433" width="9" style="65" customWidth="1"/>
    <col min="7434" max="7434" width="11.7109375" style="65" customWidth="1"/>
    <col min="7435" max="7435" width="12.42578125" style="65" customWidth="1"/>
    <col min="7436" max="7436" width="10.140625" style="65" customWidth="1"/>
    <col min="7437" max="7440" width="0" style="65" hidden="1" customWidth="1"/>
    <col min="7441" max="7441" width="11.28515625" style="65" customWidth="1"/>
    <col min="7442" max="7442" width="34.42578125" style="65" customWidth="1"/>
    <col min="7443" max="7460" width="9.140625" style="65" customWidth="1"/>
    <col min="7461" max="7680" width="8.85546875" style="65"/>
    <col min="7681" max="7684" width="2" style="65" customWidth="1"/>
    <col min="7685" max="7685" width="2.140625" style="65" customWidth="1"/>
    <col min="7686" max="7686" width="3.5703125" style="65" customWidth="1"/>
    <col min="7687" max="7687" width="34.28515625" style="65" customWidth="1"/>
    <col min="7688" max="7688" width="4.7109375" style="65" customWidth="1"/>
    <col min="7689" max="7689" width="9" style="65" customWidth="1"/>
    <col min="7690" max="7690" width="11.7109375" style="65" customWidth="1"/>
    <col min="7691" max="7691" width="12.42578125" style="65" customWidth="1"/>
    <col min="7692" max="7692" width="10.140625" style="65" customWidth="1"/>
    <col min="7693" max="7696" width="0" style="65" hidden="1" customWidth="1"/>
    <col min="7697" max="7697" width="11.28515625" style="65" customWidth="1"/>
    <col min="7698" max="7698" width="34.42578125" style="65" customWidth="1"/>
    <col min="7699" max="7716" width="9.140625" style="65" customWidth="1"/>
    <col min="7717" max="7936" width="8.85546875" style="65"/>
    <col min="7937" max="7940" width="2" style="65" customWidth="1"/>
    <col min="7941" max="7941" width="2.140625" style="65" customWidth="1"/>
    <col min="7942" max="7942" width="3.5703125" style="65" customWidth="1"/>
    <col min="7943" max="7943" width="34.28515625" style="65" customWidth="1"/>
    <col min="7944" max="7944" width="4.7109375" style="65" customWidth="1"/>
    <col min="7945" max="7945" width="9" style="65" customWidth="1"/>
    <col min="7946" max="7946" width="11.7109375" style="65" customWidth="1"/>
    <col min="7947" max="7947" width="12.42578125" style="65" customWidth="1"/>
    <col min="7948" max="7948" width="10.140625" style="65" customWidth="1"/>
    <col min="7949" max="7952" width="0" style="65" hidden="1" customWidth="1"/>
    <col min="7953" max="7953" width="11.28515625" style="65" customWidth="1"/>
    <col min="7954" max="7954" width="34.42578125" style="65" customWidth="1"/>
    <col min="7955" max="7972" width="9.140625" style="65" customWidth="1"/>
    <col min="7973" max="8192" width="8.85546875" style="65"/>
    <col min="8193" max="8196" width="2" style="65" customWidth="1"/>
    <col min="8197" max="8197" width="2.140625" style="65" customWidth="1"/>
    <col min="8198" max="8198" width="3.5703125" style="65" customWidth="1"/>
    <col min="8199" max="8199" width="34.28515625" style="65" customWidth="1"/>
    <col min="8200" max="8200" width="4.7109375" style="65" customWidth="1"/>
    <col min="8201" max="8201" width="9" style="65" customWidth="1"/>
    <col min="8202" max="8202" width="11.7109375" style="65" customWidth="1"/>
    <col min="8203" max="8203" width="12.42578125" style="65" customWidth="1"/>
    <col min="8204" max="8204" width="10.140625" style="65" customWidth="1"/>
    <col min="8205" max="8208" width="0" style="65" hidden="1" customWidth="1"/>
    <col min="8209" max="8209" width="11.28515625" style="65" customWidth="1"/>
    <col min="8210" max="8210" width="34.42578125" style="65" customWidth="1"/>
    <col min="8211" max="8228" width="9.140625" style="65" customWidth="1"/>
    <col min="8229" max="8448" width="8.85546875" style="65"/>
    <col min="8449" max="8452" width="2" style="65" customWidth="1"/>
    <col min="8453" max="8453" width="2.140625" style="65" customWidth="1"/>
    <col min="8454" max="8454" width="3.5703125" style="65" customWidth="1"/>
    <col min="8455" max="8455" width="34.28515625" style="65" customWidth="1"/>
    <col min="8456" max="8456" width="4.7109375" style="65" customWidth="1"/>
    <col min="8457" max="8457" width="9" style="65" customWidth="1"/>
    <col min="8458" max="8458" width="11.7109375" style="65" customWidth="1"/>
    <col min="8459" max="8459" width="12.42578125" style="65" customWidth="1"/>
    <col min="8460" max="8460" width="10.140625" style="65" customWidth="1"/>
    <col min="8461" max="8464" width="0" style="65" hidden="1" customWidth="1"/>
    <col min="8465" max="8465" width="11.28515625" style="65" customWidth="1"/>
    <col min="8466" max="8466" width="34.42578125" style="65" customWidth="1"/>
    <col min="8467" max="8484" width="9.140625" style="65" customWidth="1"/>
    <col min="8485" max="8704" width="8.85546875" style="65"/>
    <col min="8705" max="8708" width="2" style="65" customWidth="1"/>
    <col min="8709" max="8709" width="2.140625" style="65" customWidth="1"/>
    <col min="8710" max="8710" width="3.5703125" style="65" customWidth="1"/>
    <col min="8711" max="8711" width="34.28515625" style="65" customWidth="1"/>
    <col min="8712" max="8712" width="4.7109375" style="65" customWidth="1"/>
    <col min="8713" max="8713" width="9" style="65" customWidth="1"/>
    <col min="8714" max="8714" width="11.7109375" style="65" customWidth="1"/>
    <col min="8715" max="8715" width="12.42578125" style="65" customWidth="1"/>
    <col min="8716" max="8716" width="10.140625" style="65" customWidth="1"/>
    <col min="8717" max="8720" width="0" style="65" hidden="1" customWidth="1"/>
    <col min="8721" max="8721" width="11.28515625" style="65" customWidth="1"/>
    <col min="8722" max="8722" width="34.42578125" style="65" customWidth="1"/>
    <col min="8723" max="8740" width="9.140625" style="65" customWidth="1"/>
    <col min="8741" max="8960" width="8.85546875" style="65"/>
    <col min="8961" max="8964" width="2" style="65" customWidth="1"/>
    <col min="8965" max="8965" width="2.140625" style="65" customWidth="1"/>
    <col min="8966" max="8966" width="3.5703125" style="65" customWidth="1"/>
    <col min="8967" max="8967" width="34.28515625" style="65" customWidth="1"/>
    <col min="8968" max="8968" width="4.7109375" style="65" customWidth="1"/>
    <col min="8969" max="8969" width="9" style="65" customWidth="1"/>
    <col min="8970" max="8970" width="11.7109375" style="65" customWidth="1"/>
    <col min="8971" max="8971" width="12.42578125" style="65" customWidth="1"/>
    <col min="8972" max="8972" width="10.140625" style="65" customWidth="1"/>
    <col min="8973" max="8976" width="0" style="65" hidden="1" customWidth="1"/>
    <col min="8977" max="8977" width="11.28515625" style="65" customWidth="1"/>
    <col min="8978" max="8978" width="34.42578125" style="65" customWidth="1"/>
    <col min="8979" max="8996" width="9.140625" style="65" customWidth="1"/>
    <col min="8997" max="9216" width="8.85546875" style="65"/>
    <col min="9217" max="9220" width="2" style="65" customWidth="1"/>
    <col min="9221" max="9221" width="2.140625" style="65" customWidth="1"/>
    <col min="9222" max="9222" width="3.5703125" style="65" customWidth="1"/>
    <col min="9223" max="9223" width="34.28515625" style="65" customWidth="1"/>
    <col min="9224" max="9224" width="4.7109375" style="65" customWidth="1"/>
    <col min="9225" max="9225" width="9" style="65" customWidth="1"/>
    <col min="9226" max="9226" width="11.7109375" style="65" customWidth="1"/>
    <col min="9227" max="9227" width="12.42578125" style="65" customWidth="1"/>
    <col min="9228" max="9228" width="10.140625" style="65" customWidth="1"/>
    <col min="9229" max="9232" width="0" style="65" hidden="1" customWidth="1"/>
    <col min="9233" max="9233" width="11.28515625" style="65" customWidth="1"/>
    <col min="9234" max="9234" width="34.42578125" style="65" customWidth="1"/>
    <col min="9235" max="9252" width="9.140625" style="65" customWidth="1"/>
    <col min="9253" max="9472" width="8.85546875" style="65"/>
    <col min="9473" max="9476" width="2" style="65" customWidth="1"/>
    <col min="9477" max="9477" width="2.140625" style="65" customWidth="1"/>
    <col min="9478" max="9478" width="3.5703125" style="65" customWidth="1"/>
    <col min="9479" max="9479" width="34.28515625" style="65" customWidth="1"/>
    <col min="9480" max="9480" width="4.7109375" style="65" customWidth="1"/>
    <col min="9481" max="9481" width="9" style="65" customWidth="1"/>
    <col min="9482" max="9482" width="11.7109375" style="65" customWidth="1"/>
    <col min="9483" max="9483" width="12.42578125" style="65" customWidth="1"/>
    <col min="9484" max="9484" width="10.140625" style="65" customWidth="1"/>
    <col min="9485" max="9488" width="0" style="65" hidden="1" customWidth="1"/>
    <col min="9489" max="9489" width="11.28515625" style="65" customWidth="1"/>
    <col min="9490" max="9490" width="34.42578125" style="65" customWidth="1"/>
    <col min="9491" max="9508" width="9.140625" style="65" customWidth="1"/>
    <col min="9509" max="9728" width="8.85546875" style="65"/>
    <col min="9729" max="9732" width="2" style="65" customWidth="1"/>
    <col min="9733" max="9733" width="2.140625" style="65" customWidth="1"/>
    <col min="9734" max="9734" width="3.5703125" style="65" customWidth="1"/>
    <col min="9735" max="9735" width="34.28515625" style="65" customWidth="1"/>
    <col min="9736" max="9736" width="4.7109375" style="65" customWidth="1"/>
    <col min="9737" max="9737" width="9" style="65" customWidth="1"/>
    <col min="9738" max="9738" width="11.7109375" style="65" customWidth="1"/>
    <col min="9739" max="9739" width="12.42578125" style="65" customWidth="1"/>
    <col min="9740" max="9740" width="10.140625" style="65" customWidth="1"/>
    <col min="9741" max="9744" width="0" style="65" hidden="1" customWidth="1"/>
    <col min="9745" max="9745" width="11.28515625" style="65" customWidth="1"/>
    <col min="9746" max="9746" width="34.42578125" style="65" customWidth="1"/>
    <col min="9747" max="9764" width="9.140625" style="65" customWidth="1"/>
    <col min="9765" max="9984" width="8.85546875" style="65"/>
    <col min="9985" max="9988" width="2" style="65" customWidth="1"/>
    <col min="9989" max="9989" width="2.140625" style="65" customWidth="1"/>
    <col min="9990" max="9990" width="3.5703125" style="65" customWidth="1"/>
    <col min="9991" max="9991" width="34.28515625" style="65" customWidth="1"/>
    <col min="9992" max="9992" width="4.7109375" style="65" customWidth="1"/>
    <col min="9993" max="9993" width="9" style="65" customWidth="1"/>
    <col min="9994" max="9994" width="11.7109375" style="65" customWidth="1"/>
    <col min="9995" max="9995" width="12.42578125" style="65" customWidth="1"/>
    <col min="9996" max="9996" width="10.140625" style="65" customWidth="1"/>
    <col min="9997" max="10000" width="0" style="65" hidden="1" customWidth="1"/>
    <col min="10001" max="10001" width="11.28515625" style="65" customWidth="1"/>
    <col min="10002" max="10002" width="34.42578125" style="65" customWidth="1"/>
    <col min="10003" max="10020" width="9.140625" style="65" customWidth="1"/>
    <col min="10021" max="10240" width="8.85546875" style="65"/>
    <col min="10241" max="10244" width="2" style="65" customWidth="1"/>
    <col min="10245" max="10245" width="2.140625" style="65" customWidth="1"/>
    <col min="10246" max="10246" width="3.5703125" style="65" customWidth="1"/>
    <col min="10247" max="10247" width="34.28515625" style="65" customWidth="1"/>
    <col min="10248" max="10248" width="4.7109375" style="65" customWidth="1"/>
    <col min="10249" max="10249" width="9" style="65" customWidth="1"/>
    <col min="10250" max="10250" width="11.7109375" style="65" customWidth="1"/>
    <col min="10251" max="10251" width="12.42578125" style="65" customWidth="1"/>
    <col min="10252" max="10252" width="10.140625" style="65" customWidth="1"/>
    <col min="10253" max="10256" width="0" style="65" hidden="1" customWidth="1"/>
    <col min="10257" max="10257" width="11.28515625" style="65" customWidth="1"/>
    <col min="10258" max="10258" width="34.42578125" style="65" customWidth="1"/>
    <col min="10259" max="10276" width="9.140625" style="65" customWidth="1"/>
    <col min="10277" max="10496" width="8.85546875" style="65"/>
    <col min="10497" max="10500" width="2" style="65" customWidth="1"/>
    <col min="10501" max="10501" width="2.140625" style="65" customWidth="1"/>
    <col min="10502" max="10502" width="3.5703125" style="65" customWidth="1"/>
    <col min="10503" max="10503" width="34.28515625" style="65" customWidth="1"/>
    <col min="10504" max="10504" width="4.7109375" style="65" customWidth="1"/>
    <col min="10505" max="10505" width="9" style="65" customWidth="1"/>
    <col min="10506" max="10506" width="11.7109375" style="65" customWidth="1"/>
    <col min="10507" max="10507" width="12.42578125" style="65" customWidth="1"/>
    <col min="10508" max="10508" width="10.140625" style="65" customWidth="1"/>
    <col min="10509" max="10512" width="0" style="65" hidden="1" customWidth="1"/>
    <col min="10513" max="10513" width="11.28515625" style="65" customWidth="1"/>
    <col min="10514" max="10514" width="34.42578125" style="65" customWidth="1"/>
    <col min="10515" max="10532" width="9.140625" style="65" customWidth="1"/>
    <col min="10533" max="10752" width="8.85546875" style="65"/>
    <col min="10753" max="10756" width="2" style="65" customWidth="1"/>
    <col min="10757" max="10757" width="2.140625" style="65" customWidth="1"/>
    <col min="10758" max="10758" width="3.5703125" style="65" customWidth="1"/>
    <col min="10759" max="10759" width="34.28515625" style="65" customWidth="1"/>
    <col min="10760" max="10760" width="4.7109375" style="65" customWidth="1"/>
    <col min="10761" max="10761" width="9" style="65" customWidth="1"/>
    <col min="10762" max="10762" width="11.7109375" style="65" customWidth="1"/>
    <col min="10763" max="10763" width="12.42578125" style="65" customWidth="1"/>
    <col min="10764" max="10764" width="10.140625" style="65" customWidth="1"/>
    <col min="10765" max="10768" width="0" style="65" hidden="1" customWidth="1"/>
    <col min="10769" max="10769" width="11.28515625" style="65" customWidth="1"/>
    <col min="10770" max="10770" width="34.42578125" style="65" customWidth="1"/>
    <col min="10771" max="10788" width="9.140625" style="65" customWidth="1"/>
    <col min="10789" max="11008" width="8.85546875" style="65"/>
    <col min="11009" max="11012" width="2" style="65" customWidth="1"/>
    <col min="11013" max="11013" width="2.140625" style="65" customWidth="1"/>
    <col min="11014" max="11014" width="3.5703125" style="65" customWidth="1"/>
    <col min="11015" max="11015" width="34.28515625" style="65" customWidth="1"/>
    <col min="11016" max="11016" width="4.7109375" style="65" customWidth="1"/>
    <col min="11017" max="11017" width="9" style="65" customWidth="1"/>
    <col min="11018" max="11018" width="11.7109375" style="65" customWidth="1"/>
    <col min="11019" max="11019" width="12.42578125" style="65" customWidth="1"/>
    <col min="11020" max="11020" width="10.140625" style="65" customWidth="1"/>
    <col min="11021" max="11024" width="0" style="65" hidden="1" customWidth="1"/>
    <col min="11025" max="11025" width="11.28515625" style="65" customWidth="1"/>
    <col min="11026" max="11026" width="34.42578125" style="65" customWidth="1"/>
    <col min="11027" max="11044" width="9.140625" style="65" customWidth="1"/>
    <col min="11045" max="11264" width="8.85546875" style="65"/>
    <col min="11265" max="11268" width="2" style="65" customWidth="1"/>
    <col min="11269" max="11269" width="2.140625" style="65" customWidth="1"/>
    <col min="11270" max="11270" width="3.5703125" style="65" customWidth="1"/>
    <col min="11271" max="11271" width="34.28515625" style="65" customWidth="1"/>
    <col min="11272" max="11272" width="4.7109375" style="65" customWidth="1"/>
    <col min="11273" max="11273" width="9" style="65" customWidth="1"/>
    <col min="11274" max="11274" width="11.7109375" style="65" customWidth="1"/>
    <col min="11275" max="11275" width="12.42578125" style="65" customWidth="1"/>
    <col min="11276" max="11276" width="10.140625" style="65" customWidth="1"/>
    <col min="11277" max="11280" width="0" style="65" hidden="1" customWidth="1"/>
    <col min="11281" max="11281" width="11.28515625" style="65" customWidth="1"/>
    <col min="11282" max="11282" width="34.42578125" style="65" customWidth="1"/>
    <col min="11283" max="11300" width="9.140625" style="65" customWidth="1"/>
    <col min="11301" max="11520" width="8.85546875" style="65"/>
    <col min="11521" max="11524" width="2" style="65" customWidth="1"/>
    <col min="11525" max="11525" width="2.140625" style="65" customWidth="1"/>
    <col min="11526" max="11526" width="3.5703125" style="65" customWidth="1"/>
    <col min="11527" max="11527" width="34.28515625" style="65" customWidth="1"/>
    <col min="11528" max="11528" width="4.7109375" style="65" customWidth="1"/>
    <col min="11529" max="11529" width="9" style="65" customWidth="1"/>
    <col min="11530" max="11530" width="11.7109375" style="65" customWidth="1"/>
    <col min="11531" max="11531" width="12.42578125" style="65" customWidth="1"/>
    <col min="11532" max="11532" width="10.140625" style="65" customWidth="1"/>
    <col min="11533" max="11536" width="0" style="65" hidden="1" customWidth="1"/>
    <col min="11537" max="11537" width="11.28515625" style="65" customWidth="1"/>
    <col min="11538" max="11538" width="34.42578125" style="65" customWidth="1"/>
    <col min="11539" max="11556" width="9.140625" style="65" customWidth="1"/>
    <col min="11557" max="11776" width="8.85546875" style="65"/>
    <col min="11777" max="11780" width="2" style="65" customWidth="1"/>
    <col min="11781" max="11781" width="2.140625" style="65" customWidth="1"/>
    <col min="11782" max="11782" width="3.5703125" style="65" customWidth="1"/>
    <col min="11783" max="11783" width="34.28515625" style="65" customWidth="1"/>
    <col min="11784" max="11784" width="4.7109375" style="65" customWidth="1"/>
    <col min="11785" max="11785" width="9" style="65" customWidth="1"/>
    <col min="11786" max="11786" width="11.7109375" style="65" customWidth="1"/>
    <col min="11787" max="11787" width="12.42578125" style="65" customWidth="1"/>
    <col min="11788" max="11788" width="10.140625" style="65" customWidth="1"/>
    <col min="11789" max="11792" width="0" style="65" hidden="1" customWidth="1"/>
    <col min="11793" max="11793" width="11.28515625" style="65" customWidth="1"/>
    <col min="11794" max="11794" width="34.42578125" style="65" customWidth="1"/>
    <col min="11795" max="11812" width="9.140625" style="65" customWidth="1"/>
    <col min="11813" max="12032" width="8.85546875" style="65"/>
    <col min="12033" max="12036" width="2" style="65" customWidth="1"/>
    <col min="12037" max="12037" width="2.140625" style="65" customWidth="1"/>
    <col min="12038" max="12038" width="3.5703125" style="65" customWidth="1"/>
    <col min="12039" max="12039" width="34.28515625" style="65" customWidth="1"/>
    <col min="12040" max="12040" width="4.7109375" style="65" customWidth="1"/>
    <col min="12041" max="12041" width="9" style="65" customWidth="1"/>
    <col min="12042" max="12042" width="11.7109375" style="65" customWidth="1"/>
    <col min="12043" max="12043" width="12.42578125" style="65" customWidth="1"/>
    <col min="12044" max="12044" width="10.140625" style="65" customWidth="1"/>
    <col min="12045" max="12048" width="0" style="65" hidden="1" customWidth="1"/>
    <col min="12049" max="12049" width="11.28515625" style="65" customWidth="1"/>
    <col min="12050" max="12050" width="34.42578125" style="65" customWidth="1"/>
    <col min="12051" max="12068" width="9.140625" style="65" customWidth="1"/>
    <col min="12069" max="12288" width="8.85546875" style="65"/>
    <col min="12289" max="12292" width="2" style="65" customWidth="1"/>
    <col min="12293" max="12293" width="2.140625" style="65" customWidth="1"/>
    <col min="12294" max="12294" width="3.5703125" style="65" customWidth="1"/>
    <col min="12295" max="12295" width="34.28515625" style="65" customWidth="1"/>
    <col min="12296" max="12296" width="4.7109375" style="65" customWidth="1"/>
    <col min="12297" max="12297" width="9" style="65" customWidth="1"/>
    <col min="12298" max="12298" width="11.7109375" style="65" customWidth="1"/>
    <col min="12299" max="12299" width="12.42578125" style="65" customWidth="1"/>
    <col min="12300" max="12300" width="10.140625" style="65" customWidth="1"/>
    <col min="12301" max="12304" width="0" style="65" hidden="1" customWidth="1"/>
    <col min="12305" max="12305" width="11.28515625" style="65" customWidth="1"/>
    <col min="12306" max="12306" width="34.42578125" style="65" customWidth="1"/>
    <col min="12307" max="12324" width="9.140625" style="65" customWidth="1"/>
    <col min="12325" max="12544" width="8.85546875" style="65"/>
    <col min="12545" max="12548" width="2" style="65" customWidth="1"/>
    <col min="12549" max="12549" width="2.140625" style="65" customWidth="1"/>
    <col min="12550" max="12550" width="3.5703125" style="65" customWidth="1"/>
    <col min="12551" max="12551" width="34.28515625" style="65" customWidth="1"/>
    <col min="12552" max="12552" width="4.7109375" style="65" customWidth="1"/>
    <col min="12553" max="12553" width="9" style="65" customWidth="1"/>
    <col min="12554" max="12554" width="11.7109375" style="65" customWidth="1"/>
    <col min="12555" max="12555" width="12.42578125" style="65" customWidth="1"/>
    <col min="12556" max="12556" width="10.140625" style="65" customWidth="1"/>
    <col min="12557" max="12560" width="0" style="65" hidden="1" customWidth="1"/>
    <col min="12561" max="12561" width="11.28515625" style="65" customWidth="1"/>
    <col min="12562" max="12562" width="34.42578125" style="65" customWidth="1"/>
    <col min="12563" max="12580" width="9.140625" style="65" customWidth="1"/>
    <col min="12581" max="12800" width="8.85546875" style="65"/>
    <col min="12801" max="12804" width="2" style="65" customWidth="1"/>
    <col min="12805" max="12805" width="2.140625" style="65" customWidth="1"/>
    <col min="12806" max="12806" width="3.5703125" style="65" customWidth="1"/>
    <col min="12807" max="12807" width="34.28515625" style="65" customWidth="1"/>
    <col min="12808" max="12808" width="4.7109375" style="65" customWidth="1"/>
    <col min="12809" max="12809" width="9" style="65" customWidth="1"/>
    <col min="12810" max="12810" width="11.7109375" style="65" customWidth="1"/>
    <col min="12811" max="12811" width="12.42578125" style="65" customWidth="1"/>
    <col min="12812" max="12812" width="10.140625" style="65" customWidth="1"/>
    <col min="12813" max="12816" width="0" style="65" hidden="1" customWidth="1"/>
    <col min="12817" max="12817" width="11.28515625" style="65" customWidth="1"/>
    <col min="12818" max="12818" width="34.42578125" style="65" customWidth="1"/>
    <col min="12819" max="12836" width="9.140625" style="65" customWidth="1"/>
    <col min="12837" max="13056" width="8.85546875" style="65"/>
    <col min="13057" max="13060" width="2" style="65" customWidth="1"/>
    <col min="13061" max="13061" width="2.140625" style="65" customWidth="1"/>
    <col min="13062" max="13062" width="3.5703125" style="65" customWidth="1"/>
    <col min="13063" max="13063" width="34.28515625" style="65" customWidth="1"/>
    <col min="13064" max="13064" width="4.7109375" style="65" customWidth="1"/>
    <col min="13065" max="13065" width="9" style="65" customWidth="1"/>
    <col min="13066" max="13066" width="11.7109375" style="65" customWidth="1"/>
    <col min="13067" max="13067" width="12.42578125" style="65" customWidth="1"/>
    <col min="13068" max="13068" width="10.140625" style="65" customWidth="1"/>
    <col min="13069" max="13072" width="0" style="65" hidden="1" customWidth="1"/>
    <col min="13073" max="13073" width="11.28515625" style="65" customWidth="1"/>
    <col min="13074" max="13074" width="34.42578125" style="65" customWidth="1"/>
    <col min="13075" max="13092" width="9.140625" style="65" customWidth="1"/>
    <col min="13093" max="13312" width="8.85546875" style="65"/>
    <col min="13313" max="13316" width="2" style="65" customWidth="1"/>
    <col min="13317" max="13317" width="2.140625" style="65" customWidth="1"/>
    <col min="13318" max="13318" width="3.5703125" style="65" customWidth="1"/>
    <col min="13319" max="13319" width="34.28515625" style="65" customWidth="1"/>
    <col min="13320" max="13320" width="4.7109375" style="65" customWidth="1"/>
    <col min="13321" max="13321" width="9" style="65" customWidth="1"/>
    <col min="13322" max="13322" width="11.7109375" style="65" customWidth="1"/>
    <col min="13323" max="13323" width="12.42578125" style="65" customWidth="1"/>
    <col min="13324" max="13324" width="10.140625" style="65" customWidth="1"/>
    <col min="13325" max="13328" width="0" style="65" hidden="1" customWidth="1"/>
    <col min="13329" max="13329" width="11.28515625" style="65" customWidth="1"/>
    <col min="13330" max="13330" width="34.42578125" style="65" customWidth="1"/>
    <col min="13331" max="13348" width="9.140625" style="65" customWidth="1"/>
    <col min="13349" max="13568" width="8.85546875" style="65"/>
    <col min="13569" max="13572" width="2" style="65" customWidth="1"/>
    <col min="13573" max="13573" width="2.140625" style="65" customWidth="1"/>
    <col min="13574" max="13574" width="3.5703125" style="65" customWidth="1"/>
    <col min="13575" max="13575" width="34.28515625" style="65" customWidth="1"/>
    <col min="13576" max="13576" width="4.7109375" style="65" customWidth="1"/>
    <col min="13577" max="13577" width="9" style="65" customWidth="1"/>
    <col min="13578" max="13578" width="11.7109375" style="65" customWidth="1"/>
    <col min="13579" max="13579" width="12.42578125" style="65" customWidth="1"/>
    <col min="13580" max="13580" width="10.140625" style="65" customWidth="1"/>
    <col min="13581" max="13584" width="0" style="65" hidden="1" customWidth="1"/>
    <col min="13585" max="13585" width="11.28515625" style="65" customWidth="1"/>
    <col min="13586" max="13586" width="34.42578125" style="65" customWidth="1"/>
    <col min="13587" max="13604" width="9.140625" style="65" customWidth="1"/>
    <col min="13605" max="13824" width="8.85546875" style="65"/>
    <col min="13825" max="13828" width="2" style="65" customWidth="1"/>
    <col min="13829" max="13829" width="2.140625" style="65" customWidth="1"/>
    <col min="13830" max="13830" width="3.5703125" style="65" customWidth="1"/>
    <col min="13831" max="13831" width="34.28515625" style="65" customWidth="1"/>
    <col min="13832" max="13832" width="4.7109375" style="65" customWidth="1"/>
    <col min="13833" max="13833" width="9" style="65" customWidth="1"/>
    <col min="13834" max="13834" width="11.7109375" style="65" customWidth="1"/>
    <col min="13835" max="13835" width="12.42578125" style="65" customWidth="1"/>
    <col min="13836" max="13836" width="10.140625" style="65" customWidth="1"/>
    <col min="13837" max="13840" width="0" style="65" hidden="1" customWidth="1"/>
    <col min="13841" max="13841" width="11.28515625" style="65" customWidth="1"/>
    <col min="13842" max="13842" width="34.42578125" style="65" customWidth="1"/>
    <col min="13843" max="13860" width="9.140625" style="65" customWidth="1"/>
    <col min="13861" max="14080" width="8.85546875" style="65"/>
    <col min="14081" max="14084" width="2" style="65" customWidth="1"/>
    <col min="14085" max="14085" width="2.140625" style="65" customWidth="1"/>
    <col min="14086" max="14086" width="3.5703125" style="65" customWidth="1"/>
    <col min="14087" max="14087" width="34.28515625" style="65" customWidth="1"/>
    <col min="14088" max="14088" width="4.7109375" style="65" customWidth="1"/>
    <col min="14089" max="14089" width="9" style="65" customWidth="1"/>
    <col min="14090" max="14090" width="11.7109375" style="65" customWidth="1"/>
    <col min="14091" max="14091" width="12.42578125" style="65" customWidth="1"/>
    <col min="14092" max="14092" width="10.140625" style="65" customWidth="1"/>
    <col min="14093" max="14096" width="0" style="65" hidden="1" customWidth="1"/>
    <col min="14097" max="14097" width="11.28515625" style="65" customWidth="1"/>
    <col min="14098" max="14098" width="34.42578125" style="65" customWidth="1"/>
    <col min="14099" max="14116" width="9.140625" style="65" customWidth="1"/>
    <col min="14117" max="14336" width="8.85546875" style="65"/>
    <col min="14337" max="14340" width="2" style="65" customWidth="1"/>
    <col min="14341" max="14341" width="2.140625" style="65" customWidth="1"/>
    <col min="14342" max="14342" width="3.5703125" style="65" customWidth="1"/>
    <col min="14343" max="14343" width="34.28515625" style="65" customWidth="1"/>
    <col min="14344" max="14344" width="4.7109375" style="65" customWidth="1"/>
    <col min="14345" max="14345" width="9" style="65" customWidth="1"/>
    <col min="14346" max="14346" width="11.7109375" style="65" customWidth="1"/>
    <col min="14347" max="14347" width="12.42578125" style="65" customWidth="1"/>
    <col min="14348" max="14348" width="10.140625" style="65" customWidth="1"/>
    <col min="14349" max="14352" width="0" style="65" hidden="1" customWidth="1"/>
    <col min="14353" max="14353" width="11.28515625" style="65" customWidth="1"/>
    <col min="14354" max="14354" width="34.42578125" style="65" customWidth="1"/>
    <col min="14355" max="14372" width="9.140625" style="65" customWidth="1"/>
    <col min="14373" max="14592" width="8.85546875" style="65"/>
    <col min="14593" max="14596" width="2" style="65" customWidth="1"/>
    <col min="14597" max="14597" width="2.140625" style="65" customWidth="1"/>
    <col min="14598" max="14598" width="3.5703125" style="65" customWidth="1"/>
    <col min="14599" max="14599" width="34.28515625" style="65" customWidth="1"/>
    <col min="14600" max="14600" width="4.7109375" style="65" customWidth="1"/>
    <col min="14601" max="14601" width="9" style="65" customWidth="1"/>
    <col min="14602" max="14602" width="11.7109375" style="65" customWidth="1"/>
    <col min="14603" max="14603" width="12.42578125" style="65" customWidth="1"/>
    <col min="14604" max="14604" width="10.140625" style="65" customWidth="1"/>
    <col min="14605" max="14608" width="0" style="65" hidden="1" customWidth="1"/>
    <col min="14609" max="14609" width="11.28515625" style="65" customWidth="1"/>
    <col min="14610" max="14610" width="34.42578125" style="65" customWidth="1"/>
    <col min="14611" max="14628" width="9.140625" style="65" customWidth="1"/>
    <col min="14629" max="14848" width="8.85546875" style="65"/>
    <col min="14849" max="14852" width="2" style="65" customWidth="1"/>
    <col min="14853" max="14853" width="2.140625" style="65" customWidth="1"/>
    <col min="14854" max="14854" width="3.5703125" style="65" customWidth="1"/>
    <col min="14855" max="14855" width="34.28515625" style="65" customWidth="1"/>
    <col min="14856" max="14856" width="4.7109375" style="65" customWidth="1"/>
    <col min="14857" max="14857" width="9" style="65" customWidth="1"/>
    <col min="14858" max="14858" width="11.7109375" style="65" customWidth="1"/>
    <col min="14859" max="14859" width="12.42578125" style="65" customWidth="1"/>
    <col min="14860" max="14860" width="10.140625" style="65" customWidth="1"/>
    <col min="14861" max="14864" width="0" style="65" hidden="1" customWidth="1"/>
    <col min="14865" max="14865" width="11.28515625" style="65" customWidth="1"/>
    <col min="14866" max="14866" width="34.42578125" style="65" customWidth="1"/>
    <col min="14867" max="14884" width="9.140625" style="65" customWidth="1"/>
    <col min="14885" max="15104" width="8.85546875" style="65"/>
    <col min="15105" max="15108" width="2" style="65" customWidth="1"/>
    <col min="15109" max="15109" width="2.140625" style="65" customWidth="1"/>
    <col min="15110" max="15110" width="3.5703125" style="65" customWidth="1"/>
    <col min="15111" max="15111" width="34.28515625" style="65" customWidth="1"/>
    <col min="15112" max="15112" width="4.7109375" style="65" customWidth="1"/>
    <col min="15113" max="15113" width="9" style="65" customWidth="1"/>
    <col min="15114" max="15114" width="11.7109375" style="65" customWidth="1"/>
    <col min="15115" max="15115" width="12.42578125" style="65" customWidth="1"/>
    <col min="15116" max="15116" width="10.140625" style="65" customWidth="1"/>
    <col min="15117" max="15120" width="0" style="65" hidden="1" customWidth="1"/>
    <col min="15121" max="15121" width="11.28515625" style="65" customWidth="1"/>
    <col min="15122" max="15122" width="34.42578125" style="65" customWidth="1"/>
    <col min="15123" max="15140" width="9.140625" style="65" customWidth="1"/>
    <col min="15141" max="15360" width="8.85546875" style="65"/>
    <col min="15361" max="15364" width="2" style="65" customWidth="1"/>
    <col min="15365" max="15365" width="2.140625" style="65" customWidth="1"/>
    <col min="15366" max="15366" width="3.5703125" style="65" customWidth="1"/>
    <col min="15367" max="15367" width="34.28515625" style="65" customWidth="1"/>
    <col min="15368" max="15368" width="4.7109375" style="65" customWidth="1"/>
    <col min="15369" max="15369" width="9" style="65" customWidth="1"/>
    <col min="15370" max="15370" width="11.7109375" style="65" customWidth="1"/>
    <col min="15371" max="15371" width="12.42578125" style="65" customWidth="1"/>
    <col min="15372" max="15372" width="10.140625" style="65" customWidth="1"/>
    <col min="15373" max="15376" width="0" style="65" hidden="1" customWidth="1"/>
    <col min="15377" max="15377" width="11.28515625" style="65" customWidth="1"/>
    <col min="15378" max="15378" width="34.42578125" style="65" customWidth="1"/>
    <col min="15379" max="15396" width="9.140625" style="65" customWidth="1"/>
    <col min="15397" max="15616" width="8.85546875" style="65"/>
    <col min="15617" max="15620" width="2" style="65" customWidth="1"/>
    <col min="15621" max="15621" width="2.140625" style="65" customWidth="1"/>
    <col min="15622" max="15622" width="3.5703125" style="65" customWidth="1"/>
    <col min="15623" max="15623" width="34.28515625" style="65" customWidth="1"/>
    <col min="15624" max="15624" width="4.7109375" style="65" customWidth="1"/>
    <col min="15625" max="15625" width="9" style="65" customWidth="1"/>
    <col min="15626" max="15626" width="11.7109375" style="65" customWidth="1"/>
    <col min="15627" max="15627" width="12.42578125" style="65" customWidth="1"/>
    <col min="15628" max="15628" width="10.140625" style="65" customWidth="1"/>
    <col min="15629" max="15632" width="0" style="65" hidden="1" customWidth="1"/>
    <col min="15633" max="15633" width="11.28515625" style="65" customWidth="1"/>
    <col min="15634" max="15634" width="34.42578125" style="65" customWidth="1"/>
    <col min="15635" max="15652" width="9.140625" style="65" customWidth="1"/>
    <col min="15653" max="15872" width="8.85546875" style="65"/>
    <col min="15873" max="15876" width="2" style="65" customWidth="1"/>
    <col min="15877" max="15877" width="2.140625" style="65" customWidth="1"/>
    <col min="15878" max="15878" width="3.5703125" style="65" customWidth="1"/>
    <col min="15879" max="15879" width="34.28515625" style="65" customWidth="1"/>
    <col min="15880" max="15880" width="4.7109375" style="65" customWidth="1"/>
    <col min="15881" max="15881" width="9" style="65" customWidth="1"/>
    <col min="15882" max="15882" width="11.7109375" style="65" customWidth="1"/>
    <col min="15883" max="15883" width="12.42578125" style="65" customWidth="1"/>
    <col min="15884" max="15884" width="10.140625" style="65" customWidth="1"/>
    <col min="15885" max="15888" width="0" style="65" hidden="1" customWidth="1"/>
    <col min="15889" max="15889" width="11.28515625" style="65" customWidth="1"/>
    <col min="15890" max="15890" width="34.42578125" style="65" customWidth="1"/>
    <col min="15891" max="15908" width="9.140625" style="65" customWidth="1"/>
    <col min="15909" max="16128" width="8.85546875" style="65"/>
    <col min="16129" max="16132" width="2" style="65" customWidth="1"/>
    <col min="16133" max="16133" width="2.140625" style="65" customWidth="1"/>
    <col min="16134" max="16134" width="3.5703125" style="65" customWidth="1"/>
    <col min="16135" max="16135" width="34.28515625" style="65" customWidth="1"/>
    <col min="16136" max="16136" width="4.7109375" style="65" customWidth="1"/>
    <col min="16137" max="16137" width="9" style="65" customWidth="1"/>
    <col min="16138" max="16138" width="11.7109375" style="65" customWidth="1"/>
    <col min="16139" max="16139" width="12.42578125" style="65" customWidth="1"/>
    <col min="16140" max="16140" width="10.140625" style="65" customWidth="1"/>
    <col min="16141" max="16144" width="0" style="65" hidden="1" customWidth="1"/>
    <col min="16145" max="16145" width="11.28515625" style="65" customWidth="1"/>
    <col min="16146" max="16146" width="34.42578125" style="65" customWidth="1"/>
    <col min="16147" max="16164" width="9.140625" style="65" customWidth="1"/>
    <col min="16165" max="16384" width="8.85546875" style="65"/>
  </cols>
  <sheetData>
    <row r="1" spans="1:36" ht="15" customHeight="1">
      <c r="G1" s="186"/>
      <c r="H1" s="187"/>
      <c r="I1" s="63"/>
      <c r="J1" s="64" t="s">
        <v>27</v>
      </c>
      <c r="K1" s="64"/>
      <c r="L1" s="64"/>
      <c r="M1" s="188"/>
      <c r="N1" s="64"/>
      <c r="O1" s="64"/>
      <c r="P1" s="64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</row>
    <row r="2" spans="1:36" ht="14.25" customHeight="1">
      <c r="H2" s="187"/>
      <c r="I2" s="65"/>
      <c r="J2" s="64" t="s">
        <v>28</v>
      </c>
      <c r="K2" s="64"/>
      <c r="L2" s="64"/>
      <c r="M2" s="188"/>
      <c r="N2" s="64"/>
      <c r="O2" s="64"/>
      <c r="P2" s="64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6" ht="13.5" customHeight="1">
      <c r="H3" s="66"/>
      <c r="I3" s="187"/>
      <c r="J3" s="64" t="s">
        <v>29</v>
      </c>
      <c r="K3" s="64"/>
      <c r="L3" s="64"/>
      <c r="M3" s="188"/>
      <c r="N3" s="64"/>
      <c r="O3" s="64"/>
      <c r="P3" s="64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</row>
    <row r="4" spans="1:36" ht="14.25" customHeight="1">
      <c r="G4" s="189" t="s">
        <v>30</v>
      </c>
      <c r="H4" s="187"/>
      <c r="I4" s="65"/>
      <c r="J4" s="64" t="s">
        <v>31</v>
      </c>
      <c r="K4" s="64"/>
      <c r="L4" s="64"/>
      <c r="M4" s="188"/>
      <c r="N4" s="190"/>
      <c r="O4" s="190"/>
      <c r="P4" s="64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</row>
    <row r="5" spans="1:36" ht="12" customHeight="1">
      <c r="H5" s="67"/>
      <c r="I5" s="65"/>
      <c r="J5" s="64" t="s">
        <v>388</v>
      </c>
      <c r="K5" s="64"/>
      <c r="L5" s="64"/>
      <c r="M5" s="188"/>
      <c r="N5" s="64"/>
      <c r="O5" s="64"/>
      <c r="P5" s="64"/>
      <c r="Q5" s="64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</row>
    <row r="6" spans="1:36" ht="25.5" customHeight="1">
      <c r="G6" s="68" t="s">
        <v>32</v>
      </c>
      <c r="H6" s="64"/>
      <c r="I6" s="64"/>
      <c r="J6" s="191"/>
      <c r="K6" s="191"/>
      <c r="L6" s="69"/>
      <c r="M6" s="188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</row>
    <row r="7" spans="1:36" ht="14.25" customHeight="1">
      <c r="A7" s="70"/>
      <c r="B7" s="192"/>
      <c r="C7" s="192"/>
      <c r="D7" s="192"/>
      <c r="E7" s="192"/>
      <c r="F7" s="192"/>
      <c r="G7" s="437" t="s">
        <v>33</v>
      </c>
      <c r="H7" s="437"/>
      <c r="I7" s="437"/>
      <c r="J7" s="437"/>
      <c r="K7" s="437"/>
      <c r="L7" s="192"/>
      <c r="M7" s="188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</row>
    <row r="8" spans="1:36" ht="16.5" customHeight="1">
      <c r="A8" s="438" t="s">
        <v>461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188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</row>
    <row r="9" spans="1:36" ht="12" customHeight="1">
      <c r="B9" s="438" t="s">
        <v>34</v>
      </c>
      <c r="C9" s="438"/>
      <c r="D9" s="438"/>
      <c r="E9" s="438"/>
      <c r="F9" s="438"/>
      <c r="G9" s="438"/>
      <c r="H9" s="438"/>
      <c r="I9" s="438"/>
      <c r="J9" s="438"/>
      <c r="K9" s="438"/>
      <c r="L9" s="438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</row>
    <row r="10" spans="1:36" ht="12.75" customHeight="1">
      <c r="G10" s="439" t="s">
        <v>462</v>
      </c>
      <c r="H10" s="439"/>
      <c r="I10" s="439"/>
      <c r="J10" s="439"/>
      <c r="K10" s="439"/>
    </row>
    <row r="11" spans="1:36" ht="15" customHeight="1">
      <c r="B11" s="65"/>
      <c r="C11" s="65"/>
      <c r="D11" s="65"/>
      <c r="E11" s="440" t="s">
        <v>248</v>
      </c>
      <c r="F11" s="440"/>
      <c r="G11" s="440"/>
      <c r="H11" s="440"/>
      <c r="I11" s="440"/>
      <c r="J11" s="440"/>
      <c r="K11" s="440"/>
      <c r="L11" s="65"/>
    </row>
    <row r="12" spans="1:36" ht="12" customHeight="1">
      <c r="A12" s="441" t="s">
        <v>254</v>
      </c>
      <c r="B12" s="441"/>
      <c r="C12" s="441"/>
      <c r="D12" s="441"/>
      <c r="E12" s="441"/>
      <c r="F12" s="441"/>
      <c r="G12" s="441"/>
      <c r="H12" s="441"/>
      <c r="I12" s="441"/>
      <c r="J12" s="441"/>
      <c r="K12" s="441"/>
      <c r="L12" s="441"/>
      <c r="M12" s="71"/>
    </row>
    <row r="13" spans="1:36" ht="12" customHeight="1">
      <c r="F13" s="61"/>
      <c r="J13" s="193"/>
      <c r="K13" s="194"/>
      <c r="L13" s="195" t="s">
        <v>35</v>
      </c>
      <c r="M13" s="71"/>
    </row>
    <row r="14" spans="1:36" ht="11.25" customHeight="1">
      <c r="F14" s="61"/>
      <c r="J14" s="72" t="s">
        <v>36</v>
      </c>
      <c r="K14" s="66"/>
      <c r="L14" s="73"/>
      <c r="M14" s="71"/>
    </row>
    <row r="15" spans="1:36" ht="12" customHeight="1">
      <c r="E15" s="64"/>
      <c r="F15" s="74"/>
      <c r="I15" s="75"/>
      <c r="J15" s="75"/>
      <c r="K15" s="76" t="s">
        <v>37</v>
      </c>
      <c r="L15" s="73"/>
      <c r="M15" s="71"/>
    </row>
    <row r="16" spans="1:36" ht="14.25" customHeight="1">
      <c r="A16" s="424" t="s">
        <v>389</v>
      </c>
      <c r="B16" s="424"/>
      <c r="C16" s="424"/>
      <c r="D16" s="424"/>
      <c r="E16" s="424"/>
      <c r="F16" s="424"/>
      <c r="G16" s="424"/>
      <c r="H16" s="424"/>
      <c r="I16" s="424"/>
      <c r="K16" s="76" t="s">
        <v>38</v>
      </c>
      <c r="L16" s="77" t="s">
        <v>39</v>
      </c>
      <c r="M16" s="71"/>
    </row>
    <row r="17" spans="1:18" ht="43.5" customHeight="1">
      <c r="A17" s="424" t="s">
        <v>249</v>
      </c>
      <c r="B17" s="424"/>
      <c r="C17" s="424"/>
      <c r="D17" s="424"/>
      <c r="E17" s="424"/>
      <c r="F17" s="424"/>
      <c r="G17" s="424"/>
      <c r="H17" s="424"/>
      <c r="I17" s="424"/>
      <c r="J17" s="78" t="s">
        <v>41</v>
      </c>
      <c r="K17" s="79" t="s">
        <v>53</v>
      </c>
      <c r="L17" s="73"/>
      <c r="M17" s="71"/>
    </row>
    <row r="18" spans="1:18" ht="12.75" customHeight="1">
      <c r="F18" s="61"/>
      <c r="G18" s="80" t="s">
        <v>42</v>
      </c>
      <c r="H18" s="81" t="s">
        <v>256</v>
      </c>
      <c r="I18" s="82"/>
      <c r="J18" s="83"/>
      <c r="K18" s="73"/>
      <c r="L18" s="73"/>
      <c r="M18" s="71"/>
    </row>
    <row r="19" spans="1:18" ht="13.5" customHeight="1">
      <c r="F19" s="61"/>
      <c r="G19" s="425" t="s">
        <v>43</v>
      </c>
      <c r="H19" s="425"/>
      <c r="I19" s="84" t="s">
        <v>250</v>
      </c>
      <c r="J19" s="85" t="s">
        <v>251</v>
      </c>
      <c r="K19" s="86" t="s">
        <v>251</v>
      </c>
      <c r="L19" s="86" t="s">
        <v>251</v>
      </c>
      <c r="M19" s="71"/>
    </row>
    <row r="20" spans="1:18">
      <c r="A20" s="426" t="s">
        <v>257</v>
      </c>
      <c r="B20" s="426"/>
      <c r="C20" s="426"/>
      <c r="D20" s="426"/>
      <c r="E20" s="426"/>
      <c r="F20" s="426"/>
      <c r="G20" s="426"/>
      <c r="H20" s="426"/>
      <c r="I20" s="426"/>
      <c r="J20" s="87"/>
      <c r="K20" s="196"/>
      <c r="L20" s="88" t="s">
        <v>44</v>
      </c>
      <c r="M20" s="89"/>
    </row>
    <row r="21" spans="1:18" ht="24" customHeight="1">
      <c r="A21" s="427" t="s">
        <v>45</v>
      </c>
      <c r="B21" s="428"/>
      <c r="C21" s="428"/>
      <c r="D21" s="428"/>
      <c r="E21" s="428"/>
      <c r="F21" s="428"/>
      <c r="G21" s="431" t="s">
        <v>46</v>
      </c>
      <c r="H21" s="433" t="s">
        <v>47</v>
      </c>
      <c r="I21" s="435" t="s">
        <v>48</v>
      </c>
      <c r="J21" s="436"/>
      <c r="K21" s="422" t="s">
        <v>49</v>
      </c>
      <c r="L21" s="414" t="s">
        <v>50</v>
      </c>
      <c r="M21" s="89"/>
    </row>
    <row r="22" spans="1:18" ht="46.5" customHeight="1">
      <c r="A22" s="429"/>
      <c r="B22" s="430"/>
      <c r="C22" s="430"/>
      <c r="D22" s="430"/>
      <c r="E22" s="430"/>
      <c r="F22" s="430"/>
      <c r="G22" s="432"/>
      <c r="H22" s="434"/>
      <c r="I22" s="90" t="s">
        <v>51</v>
      </c>
      <c r="J22" s="91" t="s">
        <v>52</v>
      </c>
      <c r="K22" s="423"/>
      <c r="L22" s="415"/>
    </row>
    <row r="23" spans="1:18" ht="11.25" customHeight="1">
      <c r="A23" s="416" t="s">
        <v>53</v>
      </c>
      <c r="B23" s="417"/>
      <c r="C23" s="417"/>
      <c r="D23" s="417"/>
      <c r="E23" s="417"/>
      <c r="F23" s="418"/>
      <c r="G23" s="197">
        <v>2</v>
      </c>
      <c r="H23" s="198">
        <v>3</v>
      </c>
      <c r="I23" s="199" t="s">
        <v>54</v>
      </c>
      <c r="J23" s="200" t="s">
        <v>55</v>
      </c>
      <c r="K23" s="201">
        <v>6</v>
      </c>
      <c r="L23" s="201">
        <v>7</v>
      </c>
    </row>
    <row r="24" spans="1:18" s="99" customFormat="1" ht="14.25" customHeight="1">
      <c r="A24" s="92">
        <v>2</v>
      </c>
      <c r="B24" s="92"/>
      <c r="C24" s="93"/>
      <c r="D24" s="94"/>
      <c r="E24" s="92"/>
      <c r="F24" s="95"/>
      <c r="G24" s="94" t="s">
        <v>56</v>
      </c>
      <c r="H24" s="96">
        <v>1</v>
      </c>
      <c r="I24" s="97">
        <f>SUM(I25+I36+I55+I76+I83+I103+I125+I144+I154)</f>
        <v>104700</v>
      </c>
      <c r="J24" s="97">
        <f>SUM(J25+J36+J55+J76+J83+J103+J125+J144+J154)</f>
        <v>51600</v>
      </c>
      <c r="K24" s="98">
        <f>SUM(K25+K36+K55+K76+K83+K103+K125+K144+K154)</f>
        <v>31501.340000000004</v>
      </c>
      <c r="L24" s="97">
        <f>SUM(L25+L36+L55+L76+L83+L103+L125+L144+L154)</f>
        <v>31501.340000000004</v>
      </c>
    </row>
    <row r="25" spans="1:18" ht="16.5" customHeight="1">
      <c r="A25" s="92">
        <v>2</v>
      </c>
      <c r="B25" s="100">
        <v>1</v>
      </c>
      <c r="C25" s="101"/>
      <c r="D25" s="102"/>
      <c r="E25" s="103"/>
      <c r="F25" s="104"/>
      <c r="G25" s="105" t="s">
        <v>57</v>
      </c>
      <c r="H25" s="96">
        <v>2</v>
      </c>
      <c r="I25" s="97">
        <f>SUM(I26+I32)</f>
        <v>17100</v>
      </c>
      <c r="J25" s="97">
        <f>SUM(J26+J32)</f>
        <v>8200</v>
      </c>
      <c r="K25" s="106">
        <f>SUM(K26+K32)</f>
        <v>4650</v>
      </c>
      <c r="L25" s="107">
        <f>SUM(L26+L32)</f>
        <v>4650</v>
      </c>
    </row>
    <row r="26" spans="1:18" ht="14.25" hidden="1" customHeight="1" collapsed="1">
      <c r="A26" s="108">
        <v>2</v>
      </c>
      <c r="B26" s="108">
        <v>1</v>
      </c>
      <c r="C26" s="109">
        <v>1</v>
      </c>
      <c r="D26" s="110"/>
      <c r="E26" s="108"/>
      <c r="F26" s="111"/>
      <c r="G26" s="110" t="s">
        <v>58</v>
      </c>
      <c r="H26" s="96">
        <v>3</v>
      </c>
      <c r="I26" s="97">
        <f>SUM(I27)</f>
        <v>16900</v>
      </c>
      <c r="J26" s="97">
        <f>SUM(J27)</f>
        <v>8000</v>
      </c>
      <c r="K26" s="98">
        <f>SUM(K27)</f>
        <v>4500</v>
      </c>
      <c r="L26" s="97">
        <f>SUM(L27)</f>
        <v>4500</v>
      </c>
      <c r="Q26" s="202"/>
    </row>
    <row r="27" spans="1:18" ht="13.5" hidden="1" customHeight="1" collapsed="1">
      <c r="A27" s="112">
        <v>2</v>
      </c>
      <c r="B27" s="108">
        <v>1</v>
      </c>
      <c r="C27" s="109">
        <v>1</v>
      </c>
      <c r="D27" s="110">
        <v>1</v>
      </c>
      <c r="E27" s="108"/>
      <c r="F27" s="111"/>
      <c r="G27" s="110" t="s">
        <v>58</v>
      </c>
      <c r="H27" s="96">
        <v>4</v>
      </c>
      <c r="I27" s="97">
        <f>SUM(I28+I30)</f>
        <v>16900</v>
      </c>
      <c r="J27" s="97">
        <f t="shared" ref="J27:L28" si="0">SUM(J28)</f>
        <v>8000</v>
      </c>
      <c r="K27" s="97">
        <f t="shared" si="0"/>
        <v>4500</v>
      </c>
      <c r="L27" s="97">
        <f t="shared" si="0"/>
        <v>4500</v>
      </c>
      <c r="Q27" s="202"/>
      <c r="R27" s="202"/>
    </row>
    <row r="28" spans="1:18" ht="14.25" hidden="1" customHeight="1" collapsed="1">
      <c r="A28" s="112">
        <v>2</v>
      </c>
      <c r="B28" s="108">
        <v>1</v>
      </c>
      <c r="C28" s="109">
        <v>1</v>
      </c>
      <c r="D28" s="110">
        <v>1</v>
      </c>
      <c r="E28" s="108">
        <v>1</v>
      </c>
      <c r="F28" s="111"/>
      <c r="G28" s="110" t="s">
        <v>59</v>
      </c>
      <c r="H28" s="96">
        <v>5</v>
      </c>
      <c r="I28" s="98">
        <f>SUM(I29)</f>
        <v>16900</v>
      </c>
      <c r="J28" s="98">
        <f t="shared" si="0"/>
        <v>8000</v>
      </c>
      <c r="K28" s="98">
        <f t="shared" si="0"/>
        <v>4500</v>
      </c>
      <c r="L28" s="98">
        <f t="shared" si="0"/>
        <v>4500</v>
      </c>
      <c r="Q28" s="202"/>
      <c r="R28" s="202"/>
    </row>
    <row r="29" spans="1:18" ht="14.25" customHeight="1">
      <c r="A29" s="112">
        <v>2</v>
      </c>
      <c r="B29" s="108">
        <v>1</v>
      </c>
      <c r="C29" s="109">
        <v>1</v>
      </c>
      <c r="D29" s="110">
        <v>1</v>
      </c>
      <c r="E29" s="108">
        <v>1</v>
      </c>
      <c r="F29" s="111">
        <v>1</v>
      </c>
      <c r="G29" s="110" t="s">
        <v>59</v>
      </c>
      <c r="H29" s="96">
        <v>6</v>
      </c>
      <c r="I29" s="113">
        <v>16900</v>
      </c>
      <c r="J29" s="114">
        <v>8000</v>
      </c>
      <c r="K29" s="114">
        <v>4500</v>
      </c>
      <c r="L29" s="114">
        <v>4500</v>
      </c>
      <c r="Q29" s="202"/>
      <c r="R29" s="202"/>
    </row>
    <row r="30" spans="1:18" ht="12.75" hidden="1" customHeight="1" collapsed="1">
      <c r="A30" s="112">
        <v>2</v>
      </c>
      <c r="B30" s="108">
        <v>1</v>
      </c>
      <c r="C30" s="109">
        <v>1</v>
      </c>
      <c r="D30" s="110">
        <v>1</v>
      </c>
      <c r="E30" s="108">
        <v>2</v>
      </c>
      <c r="F30" s="111"/>
      <c r="G30" s="110" t="s">
        <v>60</v>
      </c>
      <c r="H30" s="96">
        <v>7</v>
      </c>
      <c r="I30" s="98">
        <f>I31</f>
        <v>0</v>
      </c>
      <c r="J30" s="98">
        <f>J31</f>
        <v>0</v>
      </c>
      <c r="K30" s="98">
        <f>K31</f>
        <v>0</v>
      </c>
      <c r="L30" s="98">
        <f>L31</f>
        <v>0</v>
      </c>
      <c r="Q30" s="202"/>
      <c r="R30" s="202"/>
    </row>
    <row r="31" spans="1:18" ht="12.75" hidden="1" customHeight="1" collapsed="1">
      <c r="A31" s="112">
        <v>2</v>
      </c>
      <c r="B31" s="108">
        <v>1</v>
      </c>
      <c r="C31" s="109">
        <v>1</v>
      </c>
      <c r="D31" s="110">
        <v>1</v>
      </c>
      <c r="E31" s="108">
        <v>2</v>
      </c>
      <c r="F31" s="111">
        <v>1</v>
      </c>
      <c r="G31" s="110" t="s">
        <v>60</v>
      </c>
      <c r="H31" s="96">
        <v>8</v>
      </c>
      <c r="I31" s="114">
        <v>0</v>
      </c>
      <c r="J31" s="115">
        <v>0</v>
      </c>
      <c r="K31" s="114">
        <v>0</v>
      </c>
      <c r="L31" s="115">
        <v>0</v>
      </c>
      <c r="Q31" s="202"/>
      <c r="R31" s="202"/>
    </row>
    <row r="32" spans="1:18" ht="13.5" hidden="1" customHeight="1" collapsed="1">
      <c r="A32" s="112">
        <v>2</v>
      </c>
      <c r="B32" s="108">
        <v>1</v>
      </c>
      <c r="C32" s="109">
        <v>2</v>
      </c>
      <c r="D32" s="110"/>
      <c r="E32" s="108"/>
      <c r="F32" s="111"/>
      <c r="G32" s="110" t="s">
        <v>61</v>
      </c>
      <c r="H32" s="96">
        <v>9</v>
      </c>
      <c r="I32" s="98">
        <f t="shared" ref="I32:L34" si="1">I33</f>
        <v>200</v>
      </c>
      <c r="J32" s="97">
        <f t="shared" si="1"/>
        <v>200</v>
      </c>
      <c r="K32" s="98">
        <f t="shared" si="1"/>
        <v>150</v>
      </c>
      <c r="L32" s="97">
        <f t="shared" si="1"/>
        <v>150</v>
      </c>
      <c r="Q32" s="202"/>
      <c r="R32" s="202"/>
    </row>
    <row r="33" spans="1:19" ht="15.75" hidden="1" customHeight="1" collapsed="1">
      <c r="A33" s="112">
        <v>2</v>
      </c>
      <c r="B33" s="108">
        <v>1</v>
      </c>
      <c r="C33" s="109">
        <v>2</v>
      </c>
      <c r="D33" s="110">
        <v>1</v>
      </c>
      <c r="E33" s="108"/>
      <c r="F33" s="111"/>
      <c r="G33" s="110" t="s">
        <v>61</v>
      </c>
      <c r="H33" s="96">
        <v>10</v>
      </c>
      <c r="I33" s="98">
        <f t="shared" si="1"/>
        <v>200</v>
      </c>
      <c r="J33" s="97">
        <f t="shared" si="1"/>
        <v>200</v>
      </c>
      <c r="K33" s="97">
        <f t="shared" si="1"/>
        <v>150</v>
      </c>
      <c r="L33" s="97">
        <f t="shared" si="1"/>
        <v>150</v>
      </c>
      <c r="Q33" s="202"/>
    </row>
    <row r="34" spans="1:19" ht="13.5" hidden="1" customHeight="1" collapsed="1">
      <c r="A34" s="112">
        <v>2</v>
      </c>
      <c r="B34" s="108">
        <v>1</v>
      </c>
      <c r="C34" s="109">
        <v>2</v>
      </c>
      <c r="D34" s="110">
        <v>1</v>
      </c>
      <c r="E34" s="108">
        <v>1</v>
      </c>
      <c r="F34" s="111"/>
      <c r="G34" s="110" t="s">
        <v>61</v>
      </c>
      <c r="H34" s="96">
        <v>11</v>
      </c>
      <c r="I34" s="97">
        <f t="shared" si="1"/>
        <v>200</v>
      </c>
      <c r="J34" s="97">
        <f t="shared" si="1"/>
        <v>200</v>
      </c>
      <c r="K34" s="97">
        <f t="shared" si="1"/>
        <v>150</v>
      </c>
      <c r="L34" s="97">
        <f t="shared" si="1"/>
        <v>150</v>
      </c>
      <c r="Q34" s="202"/>
      <c r="R34" s="202"/>
    </row>
    <row r="35" spans="1:19" ht="14.25" customHeight="1">
      <c r="A35" s="112">
        <v>2</v>
      </c>
      <c r="B35" s="108">
        <v>1</v>
      </c>
      <c r="C35" s="109">
        <v>2</v>
      </c>
      <c r="D35" s="110">
        <v>1</v>
      </c>
      <c r="E35" s="108">
        <v>1</v>
      </c>
      <c r="F35" s="111">
        <v>1</v>
      </c>
      <c r="G35" s="110" t="s">
        <v>61</v>
      </c>
      <c r="H35" s="96">
        <v>12</v>
      </c>
      <c r="I35" s="115">
        <v>200</v>
      </c>
      <c r="J35" s="114">
        <v>200</v>
      </c>
      <c r="K35" s="114">
        <v>150</v>
      </c>
      <c r="L35" s="114">
        <v>150</v>
      </c>
      <c r="Q35" s="202"/>
      <c r="R35" s="202"/>
    </row>
    <row r="36" spans="1:19" ht="26.25" customHeight="1">
      <c r="A36" s="116">
        <v>2</v>
      </c>
      <c r="B36" s="117">
        <v>2</v>
      </c>
      <c r="C36" s="101"/>
      <c r="D36" s="102"/>
      <c r="E36" s="103"/>
      <c r="F36" s="104"/>
      <c r="G36" s="105" t="s">
        <v>62</v>
      </c>
      <c r="H36" s="96">
        <v>13</v>
      </c>
      <c r="I36" s="118">
        <f t="shared" ref="I36:L38" si="2">I37</f>
        <v>87600</v>
      </c>
      <c r="J36" s="119">
        <f t="shared" si="2"/>
        <v>43400</v>
      </c>
      <c r="K36" s="118">
        <f t="shared" si="2"/>
        <v>26851.340000000004</v>
      </c>
      <c r="L36" s="118">
        <f t="shared" si="2"/>
        <v>26851.340000000004</v>
      </c>
    </row>
    <row r="37" spans="1:19" ht="27" hidden="1" customHeight="1" collapsed="1">
      <c r="A37" s="112">
        <v>2</v>
      </c>
      <c r="B37" s="108">
        <v>2</v>
      </c>
      <c r="C37" s="109">
        <v>1</v>
      </c>
      <c r="D37" s="110"/>
      <c r="E37" s="108"/>
      <c r="F37" s="111"/>
      <c r="G37" s="102" t="s">
        <v>62</v>
      </c>
      <c r="H37" s="96">
        <v>14</v>
      </c>
      <c r="I37" s="97">
        <f t="shared" si="2"/>
        <v>87600</v>
      </c>
      <c r="J37" s="98">
        <f t="shared" si="2"/>
        <v>43400</v>
      </c>
      <c r="K37" s="97">
        <f t="shared" si="2"/>
        <v>26851.340000000004</v>
      </c>
      <c r="L37" s="98">
        <f t="shared" si="2"/>
        <v>26851.340000000004</v>
      </c>
      <c r="Q37" s="202"/>
      <c r="S37" s="202"/>
    </row>
    <row r="38" spans="1:19" ht="15.75" hidden="1" customHeight="1" collapsed="1">
      <c r="A38" s="112">
        <v>2</v>
      </c>
      <c r="B38" s="108">
        <v>2</v>
      </c>
      <c r="C38" s="109">
        <v>1</v>
      </c>
      <c r="D38" s="110">
        <v>1</v>
      </c>
      <c r="E38" s="108"/>
      <c r="F38" s="111"/>
      <c r="G38" s="102" t="s">
        <v>62</v>
      </c>
      <c r="H38" s="96">
        <v>15</v>
      </c>
      <c r="I38" s="97">
        <f t="shared" si="2"/>
        <v>87600</v>
      </c>
      <c r="J38" s="98">
        <f t="shared" si="2"/>
        <v>43400</v>
      </c>
      <c r="K38" s="107">
        <f t="shared" si="2"/>
        <v>26851.340000000004</v>
      </c>
      <c r="L38" s="107">
        <f t="shared" si="2"/>
        <v>26851.340000000004</v>
      </c>
      <c r="Q38" s="202"/>
      <c r="R38" s="202"/>
    </row>
    <row r="39" spans="1:19" ht="24.75" hidden="1" customHeight="1" collapsed="1">
      <c r="A39" s="120">
        <v>2</v>
      </c>
      <c r="B39" s="121">
        <v>2</v>
      </c>
      <c r="C39" s="122">
        <v>1</v>
      </c>
      <c r="D39" s="123">
        <v>1</v>
      </c>
      <c r="E39" s="121">
        <v>1</v>
      </c>
      <c r="F39" s="124"/>
      <c r="G39" s="102" t="s">
        <v>62</v>
      </c>
      <c r="H39" s="96">
        <v>16</v>
      </c>
      <c r="I39" s="125">
        <f>SUM(I40:I54)</f>
        <v>87600</v>
      </c>
      <c r="J39" s="125">
        <f>SUM(J40:J54)</f>
        <v>43400</v>
      </c>
      <c r="K39" s="126">
        <f>SUM(K40:K54)</f>
        <v>26851.340000000004</v>
      </c>
      <c r="L39" s="126">
        <f>SUM(L40:L54)</f>
        <v>26851.340000000004</v>
      </c>
      <c r="Q39" s="202"/>
      <c r="R39" s="202"/>
    </row>
    <row r="40" spans="1:19" ht="15.75" customHeight="1">
      <c r="A40" s="112">
        <v>2</v>
      </c>
      <c r="B40" s="108">
        <v>2</v>
      </c>
      <c r="C40" s="109">
        <v>1</v>
      </c>
      <c r="D40" s="110">
        <v>1</v>
      </c>
      <c r="E40" s="108">
        <v>1</v>
      </c>
      <c r="F40" s="127">
        <v>1</v>
      </c>
      <c r="G40" s="110" t="s">
        <v>63</v>
      </c>
      <c r="H40" s="96">
        <v>17</v>
      </c>
      <c r="I40" s="114">
        <v>69500</v>
      </c>
      <c r="J40" s="114">
        <v>34500</v>
      </c>
      <c r="K40" s="114">
        <v>22300</v>
      </c>
      <c r="L40" s="114">
        <v>22300</v>
      </c>
      <c r="Q40" s="202"/>
      <c r="R40" s="202"/>
    </row>
    <row r="41" spans="1:19" ht="26.25" hidden="1" customHeight="1" collapsed="1">
      <c r="A41" s="112">
        <v>2</v>
      </c>
      <c r="B41" s="108">
        <v>2</v>
      </c>
      <c r="C41" s="109">
        <v>1</v>
      </c>
      <c r="D41" s="110">
        <v>1</v>
      </c>
      <c r="E41" s="108">
        <v>1</v>
      </c>
      <c r="F41" s="111">
        <v>2</v>
      </c>
      <c r="G41" s="110" t="s">
        <v>64</v>
      </c>
      <c r="H41" s="96">
        <v>18</v>
      </c>
      <c r="I41" s="114">
        <v>0</v>
      </c>
      <c r="J41" s="114">
        <v>0</v>
      </c>
      <c r="K41" s="114">
        <v>0</v>
      </c>
      <c r="L41" s="114">
        <v>0</v>
      </c>
      <c r="Q41" s="202"/>
      <c r="R41" s="202"/>
    </row>
    <row r="42" spans="1:19" ht="26.25" customHeight="1">
      <c r="A42" s="112">
        <v>2</v>
      </c>
      <c r="B42" s="108">
        <v>2</v>
      </c>
      <c r="C42" s="109">
        <v>1</v>
      </c>
      <c r="D42" s="110">
        <v>1</v>
      </c>
      <c r="E42" s="108">
        <v>1</v>
      </c>
      <c r="F42" s="111">
        <v>5</v>
      </c>
      <c r="G42" s="110" t="s">
        <v>65</v>
      </c>
      <c r="H42" s="96">
        <v>19</v>
      </c>
      <c r="I42" s="114">
        <v>1000</v>
      </c>
      <c r="J42" s="114">
        <v>400</v>
      </c>
      <c r="K42" s="114">
        <v>100</v>
      </c>
      <c r="L42" s="114">
        <v>100</v>
      </c>
      <c r="Q42" s="202"/>
      <c r="R42" s="202"/>
    </row>
    <row r="43" spans="1:19" ht="27" hidden="1" customHeight="1" collapsed="1">
      <c r="A43" s="112">
        <v>2</v>
      </c>
      <c r="B43" s="108">
        <v>2</v>
      </c>
      <c r="C43" s="109">
        <v>1</v>
      </c>
      <c r="D43" s="110">
        <v>1</v>
      </c>
      <c r="E43" s="108">
        <v>1</v>
      </c>
      <c r="F43" s="111">
        <v>6</v>
      </c>
      <c r="G43" s="110" t="s">
        <v>66</v>
      </c>
      <c r="H43" s="96">
        <v>20</v>
      </c>
      <c r="I43" s="114">
        <v>0</v>
      </c>
      <c r="J43" s="114">
        <v>0</v>
      </c>
      <c r="K43" s="114">
        <v>0</v>
      </c>
      <c r="L43" s="114">
        <v>0</v>
      </c>
      <c r="Q43" s="202"/>
      <c r="R43" s="202"/>
    </row>
    <row r="44" spans="1:19" ht="26.25" hidden="1" customHeight="1" collapsed="1">
      <c r="A44" s="128">
        <v>2</v>
      </c>
      <c r="B44" s="103">
        <v>2</v>
      </c>
      <c r="C44" s="101">
        <v>1</v>
      </c>
      <c r="D44" s="102">
        <v>1</v>
      </c>
      <c r="E44" s="103">
        <v>1</v>
      </c>
      <c r="F44" s="104">
        <v>7</v>
      </c>
      <c r="G44" s="102" t="s">
        <v>67</v>
      </c>
      <c r="H44" s="96">
        <v>21</v>
      </c>
      <c r="I44" s="114">
        <v>0</v>
      </c>
      <c r="J44" s="114">
        <v>0</v>
      </c>
      <c r="K44" s="114">
        <v>0</v>
      </c>
      <c r="L44" s="114">
        <v>0</v>
      </c>
      <c r="Q44" s="202"/>
      <c r="R44" s="202"/>
    </row>
    <row r="45" spans="1:19" ht="15" hidden="1" customHeight="1" collapsed="1">
      <c r="A45" s="112">
        <v>2</v>
      </c>
      <c r="B45" s="108">
        <v>2</v>
      </c>
      <c r="C45" s="109">
        <v>1</v>
      </c>
      <c r="D45" s="110">
        <v>1</v>
      </c>
      <c r="E45" s="108">
        <v>1</v>
      </c>
      <c r="F45" s="111">
        <v>11</v>
      </c>
      <c r="G45" s="110" t="s">
        <v>68</v>
      </c>
      <c r="H45" s="96">
        <v>22</v>
      </c>
      <c r="I45" s="115">
        <v>0</v>
      </c>
      <c r="J45" s="114">
        <v>0</v>
      </c>
      <c r="K45" s="114">
        <v>0</v>
      </c>
      <c r="L45" s="114">
        <v>0</v>
      </c>
      <c r="Q45" s="202"/>
      <c r="R45" s="202"/>
    </row>
    <row r="46" spans="1:19" ht="15.75" hidden="1" customHeight="1" collapsed="1">
      <c r="A46" s="120">
        <v>2</v>
      </c>
      <c r="B46" s="129">
        <v>2</v>
      </c>
      <c r="C46" s="130">
        <v>1</v>
      </c>
      <c r="D46" s="130">
        <v>1</v>
      </c>
      <c r="E46" s="130">
        <v>1</v>
      </c>
      <c r="F46" s="131">
        <v>12</v>
      </c>
      <c r="G46" s="132" t="s">
        <v>69</v>
      </c>
      <c r="H46" s="96">
        <v>23</v>
      </c>
      <c r="I46" s="133">
        <v>0</v>
      </c>
      <c r="J46" s="114">
        <v>0</v>
      </c>
      <c r="K46" s="114">
        <v>0</v>
      </c>
      <c r="L46" s="114">
        <v>0</v>
      </c>
      <c r="Q46" s="202"/>
      <c r="R46" s="202"/>
    </row>
    <row r="47" spans="1:19" ht="25.5" hidden="1" customHeight="1" collapsed="1">
      <c r="A47" s="112">
        <v>2</v>
      </c>
      <c r="B47" s="108">
        <v>2</v>
      </c>
      <c r="C47" s="109">
        <v>1</v>
      </c>
      <c r="D47" s="109">
        <v>1</v>
      </c>
      <c r="E47" s="109">
        <v>1</v>
      </c>
      <c r="F47" s="111">
        <v>14</v>
      </c>
      <c r="G47" s="134" t="s">
        <v>70</v>
      </c>
      <c r="H47" s="96">
        <v>24</v>
      </c>
      <c r="I47" s="115">
        <v>0</v>
      </c>
      <c r="J47" s="115">
        <v>0</v>
      </c>
      <c r="K47" s="115">
        <v>0</v>
      </c>
      <c r="L47" s="115">
        <v>0</v>
      </c>
      <c r="Q47" s="202"/>
      <c r="R47" s="202"/>
    </row>
    <row r="48" spans="1:19" ht="27.75" customHeight="1">
      <c r="A48" s="112">
        <v>2</v>
      </c>
      <c r="B48" s="108">
        <v>2</v>
      </c>
      <c r="C48" s="109">
        <v>1</v>
      </c>
      <c r="D48" s="109">
        <v>1</v>
      </c>
      <c r="E48" s="109">
        <v>1</v>
      </c>
      <c r="F48" s="111">
        <v>15</v>
      </c>
      <c r="G48" s="110" t="s">
        <v>71</v>
      </c>
      <c r="H48" s="96">
        <v>25</v>
      </c>
      <c r="I48" s="115">
        <v>2000</v>
      </c>
      <c r="J48" s="114">
        <v>1000</v>
      </c>
      <c r="K48" s="114">
        <v>961.08</v>
      </c>
      <c r="L48" s="114">
        <v>961.08</v>
      </c>
      <c r="Q48" s="202"/>
      <c r="R48" s="202"/>
    </row>
    <row r="49" spans="1:19" ht="15.75" hidden="1" customHeight="1" collapsed="1">
      <c r="A49" s="112">
        <v>2</v>
      </c>
      <c r="B49" s="108">
        <v>2</v>
      </c>
      <c r="C49" s="109">
        <v>1</v>
      </c>
      <c r="D49" s="109">
        <v>1</v>
      </c>
      <c r="E49" s="109">
        <v>1</v>
      </c>
      <c r="F49" s="111">
        <v>16</v>
      </c>
      <c r="G49" s="110" t="s">
        <v>72</v>
      </c>
      <c r="H49" s="96">
        <v>26</v>
      </c>
      <c r="I49" s="115">
        <v>0</v>
      </c>
      <c r="J49" s="114">
        <v>0</v>
      </c>
      <c r="K49" s="114">
        <v>0</v>
      </c>
      <c r="L49" s="114">
        <v>0</v>
      </c>
      <c r="Q49" s="202"/>
      <c r="R49" s="202"/>
    </row>
    <row r="50" spans="1:19" ht="27.75" hidden="1" customHeight="1" collapsed="1">
      <c r="A50" s="112">
        <v>2</v>
      </c>
      <c r="B50" s="108">
        <v>2</v>
      </c>
      <c r="C50" s="109">
        <v>1</v>
      </c>
      <c r="D50" s="109">
        <v>1</v>
      </c>
      <c r="E50" s="109">
        <v>1</v>
      </c>
      <c r="F50" s="111">
        <v>17</v>
      </c>
      <c r="G50" s="110" t="s">
        <v>73</v>
      </c>
      <c r="H50" s="96">
        <v>27</v>
      </c>
      <c r="I50" s="115">
        <v>0</v>
      </c>
      <c r="J50" s="115">
        <v>0</v>
      </c>
      <c r="K50" s="115">
        <v>0</v>
      </c>
      <c r="L50" s="115">
        <v>0</v>
      </c>
      <c r="Q50" s="202"/>
      <c r="R50" s="202"/>
    </row>
    <row r="51" spans="1:19" ht="14.25" hidden="1" customHeight="1" collapsed="1">
      <c r="A51" s="112">
        <v>2</v>
      </c>
      <c r="B51" s="108">
        <v>2</v>
      </c>
      <c r="C51" s="109">
        <v>1</v>
      </c>
      <c r="D51" s="109">
        <v>1</v>
      </c>
      <c r="E51" s="109">
        <v>1</v>
      </c>
      <c r="F51" s="111">
        <v>20</v>
      </c>
      <c r="G51" s="110" t="s">
        <v>74</v>
      </c>
      <c r="H51" s="96">
        <v>28</v>
      </c>
      <c r="I51" s="115">
        <v>0</v>
      </c>
      <c r="J51" s="114">
        <v>0</v>
      </c>
      <c r="K51" s="114">
        <v>0</v>
      </c>
      <c r="L51" s="114">
        <v>0</v>
      </c>
      <c r="Q51" s="202"/>
      <c r="R51" s="202"/>
    </row>
    <row r="52" spans="1:19" ht="27.75" hidden="1" customHeight="1" collapsed="1">
      <c r="A52" s="112">
        <v>2</v>
      </c>
      <c r="B52" s="108">
        <v>2</v>
      </c>
      <c r="C52" s="109">
        <v>1</v>
      </c>
      <c r="D52" s="109">
        <v>1</v>
      </c>
      <c r="E52" s="109">
        <v>1</v>
      </c>
      <c r="F52" s="111">
        <v>21</v>
      </c>
      <c r="G52" s="110" t="s">
        <v>75</v>
      </c>
      <c r="H52" s="96">
        <v>29</v>
      </c>
      <c r="I52" s="115">
        <v>0</v>
      </c>
      <c r="J52" s="114">
        <v>0</v>
      </c>
      <c r="K52" s="114">
        <v>0</v>
      </c>
      <c r="L52" s="114">
        <v>0</v>
      </c>
      <c r="Q52" s="202"/>
      <c r="R52" s="202"/>
    </row>
    <row r="53" spans="1:19" ht="12" hidden="1" customHeight="1" collapsed="1">
      <c r="A53" s="112">
        <v>2</v>
      </c>
      <c r="B53" s="108">
        <v>2</v>
      </c>
      <c r="C53" s="109">
        <v>1</v>
      </c>
      <c r="D53" s="109">
        <v>1</v>
      </c>
      <c r="E53" s="109">
        <v>1</v>
      </c>
      <c r="F53" s="111">
        <v>22</v>
      </c>
      <c r="G53" s="110" t="s">
        <v>76</v>
      </c>
      <c r="H53" s="96">
        <v>30</v>
      </c>
      <c r="I53" s="115">
        <v>0</v>
      </c>
      <c r="J53" s="114">
        <v>0</v>
      </c>
      <c r="K53" s="114">
        <v>0</v>
      </c>
      <c r="L53" s="114">
        <v>0</v>
      </c>
      <c r="Q53" s="202"/>
      <c r="R53" s="202"/>
    </row>
    <row r="54" spans="1:19" ht="15" customHeight="1">
      <c r="A54" s="112">
        <v>2</v>
      </c>
      <c r="B54" s="108">
        <v>2</v>
      </c>
      <c r="C54" s="109">
        <v>1</v>
      </c>
      <c r="D54" s="109">
        <v>1</v>
      </c>
      <c r="E54" s="109">
        <v>1</v>
      </c>
      <c r="F54" s="111">
        <v>30</v>
      </c>
      <c r="G54" s="110" t="s">
        <v>77</v>
      </c>
      <c r="H54" s="96">
        <v>31</v>
      </c>
      <c r="I54" s="115">
        <v>15100</v>
      </c>
      <c r="J54" s="114">
        <v>7500</v>
      </c>
      <c r="K54" s="114">
        <v>3490.26</v>
      </c>
      <c r="L54" s="114">
        <v>3490.26</v>
      </c>
      <c r="Q54" s="202"/>
      <c r="R54" s="202"/>
    </row>
    <row r="55" spans="1:19" ht="14.25" hidden="1" customHeight="1" collapsed="1">
      <c r="A55" s="135">
        <v>2</v>
      </c>
      <c r="B55" s="136">
        <v>3</v>
      </c>
      <c r="C55" s="100"/>
      <c r="D55" s="101"/>
      <c r="E55" s="101"/>
      <c r="F55" s="104"/>
      <c r="G55" s="137" t="s">
        <v>78</v>
      </c>
      <c r="H55" s="96">
        <v>32</v>
      </c>
      <c r="I55" s="118">
        <f>I56</f>
        <v>0</v>
      </c>
      <c r="J55" s="118">
        <f>J56</f>
        <v>0</v>
      </c>
      <c r="K55" s="118">
        <f>K56</f>
        <v>0</v>
      </c>
      <c r="L55" s="118">
        <f>L56</f>
        <v>0</v>
      </c>
    </row>
    <row r="56" spans="1:19" ht="13.5" hidden="1" customHeight="1" collapsed="1">
      <c r="A56" s="112">
        <v>2</v>
      </c>
      <c r="B56" s="108">
        <v>3</v>
      </c>
      <c r="C56" s="109">
        <v>1</v>
      </c>
      <c r="D56" s="109"/>
      <c r="E56" s="109"/>
      <c r="F56" s="111"/>
      <c r="G56" s="110" t="s">
        <v>79</v>
      </c>
      <c r="H56" s="96">
        <v>33</v>
      </c>
      <c r="I56" s="97">
        <f>SUM(I57+I62+I67)</f>
        <v>0</v>
      </c>
      <c r="J56" s="138">
        <f>SUM(J57+J62+J67)</f>
        <v>0</v>
      </c>
      <c r="K56" s="98">
        <f>SUM(K57+K62+K67)</f>
        <v>0</v>
      </c>
      <c r="L56" s="97">
        <f>SUM(L57+L62+L67)</f>
        <v>0</v>
      </c>
      <c r="Q56" s="202"/>
      <c r="S56" s="202"/>
    </row>
    <row r="57" spans="1:19" ht="15" hidden="1" customHeight="1" collapsed="1">
      <c r="A57" s="112">
        <v>2</v>
      </c>
      <c r="B57" s="108">
        <v>3</v>
      </c>
      <c r="C57" s="109">
        <v>1</v>
      </c>
      <c r="D57" s="109">
        <v>1</v>
      </c>
      <c r="E57" s="109"/>
      <c r="F57" s="111"/>
      <c r="G57" s="110" t="s">
        <v>80</v>
      </c>
      <c r="H57" s="96">
        <v>34</v>
      </c>
      <c r="I57" s="97">
        <f>I58</f>
        <v>0</v>
      </c>
      <c r="J57" s="138">
        <f>J58</f>
        <v>0</v>
      </c>
      <c r="K57" s="98">
        <f>K58</f>
        <v>0</v>
      </c>
      <c r="L57" s="97">
        <f>L58</f>
        <v>0</v>
      </c>
      <c r="Q57" s="202"/>
      <c r="R57" s="202"/>
    </row>
    <row r="58" spans="1:19" ht="13.5" hidden="1" customHeight="1" collapsed="1">
      <c r="A58" s="112">
        <v>2</v>
      </c>
      <c r="B58" s="108">
        <v>3</v>
      </c>
      <c r="C58" s="109">
        <v>1</v>
      </c>
      <c r="D58" s="109">
        <v>1</v>
      </c>
      <c r="E58" s="109">
        <v>1</v>
      </c>
      <c r="F58" s="111"/>
      <c r="G58" s="110" t="s">
        <v>80</v>
      </c>
      <c r="H58" s="96">
        <v>35</v>
      </c>
      <c r="I58" s="97">
        <f>SUM(I59:I61)</f>
        <v>0</v>
      </c>
      <c r="J58" s="138">
        <f>SUM(J59:J61)</f>
        <v>0</v>
      </c>
      <c r="K58" s="98">
        <f>SUM(K59:K61)</f>
        <v>0</v>
      </c>
      <c r="L58" s="97">
        <f>SUM(L59:L61)</f>
        <v>0</v>
      </c>
      <c r="Q58" s="202"/>
      <c r="R58" s="202"/>
    </row>
    <row r="59" spans="1:19" s="139" customFormat="1" ht="25.5" hidden="1" customHeight="1" collapsed="1">
      <c r="A59" s="112">
        <v>2</v>
      </c>
      <c r="B59" s="108">
        <v>3</v>
      </c>
      <c r="C59" s="109">
        <v>1</v>
      </c>
      <c r="D59" s="109">
        <v>1</v>
      </c>
      <c r="E59" s="109">
        <v>1</v>
      </c>
      <c r="F59" s="111">
        <v>1</v>
      </c>
      <c r="G59" s="110" t="s">
        <v>81</v>
      </c>
      <c r="H59" s="96">
        <v>36</v>
      </c>
      <c r="I59" s="115">
        <v>0</v>
      </c>
      <c r="J59" s="115">
        <v>0</v>
      </c>
      <c r="K59" s="115">
        <v>0</v>
      </c>
      <c r="L59" s="115">
        <v>0</v>
      </c>
      <c r="Q59" s="202"/>
      <c r="R59" s="202"/>
    </row>
    <row r="60" spans="1:19" ht="19.5" hidden="1" customHeight="1" collapsed="1">
      <c r="A60" s="112">
        <v>2</v>
      </c>
      <c r="B60" s="103">
        <v>3</v>
      </c>
      <c r="C60" s="101">
        <v>1</v>
      </c>
      <c r="D60" s="101">
        <v>1</v>
      </c>
      <c r="E60" s="101">
        <v>1</v>
      </c>
      <c r="F60" s="104">
        <v>2</v>
      </c>
      <c r="G60" s="102" t="s">
        <v>82</v>
      </c>
      <c r="H60" s="96">
        <v>37</v>
      </c>
      <c r="I60" s="113">
        <v>0</v>
      </c>
      <c r="J60" s="113">
        <v>0</v>
      </c>
      <c r="K60" s="113">
        <v>0</v>
      </c>
      <c r="L60" s="113">
        <v>0</v>
      </c>
      <c r="Q60" s="202"/>
      <c r="R60" s="202"/>
    </row>
    <row r="61" spans="1:19" ht="16.5" hidden="1" customHeight="1" collapsed="1">
      <c r="A61" s="108">
        <v>2</v>
      </c>
      <c r="B61" s="109">
        <v>3</v>
      </c>
      <c r="C61" s="109">
        <v>1</v>
      </c>
      <c r="D61" s="109">
        <v>1</v>
      </c>
      <c r="E61" s="109">
        <v>1</v>
      </c>
      <c r="F61" s="111">
        <v>3</v>
      </c>
      <c r="G61" s="110" t="s">
        <v>83</v>
      </c>
      <c r="H61" s="96">
        <v>38</v>
      </c>
      <c r="I61" s="115">
        <v>0</v>
      </c>
      <c r="J61" s="115">
        <v>0</v>
      </c>
      <c r="K61" s="115">
        <v>0</v>
      </c>
      <c r="L61" s="115">
        <v>0</v>
      </c>
      <c r="Q61" s="202"/>
      <c r="R61" s="202"/>
    </row>
    <row r="62" spans="1:19" ht="29.25" hidden="1" customHeight="1" collapsed="1">
      <c r="A62" s="103">
        <v>2</v>
      </c>
      <c r="B62" s="101">
        <v>3</v>
      </c>
      <c r="C62" s="101">
        <v>1</v>
      </c>
      <c r="D62" s="101">
        <v>2</v>
      </c>
      <c r="E62" s="101"/>
      <c r="F62" s="104"/>
      <c r="G62" s="102" t="s">
        <v>84</v>
      </c>
      <c r="H62" s="96">
        <v>39</v>
      </c>
      <c r="I62" s="118">
        <f>I63</f>
        <v>0</v>
      </c>
      <c r="J62" s="140">
        <f>J63</f>
        <v>0</v>
      </c>
      <c r="K62" s="119">
        <f>K63</f>
        <v>0</v>
      </c>
      <c r="L62" s="119">
        <f>L63</f>
        <v>0</v>
      </c>
      <c r="Q62" s="202"/>
      <c r="R62" s="202"/>
    </row>
    <row r="63" spans="1:19" ht="27" hidden="1" customHeight="1" collapsed="1">
      <c r="A63" s="121">
        <v>2</v>
      </c>
      <c r="B63" s="122">
        <v>3</v>
      </c>
      <c r="C63" s="122">
        <v>1</v>
      </c>
      <c r="D63" s="122">
        <v>2</v>
      </c>
      <c r="E63" s="122">
        <v>1</v>
      </c>
      <c r="F63" s="124"/>
      <c r="G63" s="102" t="s">
        <v>84</v>
      </c>
      <c r="H63" s="96">
        <v>40</v>
      </c>
      <c r="I63" s="107">
        <f>SUM(I64:I66)</f>
        <v>0</v>
      </c>
      <c r="J63" s="141">
        <f>SUM(J64:J66)</f>
        <v>0</v>
      </c>
      <c r="K63" s="106">
        <f>SUM(K64:K66)</f>
        <v>0</v>
      </c>
      <c r="L63" s="98">
        <f>SUM(L64:L66)</f>
        <v>0</v>
      </c>
      <c r="Q63" s="202"/>
      <c r="R63" s="202"/>
    </row>
    <row r="64" spans="1:19" s="139" customFormat="1" ht="27" hidden="1" customHeight="1" collapsed="1">
      <c r="A64" s="108">
        <v>2</v>
      </c>
      <c r="B64" s="109">
        <v>3</v>
      </c>
      <c r="C64" s="109">
        <v>1</v>
      </c>
      <c r="D64" s="109">
        <v>2</v>
      </c>
      <c r="E64" s="109">
        <v>1</v>
      </c>
      <c r="F64" s="111">
        <v>1</v>
      </c>
      <c r="G64" s="112" t="s">
        <v>81</v>
      </c>
      <c r="H64" s="96">
        <v>41</v>
      </c>
      <c r="I64" s="115">
        <v>0</v>
      </c>
      <c r="J64" s="115">
        <v>0</v>
      </c>
      <c r="K64" s="115">
        <v>0</v>
      </c>
      <c r="L64" s="115">
        <v>0</v>
      </c>
      <c r="Q64" s="202"/>
      <c r="R64" s="202"/>
    </row>
    <row r="65" spans="1:18" ht="16.5" hidden="1" customHeight="1" collapsed="1">
      <c r="A65" s="108">
        <v>2</v>
      </c>
      <c r="B65" s="109">
        <v>3</v>
      </c>
      <c r="C65" s="109">
        <v>1</v>
      </c>
      <c r="D65" s="109">
        <v>2</v>
      </c>
      <c r="E65" s="109">
        <v>1</v>
      </c>
      <c r="F65" s="111">
        <v>2</v>
      </c>
      <c r="G65" s="112" t="s">
        <v>82</v>
      </c>
      <c r="H65" s="96">
        <v>42</v>
      </c>
      <c r="I65" s="115">
        <v>0</v>
      </c>
      <c r="J65" s="115">
        <v>0</v>
      </c>
      <c r="K65" s="115">
        <v>0</v>
      </c>
      <c r="L65" s="115">
        <v>0</v>
      </c>
      <c r="Q65" s="202"/>
      <c r="R65" s="202"/>
    </row>
    <row r="66" spans="1:18" ht="15" hidden="1" customHeight="1" collapsed="1">
      <c r="A66" s="108">
        <v>2</v>
      </c>
      <c r="B66" s="109">
        <v>3</v>
      </c>
      <c r="C66" s="109">
        <v>1</v>
      </c>
      <c r="D66" s="109">
        <v>2</v>
      </c>
      <c r="E66" s="109">
        <v>1</v>
      </c>
      <c r="F66" s="111">
        <v>3</v>
      </c>
      <c r="G66" s="112" t="s">
        <v>83</v>
      </c>
      <c r="H66" s="96">
        <v>43</v>
      </c>
      <c r="I66" s="115">
        <v>0</v>
      </c>
      <c r="J66" s="115">
        <v>0</v>
      </c>
      <c r="K66" s="115">
        <v>0</v>
      </c>
      <c r="L66" s="115">
        <v>0</v>
      </c>
      <c r="Q66" s="202"/>
      <c r="R66" s="202"/>
    </row>
    <row r="67" spans="1:18" ht="27.75" hidden="1" customHeight="1" collapsed="1">
      <c r="A67" s="108">
        <v>2</v>
      </c>
      <c r="B67" s="109">
        <v>3</v>
      </c>
      <c r="C67" s="109">
        <v>1</v>
      </c>
      <c r="D67" s="109">
        <v>3</v>
      </c>
      <c r="E67" s="109"/>
      <c r="F67" s="111"/>
      <c r="G67" s="112" t="s">
        <v>85</v>
      </c>
      <c r="H67" s="96">
        <v>44</v>
      </c>
      <c r="I67" s="97">
        <f>I68</f>
        <v>0</v>
      </c>
      <c r="J67" s="138">
        <f>J68</f>
        <v>0</v>
      </c>
      <c r="K67" s="98">
        <f>K68</f>
        <v>0</v>
      </c>
      <c r="L67" s="98">
        <f>L68</f>
        <v>0</v>
      </c>
      <c r="Q67" s="202"/>
      <c r="R67" s="202"/>
    </row>
    <row r="68" spans="1:18" ht="26.25" hidden="1" customHeight="1" collapsed="1">
      <c r="A68" s="108">
        <v>2</v>
      </c>
      <c r="B68" s="109">
        <v>3</v>
      </c>
      <c r="C68" s="109">
        <v>1</v>
      </c>
      <c r="D68" s="109">
        <v>3</v>
      </c>
      <c r="E68" s="109">
        <v>1</v>
      </c>
      <c r="F68" s="111"/>
      <c r="G68" s="112" t="s">
        <v>86</v>
      </c>
      <c r="H68" s="96">
        <v>45</v>
      </c>
      <c r="I68" s="97">
        <f>SUM(I69:I71)</f>
        <v>0</v>
      </c>
      <c r="J68" s="138">
        <f>SUM(J69:J71)</f>
        <v>0</v>
      </c>
      <c r="K68" s="98">
        <f>SUM(K69:K71)</f>
        <v>0</v>
      </c>
      <c r="L68" s="98">
        <f>SUM(L69:L71)</f>
        <v>0</v>
      </c>
      <c r="Q68" s="202"/>
      <c r="R68" s="202"/>
    </row>
    <row r="69" spans="1:18" ht="15" hidden="1" customHeight="1" collapsed="1">
      <c r="A69" s="103">
        <v>2</v>
      </c>
      <c r="B69" s="101">
        <v>3</v>
      </c>
      <c r="C69" s="101">
        <v>1</v>
      </c>
      <c r="D69" s="101">
        <v>3</v>
      </c>
      <c r="E69" s="101">
        <v>1</v>
      </c>
      <c r="F69" s="104">
        <v>1</v>
      </c>
      <c r="G69" s="128" t="s">
        <v>87</v>
      </c>
      <c r="H69" s="96">
        <v>46</v>
      </c>
      <c r="I69" s="113">
        <v>0</v>
      </c>
      <c r="J69" s="113">
        <v>0</v>
      </c>
      <c r="K69" s="113">
        <v>0</v>
      </c>
      <c r="L69" s="113">
        <v>0</v>
      </c>
      <c r="Q69" s="202"/>
      <c r="R69" s="202"/>
    </row>
    <row r="70" spans="1:18" ht="16.5" hidden="1" customHeight="1" collapsed="1">
      <c r="A70" s="108">
        <v>2</v>
      </c>
      <c r="B70" s="109">
        <v>3</v>
      </c>
      <c r="C70" s="109">
        <v>1</v>
      </c>
      <c r="D70" s="109">
        <v>3</v>
      </c>
      <c r="E70" s="109">
        <v>1</v>
      </c>
      <c r="F70" s="111">
        <v>2</v>
      </c>
      <c r="G70" s="112" t="s">
        <v>88</v>
      </c>
      <c r="H70" s="96">
        <v>47</v>
      </c>
      <c r="I70" s="115">
        <v>0</v>
      </c>
      <c r="J70" s="115">
        <v>0</v>
      </c>
      <c r="K70" s="115">
        <v>0</v>
      </c>
      <c r="L70" s="115">
        <v>0</v>
      </c>
      <c r="Q70" s="202"/>
      <c r="R70" s="202"/>
    </row>
    <row r="71" spans="1:18" ht="17.25" hidden="1" customHeight="1" collapsed="1">
      <c r="A71" s="103">
        <v>2</v>
      </c>
      <c r="B71" s="101">
        <v>3</v>
      </c>
      <c r="C71" s="101">
        <v>1</v>
      </c>
      <c r="D71" s="101">
        <v>3</v>
      </c>
      <c r="E71" s="101">
        <v>1</v>
      </c>
      <c r="F71" s="104">
        <v>3</v>
      </c>
      <c r="G71" s="128" t="s">
        <v>89</v>
      </c>
      <c r="H71" s="96">
        <v>48</v>
      </c>
      <c r="I71" s="113">
        <v>0</v>
      </c>
      <c r="J71" s="113">
        <v>0</v>
      </c>
      <c r="K71" s="113">
        <v>0</v>
      </c>
      <c r="L71" s="113">
        <v>0</v>
      </c>
      <c r="Q71" s="202"/>
      <c r="R71" s="202"/>
    </row>
    <row r="72" spans="1:18" ht="12.75" hidden="1" customHeight="1" collapsed="1">
      <c r="A72" s="103">
        <v>2</v>
      </c>
      <c r="B72" s="101">
        <v>3</v>
      </c>
      <c r="C72" s="101">
        <v>2</v>
      </c>
      <c r="D72" s="101"/>
      <c r="E72" s="101"/>
      <c r="F72" s="104"/>
      <c r="G72" s="128" t="s">
        <v>90</v>
      </c>
      <c r="H72" s="96">
        <v>49</v>
      </c>
      <c r="I72" s="97">
        <f t="shared" ref="I72:L73" si="3">I73</f>
        <v>0</v>
      </c>
      <c r="J72" s="97">
        <f t="shared" si="3"/>
        <v>0</v>
      </c>
      <c r="K72" s="97">
        <f t="shared" si="3"/>
        <v>0</v>
      </c>
      <c r="L72" s="97">
        <f t="shared" si="3"/>
        <v>0</v>
      </c>
    </row>
    <row r="73" spans="1:18" ht="12" hidden="1" customHeight="1" collapsed="1">
      <c r="A73" s="103">
        <v>2</v>
      </c>
      <c r="B73" s="101">
        <v>3</v>
      </c>
      <c r="C73" s="101">
        <v>2</v>
      </c>
      <c r="D73" s="101">
        <v>1</v>
      </c>
      <c r="E73" s="101"/>
      <c r="F73" s="104"/>
      <c r="G73" s="128" t="s">
        <v>90</v>
      </c>
      <c r="H73" s="96">
        <v>50</v>
      </c>
      <c r="I73" s="97">
        <f t="shared" si="3"/>
        <v>0</v>
      </c>
      <c r="J73" s="97">
        <f t="shared" si="3"/>
        <v>0</v>
      </c>
      <c r="K73" s="97">
        <f t="shared" si="3"/>
        <v>0</v>
      </c>
      <c r="L73" s="97">
        <f t="shared" si="3"/>
        <v>0</v>
      </c>
    </row>
    <row r="74" spans="1:18" ht="15.75" hidden="1" customHeight="1" collapsed="1">
      <c r="A74" s="103">
        <v>2</v>
      </c>
      <c r="B74" s="101">
        <v>3</v>
      </c>
      <c r="C74" s="101">
        <v>2</v>
      </c>
      <c r="D74" s="101">
        <v>1</v>
      </c>
      <c r="E74" s="101">
        <v>1</v>
      </c>
      <c r="F74" s="104"/>
      <c r="G74" s="128" t="s">
        <v>90</v>
      </c>
      <c r="H74" s="96">
        <v>51</v>
      </c>
      <c r="I74" s="97">
        <f>SUM(I75)</f>
        <v>0</v>
      </c>
      <c r="J74" s="97">
        <f>SUM(J75)</f>
        <v>0</v>
      </c>
      <c r="K74" s="97">
        <f>SUM(K75)</f>
        <v>0</v>
      </c>
      <c r="L74" s="97">
        <f>SUM(L75)</f>
        <v>0</v>
      </c>
    </row>
    <row r="75" spans="1:18" ht="13.5" hidden="1" customHeight="1" collapsed="1">
      <c r="A75" s="103">
        <v>2</v>
      </c>
      <c r="B75" s="101">
        <v>3</v>
      </c>
      <c r="C75" s="101">
        <v>2</v>
      </c>
      <c r="D75" s="101">
        <v>1</v>
      </c>
      <c r="E75" s="101">
        <v>1</v>
      </c>
      <c r="F75" s="104">
        <v>1</v>
      </c>
      <c r="G75" s="128" t="s">
        <v>90</v>
      </c>
      <c r="H75" s="96">
        <v>52</v>
      </c>
      <c r="I75" s="115">
        <v>0</v>
      </c>
      <c r="J75" s="115">
        <v>0</v>
      </c>
      <c r="K75" s="115">
        <v>0</v>
      </c>
      <c r="L75" s="115">
        <v>0</v>
      </c>
    </row>
    <row r="76" spans="1:18" ht="16.5" hidden="1" customHeight="1" collapsed="1">
      <c r="A76" s="92">
        <v>2</v>
      </c>
      <c r="B76" s="93">
        <v>4</v>
      </c>
      <c r="C76" s="93"/>
      <c r="D76" s="93"/>
      <c r="E76" s="93"/>
      <c r="F76" s="95"/>
      <c r="G76" s="142" t="s">
        <v>91</v>
      </c>
      <c r="H76" s="96">
        <v>53</v>
      </c>
      <c r="I76" s="97">
        <f t="shared" ref="I76:L78" si="4">I77</f>
        <v>0</v>
      </c>
      <c r="J76" s="138">
        <f t="shared" si="4"/>
        <v>0</v>
      </c>
      <c r="K76" s="98">
        <f t="shared" si="4"/>
        <v>0</v>
      </c>
      <c r="L76" s="98">
        <f t="shared" si="4"/>
        <v>0</v>
      </c>
    </row>
    <row r="77" spans="1:18" ht="15.75" hidden="1" customHeight="1" collapsed="1">
      <c r="A77" s="108">
        <v>2</v>
      </c>
      <c r="B77" s="109">
        <v>4</v>
      </c>
      <c r="C77" s="109">
        <v>1</v>
      </c>
      <c r="D77" s="109"/>
      <c r="E77" s="109"/>
      <c r="F77" s="111"/>
      <c r="G77" s="112" t="s">
        <v>92</v>
      </c>
      <c r="H77" s="96">
        <v>54</v>
      </c>
      <c r="I77" s="97">
        <f t="shared" si="4"/>
        <v>0</v>
      </c>
      <c r="J77" s="138">
        <f t="shared" si="4"/>
        <v>0</v>
      </c>
      <c r="K77" s="98">
        <f t="shared" si="4"/>
        <v>0</v>
      </c>
      <c r="L77" s="98">
        <f t="shared" si="4"/>
        <v>0</v>
      </c>
    </row>
    <row r="78" spans="1:18" ht="17.25" hidden="1" customHeight="1" collapsed="1">
      <c r="A78" s="108">
        <v>2</v>
      </c>
      <c r="B78" s="109">
        <v>4</v>
      </c>
      <c r="C78" s="109">
        <v>1</v>
      </c>
      <c r="D78" s="109">
        <v>1</v>
      </c>
      <c r="E78" s="109"/>
      <c r="F78" s="111"/>
      <c r="G78" s="112" t="s">
        <v>92</v>
      </c>
      <c r="H78" s="96">
        <v>55</v>
      </c>
      <c r="I78" s="97">
        <f t="shared" si="4"/>
        <v>0</v>
      </c>
      <c r="J78" s="138">
        <f t="shared" si="4"/>
        <v>0</v>
      </c>
      <c r="K78" s="98">
        <f t="shared" si="4"/>
        <v>0</v>
      </c>
      <c r="L78" s="98">
        <f t="shared" si="4"/>
        <v>0</v>
      </c>
    </row>
    <row r="79" spans="1:18" ht="18" hidden="1" customHeight="1" collapsed="1">
      <c r="A79" s="108">
        <v>2</v>
      </c>
      <c r="B79" s="109">
        <v>4</v>
      </c>
      <c r="C79" s="109">
        <v>1</v>
      </c>
      <c r="D79" s="109">
        <v>1</v>
      </c>
      <c r="E79" s="109">
        <v>1</v>
      </c>
      <c r="F79" s="111"/>
      <c r="G79" s="112" t="s">
        <v>92</v>
      </c>
      <c r="H79" s="96">
        <v>56</v>
      </c>
      <c r="I79" s="97">
        <f>SUM(I80:I82)</f>
        <v>0</v>
      </c>
      <c r="J79" s="138">
        <f>SUM(J80:J82)</f>
        <v>0</v>
      </c>
      <c r="K79" s="98">
        <f>SUM(K80:K82)</f>
        <v>0</v>
      </c>
      <c r="L79" s="98">
        <f>SUM(L80:L82)</f>
        <v>0</v>
      </c>
    </row>
    <row r="80" spans="1:18" ht="14.25" hidden="1" customHeight="1" collapsed="1">
      <c r="A80" s="108">
        <v>2</v>
      </c>
      <c r="B80" s="109">
        <v>4</v>
      </c>
      <c r="C80" s="109">
        <v>1</v>
      </c>
      <c r="D80" s="109">
        <v>1</v>
      </c>
      <c r="E80" s="109">
        <v>1</v>
      </c>
      <c r="F80" s="111">
        <v>1</v>
      </c>
      <c r="G80" s="112" t="s">
        <v>93</v>
      </c>
      <c r="H80" s="96">
        <v>57</v>
      </c>
      <c r="I80" s="115">
        <v>0</v>
      </c>
      <c r="J80" s="115">
        <v>0</v>
      </c>
      <c r="K80" s="115">
        <v>0</v>
      </c>
      <c r="L80" s="115">
        <v>0</v>
      </c>
    </row>
    <row r="81" spans="1:12" ht="13.5" hidden="1" customHeight="1" collapsed="1">
      <c r="A81" s="108">
        <v>2</v>
      </c>
      <c r="B81" s="108">
        <v>4</v>
      </c>
      <c r="C81" s="108">
        <v>1</v>
      </c>
      <c r="D81" s="109">
        <v>1</v>
      </c>
      <c r="E81" s="109">
        <v>1</v>
      </c>
      <c r="F81" s="143">
        <v>2</v>
      </c>
      <c r="G81" s="110" t="s">
        <v>94</v>
      </c>
      <c r="H81" s="96">
        <v>58</v>
      </c>
      <c r="I81" s="115">
        <v>0</v>
      </c>
      <c r="J81" s="115">
        <v>0</v>
      </c>
      <c r="K81" s="115">
        <v>0</v>
      </c>
      <c r="L81" s="115">
        <v>0</v>
      </c>
    </row>
    <row r="82" spans="1:12" hidden="1" collapsed="1">
      <c r="A82" s="108">
        <v>2</v>
      </c>
      <c r="B82" s="109">
        <v>4</v>
      </c>
      <c r="C82" s="108">
        <v>1</v>
      </c>
      <c r="D82" s="109">
        <v>1</v>
      </c>
      <c r="E82" s="109">
        <v>1</v>
      </c>
      <c r="F82" s="143">
        <v>3</v>
      </c>
      <c r="G82" s="110" t="s">
        <v>95</v>
      </c>
      <c r="H82" s="96">
        <v>59</v>
      </c>
      <c r="I82" s="115">
        <v>0</v>
      </c>
      <c r="J82" s="115">
        <v>0</v>
      </c>
      <c r="K82" s="115">
        <v>0</v>
      </c>
      <c r="L82" s="115">
        <v>0</v>
      </c>
    </row>
    <row r="83" spans="1:12" hidden="1" collapsed="1">
      <c r="A83" s="92">
        <v>2</v>
      </c>
      <c r="B83" s="93">
        <v>5</v>
      </c>
      <c r="C83" s="92"/>
      <c r="D83" s="93"/>
      <c r="E83" s="93"/>
      <c r="F83" s="144"/>
      <c r="G83" s="94" t="s">
        <v>96</v>
      </c>
      <c r="H83" s="96">
        <v>60</v>
      </c>
      <c r="I83" s="97">
        <f>SUM(I84+I89+I94)</f>
        <v>0</v>
      </c>
      <c r="J83" s="138">
        <f>SUM(J84+J89+J94)</f>
        <v>0</v>
      </c>
      <c r="K83" s="98">
        <f>SUM(K84+K89+K94)</f>
        <v>0</v>
      </c>
      <c r="L83" s="98">
        <f>SUM(L84+L89+L94)</f>
        <v>0</v>
      </c>
    </row>
    <row r="84" spans="1:12" hidden="1" collapsed="1">
      <c r="A84" s="103">
        <v>2</v>
      </c>
      <c r="B84" s="101">
        <v>5</v>
      </c>
      <c r="C84" s="103">
        <v>1</v>
      </c>
      <c r="D84" s="101"/>
      <c r="E84" s="101"/>
      <c r="F84" s="145"/>
      <c r="G84" s="102" t="s">
        <v>97</v>
      </c>
      <c r="H84" s="96">
        <v>61</v>
      </c>
      <c r="I84" s="118">
        <f t="shared" ref="I84:L85" si="5">I85</f>
        <v>0</v>
      </c>
      <c r="J84" s="140">
        <f t="shared" si="5"/>
        <v>0</v>
      </c>
      <c r="K84" s="119">
        <f t="shared" si="5"/>
        <v>0</v>
      </c>
      <c r="L84" s="119">
        <f t="shared" si="5"/>
        <v>0</v>
      </c>
    </row>
    <row r="85" spans="1:12" hidden="1" collapsed="1">
      <c r="A85" s="108">
        <v>2</v>
      </c>
      <c r="B85" s="109">
        <v>5</v>
      </c>
      <c r="C85" s="108">
        <v>1</v>
      </c>
      <c r="D85" s="109">
        <v>1</v>
      </c>
      <c r="E85" s="109"/>
      <c r="F85" s="143"/>
      <c r="G85" s="110" t="s">
        <v>97</v>
      </c>
      <c r="H85" s="96">
        <v>62</v>
      </c>
      <c r="I85" s="97">
        <f t="shared" si="5"/>
        <v>0</v>
      </c>
      <c r="J85" s="138">
        <f t="shared" si="5"/>
        <v>0</v>
      </c>
      <c r="K85" s="98">
        <f t="shared" si="5"/>
        <v>0</v>
      </c>
      <c r="L85" s="98">
        <f t="shared" si="5"/>
        <v>0</v>
      </c>
    </row>
    <row r="86" spans="1:12" hidden="1" collapsed="1">
      <c r="A86" s="108">
        <v>2</v>
      </c>
      <c r="B86" s="109">
        <v>5</v>
      </c>
      <c r="C86" s="108">
        <v>1</v>
      </c>
      <c r="D86" s="109">
        <v>1</v>
      </c>
      <c r="E86" s="109">
        <v>1</v>
      </c>
      <c r="F86" s="143"/>
      <c r="G86" s="110" t="s">
        <v>97</v>
      </c>
      <c r="H86" s="96">
        <v>63</v>
      </c>
      <c r="I86" s="97">
        <f>SUM(I87:I88)</f>
        <v>0</v>
      </c>
      <c r="J86" s="138">
        <f>SUM(J87:J88)</f>
        <v>0</v>
      </c>
      <c r="K86" s="98">
        <f>SUM(K87:K88)</f>
        <v>0</v>
      </c>
      <c r="L86" s="98">
        <f>SUM(L87:L88)</f>
        <v>0</v>
      </c>
    </row>
    <row r="87" spans="1:12" ht="25.5" hidden="1" customHeight="1" collapsed="1">
      <c r="A87" s="108">
        <v>2</v>
      </c>
      <c r="B87" s="109">
        <v>5</v>
      </c>
      <c r="C87" s="108">
        <v>1</v>
      </c>
      <c r="D87" s="109">
        <v>1</v>
      </c>
      <c r="E87" s="109">
        <v>1</v>
      </c>
      <c r="F87" s="143">
        <v>1</v>
      </c>
      <c r="G87" s="110" t="s">
        <v>98</v>
      </c>
      <c r="H87" s="96">
        <v>64</v>
      </c>
      <c r="I87" s="115">
        <v>0</v>
      </c>
      <c r="J87" s="115">
        <v>0</v>
      </c>
      <c r="K87" s="115">
        <v>0</v>
      </c>
      <c r="L87" s="115">
        <v>0</v>
      </c>
    </row>
    <row r="88" spans="1:12" ht="15.75" hidden="1" customHeight="1" collapsed="1">
      <c r="A88" s="108">
        <v>2</v>
      </c>
      <c r="B88" s="109">
        <v>5</v>
      </c>
      <c r="C88" s="108">
        <v>1</v>
      </c>
      <c r="D88" s="109">
        <v>1</v>
      </c>
      <c r="E88" s="109">
        <v>1</v>
      </c>
      <c r="F88" s="143">
        <v>2</v>
      </c>
      <c r="G88" s="110" t="s">
        <v>99</v>
      </c>
      <c r="H88" s="96">
        <v>65</v>
      </c>
      <c r="I88" s="115">
        <v>0</v>
      </c>
      <c r="J88" s="115">
        <v>0</v>
      </c>
      <c r="K88" s="115">
        <v>0</v>
      </c>
      <c r="L88" s="115">
        <v>0</v>
      </c>
    </row>
    <row r="89" spans="1:12" ht="12" hidden="1" customHeight="1" collapsed="1">
      <c r="A89" s="108">
        <v>2</v>
      </c>
      <c r="B89" s="109">
        <v>5</v>
      </c>
      <c r="C89" s="108">
        <v>2</v>
      </c>
      <c r="D89" s="109"/>
      <c r="E89" s="109"/>
      <c r="F89" s="143"/>
      <c r="G89" s="110" t="s">
        <v>100</v>
      </c>
      <c r="H89" s="96">
        <v>66</v>
      </c>
      <c r="I89" s="97">
        <f t="shared" ref="I89:L90" si="6">I90</f>
        <v>0</v>
      </c>
      <c r="J89" s="138">
        <f t="shared" si="6"/>
        <v>0</v>
      </c>
      <c r="K89" s="98">
        <f t="shared" si="6"/>
        <v>0</v>
      </c>
      <c r="L89" s="97">
        <f t="shared" si="6"/>
        <v>0</v>
      </c>
    </row>
    <row r="90" spans="1:12" ht="15.75" hidden="1" customHeight="1" collapsed="1">
      <c r="A90" s="112">
        <v>2</v>
      </c>
      <c r="B90" s="108">
        <v>5</v>
      </c>
      <c r="C90" s="109">
        <v>2</v>
      </c>
      <c r="D90" s="110">
        <v>1</v>
      </c>
      <c r="E90" s="108"/>
      <c r="F90" s="143"/>
      <c r="G90" s="110" t="s">
        <v>100</v>
      </c>
      <c r="H90" s="96">
        <v>67</v>
      </c>
      <c r="I90" s="97">
        <f t="shared" si="6"/>
        <v>0</v>
      </c>
      <c r="J90" s="138">
        <f t="shared" si="6"/>
        <v>0</v>
      </c>
      <c r="K90" s="98">
        <f t="shared" si="6"/>
        <v>0</v>
      </c>
      <c r="L90" s="97">
        <f t="shared" si="6"/>
        <v>0</v>
      </c>
    </row>
    <row r="91" spans="1:12" ht="15" hidden="1" customHeight="1" collapsed="1">
      <c r="A91" s="112">
        <v>2</v>
      </c>
      <c r="B91" s="108">
        <v>5</v>
      </c>
      <c r="C91" s="109">
        <v>2</v>
      </c>
      <c r="D91" s="110">
        <v>1</v>
      </c>
      <c r="E91" s="108">
        <v>1</v>
      </c>
      <c r="F91" s="143"/>
      <c r="G91" s="110" t="s">
        <v>100</v>
      </c>
      <c r="H91" s="96">
        <v>68</v>
      </c>
      <c r="I91" s="97">
        <f>SUM(I92:I93)</f>
        <v>0</v>
      </c>
      <c r="J91" s="138">
        <f>SUM(J92:J93)</f>
        <v>0</v>
      </c>
      <c r="K91" s="98">
        <f>SUM(K92:K93)</f>
        <v>0</v>
      </c>
      <c r="L91" s="97">
        <f>SUM(L92:L93)</f>
        <v>0</v>
      </c>
    </row>
    <row r="92" spans="1:12" ht="25.5" hidden="1" customHeight="1" collapsed="1">
      <c r="A92" s="112">
        <v>2</v>
      </c>
      <c r="B92" s="108">
        <v>5</v>
      </c>
      <c r="C92" s="109">
        <v>2</v>
      </c>
      <c r="D92" s="110">
        <v>1</v>
      </c>
      <c r="E92" s="108">
        <v>1</v>
      </c>
      <c r="F92" s="143">
        <v>1</v>
      </c>
      <c r="G92" s="110" t="s">
        <v>101</v>
      </c>
      <c r="H92" s="96">
        <v>69</v>
      </c>
      <c r="I92" s="115">
        <v>0</v>
      </c>
      <c r="J92" s="115">
        <v>0</v>
      </c>
      <c r="K92" s="115">
        <v>0</v>
      </c>
      <c r="L92" s="115">
        <v>0</v>
      </c>
    </row>
    <row r="93" spans="1:12" ht="25.5" hidden="1" customHeight="1" collapsed="1">
      <c r="A93" s="112">
        <v>2</v>
      </c>
      <c r="B93" s="108">
        <v>5</v>
      </c>
      <c r="C93" s="109">
        <v>2</v>
      </c>
      <c r="D93" s="110">
        <v>1</v>
      </c>
      <c r="E93" s="108">
        <v>1</v>
      </c>
      <c r="F93" s="143">
        <v>2</v>
      </c>
      <c r="G93" s="110" t="s">
        <v>102</v>
      </c>
      <c r="H93" s="96">
        <v>70</v>
      </c>
      <c r="I93" s="115">
        <v>0</v>
      </c>
      <c r="J93" s="115">
        <v>0</v>
      </c>
      <c r="K93" s="115">
        <v>0</v>
      </c>
      <c r="L93" s="115">
        <v>0</v>
      </c>
    </row>
    <row r="94" spans="1:12" ht="28.5" hidden="1" customHeight="1" collapsed="1">
      <c r="A94" s="112">
        <v>2</v>
      </c>
      <c r="B94" s="108">
        <v>5</v>
      </c>
      <c r="C94" s="109">
        <v>3</v>
      </c>
      <c r="D94" s="110"/>
      <c r="E94" s="108"/>
      <c r="F94" s="143"/>
      <c r="G94" s="110" t="s">
        <v>103</v>
      </c>
      <c r="H94" s="96">
        <v>71</v>
      </c>
      <c r="I94" s="97">
        <f>I95+I99</f>
        <v>0</v>
      </c>
      <c r="J94" s="97">
        <f>J95+J99</f>
        <v>0</v>
      </c>
      <c r="K94" s="97">
        <f>K95+K99</f>
        <v>0</v>
      </c>
      <c r="L94" s="97">
        <f>L95+L99</f>
        <v>0</v>
      </c>
    </row>
    <row r="95" spans="1:12" ht="27" hidden="1" customHeight="1" collapsed="1">
      <c r="A95" s="112">
        <v>2</v>
      </c>
      <c r="B95" s="108">
        <v>5</v>
      </c>
      <c r="C95" s="109">
        <v>3</v>
      </c>
      <c r="D95" s="110">
        <v>1</v>
      </c>
      <c r="E95" s="108"/>
      <c r="F95" s="143"/>
      <c r="G95" s="110" t="s">
        <v>104</v>
      </c>
      <c r="H95" s="96">
        <v>72</v>
      </c>
      <c r="I95" s="97">
        <f>I96</f>
        <v>0</v>
      </c>
      <c r="J95" s="138">
        <f>J96</f>
        <v>0</v>
      </c>
      <c r="K95" s="98">
        <f>K96</f>
        <v>0</v>
      </c>
      <c r="L95" s="97">
        <f>L96</f>
        <v>0</v>
      </c>
    </row>
    <row r="96" spans="1:12" ht="30" hidden="1" customHeight="1" collapsed="1">
      <c r="A96" s="120">
        <v>2</v>
      </c>
      <c r="B96" s="121">
        <v>5</v>
      </c>
      <c r="C96" s="122">
        <v>3</v>
      </c>
      <c r="D96" s="123">
        <v>1</v>
      </c>
      <c r="E96" s="121">
        <v>1</v>
      </c>
      <c r="F96" s="146"/>
      <c r="G96" s="123" t="s">
        <v>104</v>
      </c>
      <c r="H96" s="96">
        <v>73</v>
      </c>
      <c r="I96" s="107">
        <f>SUM(I97:I98)</f>
        <v>0</v>
      </c>
      <c r="J96" s="141">
        <f>SUM(J97:J98)</f>
        <v>0</v>
      </c>
      <c r="K96" s="106">
        <f>SUM(K97:K98)</f>
        <v>0</v>
      </c>
      <c r="L96" s="107">
        <f>SUM(L97:L98)</f>
        <v>0</v>
      </c>
    </row>
    <row r="97" spans="1:12" ht="26.25" hidden="1" customHeight="1" collapsed="1">
      <c r="A97" s="112">
        <v>2</v>
      </c>
      <c r="B97" s="108">
        <v>5</v>
      </c>
      <c r="C97" s="109">
        <v>3</v>
      </c>
      <c r="D97" s="110">
        <v>1</v>
      </c>
      <c r="E97" s="108">
        <v>1</v>
      </c>
      <c r="F97" s="143">
        <v>1</v>
      </c>
      <c r="G97" s="110" t="s">
        <v>104</v>
      </c>
      <c r="H97" s="96">
        <v>74</v>
      </c>
      <c r="I97" s="115">
        <v>0</v>
      </c>
      <c r="J97" s="115">
        <v>0</v>
      </c>
      <c r="K97" s="115">
        <v>0</v>
      </c>
      <c r="L97" s="115">
        <v>0</v>
      </c>
    </row>
    <row r="98" spans="1:12" ht="26.25" hidden="1" customHeight="1" collapsed="1">
      <c r="A98" s="120">
        <v>2</v>
      </c>
      <c r="B98" s="121">
        <v>5</v>
      </c>
      <c r="C98" s="122">
        <v>3</v>
      </c>
      <c r="D98" s="123">
        <v>1</v>
      </c>
      <c r="E98" s="121">
        <v>1</v>
      </c>
      <c r="F98" s="146">
        <v>2</v>
      </c>
      <c r="G98" s="123" t="s">
        <v>105</v>
      </c>
      <c r="H98" s="96">
        <v>75</v>
      </c>
      <c r="I98" s="115">
        <v>0</v>
      </c>
      <c r="J98" s="115">
        <v>0</v>
      </c>
      <c r="K98" s="115">
        <v>0</v>
      </c>
      <c r="L98" s="115">
        <v>0</v>
      </c>
    </row>
    <row r="99" spans="1:12" ht="27.75" hidden="1" customHeight="1" collapsed="1">
      <c r="A99" s="120">
        <v>2</v>
      </c>
      <c r="B99" s="121">
        <v>5</v>
      </c>
      <c r="C99" s="122">
        <v>3</v>
      </c>
      <c r="D99" s="123">
        <v>2</v>
      </c>
      <c r="E99" s="121"/>
      <c r="F99" s="146"/>
      <c r="G99" s="123" t="s">
        <v>106</v>
      </c>
      <c r="H99" s="96">
        <v>76</v>
      </c>
      <c r="I99" s="107">
        <f>I100</f>
        <v>0</v>
      </c>
      <c r="J99" s="107">
        <f>J100</f>
        <v>0</v>
      </c>
      <c r="K99" s="107">
        <f>K100</f>
        <v>0</v>
      </c>
      <c r="L99" s="107">
        <f>L100</f>
        <v>0</v>
      </c>
    </row>
    <row r="100" spans="1:12" ht="25.5" hidden="1" customHeight="1" collapsed="1">
      <c r="A100" s="120">
        <v>2</v>
      </c>
      <c r="B100" s="121">
        <v>5</v>
      </c>
      <c r="C100" s="122">
        <v>3</v>
      </c>
      <c r="D100" s="123">
        <v>2</v>
      </c>
      <c r="E100" s="121">
        <v>1</v>
      </c>
      <c r="F100" s="146"/>
      <c r="G100" s="123" t="s">
        <v>106</v>
      </c>
      <c r="H100" s="96">
        <v>77</v>
      </c>
      <c r="I100" s="107">
        <f>SUM(I101:I102)</f>
        <v>0</v>
      </c>
      <c r="J100" s="107">
        <f>SUM(J101:J102)</f>
        <v>0</v>
      </c>
      <c r="K100" s="107">
        <f>SUM(K101:K102)</f>
        <v>0</v>
      </c>
      <c r="L100" s="107">
        <f>SUM(L101:L102)</f>
        <v>0</v>
      </c>
    </row>
    <row r="101" spans="1:12" ht="30" hidden="1" customHeight="1" collapsed="1">
      <c r="A101" s="120">
        <v>2</v>
      </c>
      <c r="B101" s="121">
        <v>5</v>
      </c>
      <c r="C101" s="122">
        <v>3</v>
      </c>
      <c r="D101" s="123">
        <v>2</v>
      </c>
      <c r="E101" s="121">
        <v>1</v>
      </c>
      <c r="F101" s="146">
        <v>1</v>
      </c>
      <c r="G101" s="123" t="s">
        <v>106</v>
      </c>
      <c r="H101" s="96">
        <v>78</v>
      </c>
      <c r="I101" s="115">
        <v>0</v>
      </c>
      <c r="J101" s="115">
        <v>0</v>
      </c>
      <c r="K101" s="115">
        <v>0</v>
      </c>
      <c r="L101" s="115">
        <v>0</v>
      </c>
    </row>
    <row r="102" spans="1:12" ht="18" hidden="1" customHeight="1" collapsed="1">
      <c r="A102" s="120">
        <v>2</v>
      </c>
      <c r="B102" s="121">
        <v>5</v>
      </c>
      <c r="C102" s="122">
        <v>3</v>
      </c>
      <c r="D102" s="123">
        <v>2</v>
      </c>
      <c r="E102" s="121">
        <v>1</v>
      </c>
      <c r="F102" s="146">
        <v>2</v>
      </c>
      <c r="G102" s="123" t="s">
        <v>107</v>
      </c>
      <c r="H102" s="96">
        <v>79</v>
      </c>
      <c r="I102" s="115">
        <v>0</v>
      </c>
      <c r="J102" s="115">
        <v>0</v>
      </c>
      <c r="K102" s="115">
        <v>0</v>
      </c>
      <c r="L102" s="115">
        <v>0</v>
      </c>
    </row>
    <row r="103" spans="1:12" ht="16.5" hidden="1" customHeight="1" collapsed="1">
      <c r="A103" s="142">
        <v>2</v>
      </c>
      <c r="B103" s="92">
        <v>6</v>
      </c>
      <c r="C103" s="93"/>
      <c r="D103" s="94"/>
      <c r="E103" s="92"/>
      <c r="F103" s="144"/>
      <c r="G103" s="147" t="s">
        <v>108</v>
      </c>
      <c r="H103" s="96">
        <v>80</v>
      </c>
      <c r="I103" s="97">
        <f>SUM(I104+I109+I113+I117+I121)</f>
        <v>0</v>
      </c>
      <c r="J103" s="138">
        <f>SUM(J104+J109+J113+J117+J121)</f>
        <v>0</v>
      </c>
      <c r="K103" s="98">
        <f>SUM(K104+K109+K113+K117+K121)</f>
        <v>0</v>
      </c>
      <c r="L103" s="97">
        <f>SUM(L104+L109+L113+L117+L121)</f>
        <v>0</v>
      </c>
    </row>
    <row r="104" spans="1:12" ht="14.25" hidden="1" customHeight="1" collapsed="1">
      <c r="A104" s="120">
        <v>2</v>
      </c>
      <c r="B104" s="121">
        <v>6</v>
      </c>
      <c r="C104" s="122">
        <v>1</v>
      </c>
      <c r="D104" s="123"/>
      <c r="E104" s="121"/>
      <c r="F104" s="146"/>
      <c r="G104" s="123" t="s">
        <v>109</v>
      </c>
      <c r="H104" s="96">
        <v>81</v>
      </c>
      <c r="I104" s="107">
        <f t="shared" ref="I104:L105" si="7">I105</f>
        <v>0</v>
      </c>
      <c r="J104" s="141">
        <f t="shared" si="7"/>
        <v>0</v>
      </c>
      <c r="K104" s="106">
        <f t="shared" si="7"/>
        <v>0</v>
      </c>
      <c r="L104" s="107">
        <f t="shared" si="7"/>
        <v>0</v>
      </c>
    </row>
    <row r="105" spans="1:12" ht="14.25" hidden="1" customHeight="1" collapsed="1">
      <c r="A105" s="112">
        <v>2</v>
      </c>
      <c r="B105" s="108">
        <v>6</v>
      </c>
      <c r="C105" s="109">
        <v>1</v>
      </c>
      <c r="D105" s="110">
        <v>1</v>
      </c>
      <c r="E105" s="108"/>
      <c r="F105" s="143"/>
      <c r="G105" s="110" t="s">
        <v>109</v>
      </c>
      <c r="H105" s="96">
        <v>82</v>
      </c>
      <c r="I105" s="97">
        <f t="shared" si="7"/>
        <v>0</v>
      </c>
      <c r="J105" s="138">
        <f t="shared" si="7"/>
        <v>0</v>
      </c>
      <c r="K105" s="98">
        <f t="shared" si="7"/>
        <v>0</v>
      </c>
      <c r="L105" s="97">
        <f t="shared" si="7"/>
        <v>0</v>
      </c>
    </row>
    <row r="106" spans="1:12" hidden="1" collapsed="1">
      <c r="A106" s="112">
        <v>2</v>
      </c>
      <c r="B106" s="108">
        <v>6</v>
      </c>
      <c r="C106" s="109">
        <v>1</v>
      </c>
      <c r="D106" s="110">
        <v>1</v>
      </c>
      <c r="E106" s="108">
        <v>1</v>
      </c>
      <c r="F106" s="143"/>
      <c r="G106" s="110" t="s">
        <v>109</v>
      </c>
      <c r="H106" s="96">
        <v>83</v>
      </c>
      <c r="I106" s="97">
        <f>SUM(I107:I108)</f>
        <v>0</v>
      </c>
      <c r="J106" s="138">
        <f>SUM(J107:J108)</f>
        <v>0</v>
      </c>
      <c r="K106" s="98">
        <f>SUM(K107:K108)</f>
        <v>0</v>
      </c>
      <c r="L106" s="97">
        <f>SUM(L107:L108)</f>
        <v>0</v>
      </c>
    </row>
    <row r="107" spans="1:12" ht="13.5" hidden="1" customHeight="1" collapsed="1">
      <c r="A107" s="112">
        <v>2</v>
      </c>
      <c r="B107" s="108">
        <v>6</v>
      </c>
      <c r="C107" s="109">
        <v>1</v>
      </c>
      <c r="D107" s="110">
        <v>1</v>
      </c>
      <c r="E107" s="108">
        <v>1</v>
      </c>
      <c r="F107" s="143">
        <v>1</v>
      </c>
      <c r="G107" s="110" t="s">
        <v>110</v>
      </c>
      <c r="H107" s="96">
        <v>84</v>
      </c>
      <c r="I107" s="115">
        <v>0</v>
      </c>
      <c r="J107" s="115">
        <v>0</v>
      </c>
      <c r="K107" s="115">
        <v>0</v>
      </c>
      <c r="L107" s="115">
        <v>0</v>
      </c>
    </row>
    <row r="108" spans="1:12" hidden="1" collapsed="1">
      <c r="A108" s="128">
        <v>2</v>
      </c>
      <c r="B108" s="103">
        <v>6</v>
      </c>
      <c r="C108" s="101">
        <v>1</v>
      </c>
      <c r="D108" s="102">
        <v>1</v>
      </c>
      <c r="E108" s="103">
        <v>1</v>
      </c>
      <c r="F108" s="145">
        <v>2</v>
      </c>
      <c r="G108" s="102" t="s">
        <v>111</v>
      </c>
      <c r="H108" s="96">
        <v>85</v>
      </c>
      <c r="I108" s="113">
        <v>0</v>
      </c>
      <c r="J108" s="113">
        <v>0</v>
      </c>
      <c r="K108" s="113">
        <v>0</v>
      </c>
      <c r="L108" s="113">
        <v>0</v>
      </c>
    </row>
    <row r="109" spans="1:12" ht="25.5" hidden="1" customHeight="1" collapsed="1">
      <c r="A109" s="112">
        <v>2</v>
      </c>
      <c r="B109" s="108">
        <v>6</v>
      </c>
      <c r="C109" s="109">
        <v>2</v>
      </c>
      <c r="D109" s="110"/>
      <c r="E109" s="108"/>
      <c r="F109" s="143"/>
      <c r="G109" s="110" t="s">
        <v>112</v>
      </c>
      <c r="H109" s="96">
        <v>86</v>
      </c>
      <c r="I109" s="97">
        <f t="shared" ref="I109:L111" si="8">I110</f>
        <v>0</v>
      </c>
      <c r="J109" s="138">
        <f t="shared" si="8"/>
        <v>0</v>
      </c>
      <c r="K109" s="98">
        <f t="shared" si="8"/>
        <v>0</v>
      </c>
      <c r="L109" s="97">
        <f t="shared" si="8"/>
        <v>0</v>
      </c>
    </row>
    <row r="110" spans="1:12" ht="14.25" hidden="1" customHeight="1" collapsed="1">
      <c r="A110" s="112">
        <v>2</v>
      </c>
      <c r="B110" s="108">
        <v>6</v>
      </c>
      <c r="C110" s="109">
        <v>2</v>
      </c>
      <c r="D110" s="110">
        <v>1</v>
      </c>
      <c r="E110" s="108"/>
      <c r="F110" s="143"/>
      <c r="G110" s="110" t="s">
        <v>112</v>
      </c>
      <c r="H110" s="96">
        <v>87</v>
      </c>
      <c r="I110" s="97">
        <f t="shared" si="8"/>
        <v>0</v>
      </c>
      <c r="J110" s="138">
        <f t="shared" si="8"/>
        <v>0</v>
      </c>
      <c r="K110" s="98">
        <f t="shared" si="8"/>
        <v>0</v>
      </c>
      <c r="L110" s="97">
        <f t="shared" si="8"/>
        <v>0</v>
      </c>
    </row>
    <row r="111" spans="1:12" ht="14.25" hidden="1" customHeight="1" collapsed="1">
      <c r="A111" s="112">
        <v>2</v>
      </c>
      <c r="B111" s="108">
        <v>6</v>
      </c>
      <c r="C111" s="109">
        <v>2</v>
      </c>
      <c r="D111" s="110">
        <v>1</v>
      </c>
      <c r="E111" s="108">
        <v>1</v>
      </c>
      <c r="F111" s="143"/>
      <c r="G111" s="110" t="s">
        <v>112</v>
      </c>
      <c r="H111" s="96">
        <v>88</v>
      </c>
      <c r="I111" s="148">
        <f t="shared" si="8"/>
        <v>0</v>
      </c>
      <c r="J111" s="149">
        <f t="shared" si="8"/>
        <v>0</v>
      </c>
      <c r="K111" s="150">
        <f t="shared" si="8"/>
        <v>0</v>
      </c>
      <c r="L111" s="148">
        <f t="shared" si="8"/>
        <v>0</v>
      </c>
    </row>
    <row r="112" spans="1:12" ht="25.5" hidden="1" customHeight="1" collapsed="1">
      <c r="A112" s="112">
        <v>2</v>
      </c>
      <c r="B112" s="108">
        <v>6</v>
      </c>
      <c r="C112" s="109">
        <v>2</v>
      </c>
      <c r="D112" s="110">
        <v>1</v>
      </c>
      <c r="E112" s="108">
        <v>1</v>
      </c>
      <c r="F112" s="143">
        <v>1</v>
      </c>
      <c r="G112" s="110" t="s">
        <v>112</v>
      </c>
      <c r="H112" s="96">
        <v>89</v>
      </c>
      <c r="I112" s="115">
        <v>0</v>
      </c>
      <c r="J112" s="115">
        <v>0</v>
      </c>
      <c r="K112" s="115">
        <v>0</v>
      </c>
      <c r="L112" s="115">
        <v>0</v>
      </c>
    </row>
    <row r="113" spans="1:12" ht="26.25" hidden="1" customHeight="1" collapsed="1">
      <c r="A113" s="128">
        <v>2</v>
      </c>
      <c r="B113" s="103">
        <v>6</v>
      </c>
      <c r="C113" s="101">
        <v>3</v>
      </c>
      <c r="D113" s="102"/>
      <c r="E113" s="103"/>
      <c r="F113" s="145"/>
      <c r="G113" s="102" t="s">
        <v>113</v>
      </c>
      <c r="H113" s="96">
        <v>90</v>
      </c>
      <c r="I113" s="118">
        <f t="shared" ref="I113:L115" si="9">I114</f>
        <v>0</v>
      </c>
      <c r="J113" s="140">
        <f t="shared" si="9"/>
        <v>0</v>
      </c>
      <c r="K113" s="119">
        <f t="shared" si="9"/>
        <v>0</v>
      </c>
      <c r="L113" s="118">
        <f t="shared" si="9"/>
        <v>0</v>
      </c>
    </row>
    <row r="114" spans="1:12" ht="25.5" hidden="1" customHeight="1" collapsed="1">
      <c r="A114" s="112">
        <v>2</v>
      </c>
      <c r="B114" s="108">
        <v>6</v>
      </c>
      <c r="C114" s="109">
        <v>3</v>
      </c>
      <c r="D114" s="110">
        <v>1</v>
      </c>
      <c r="E114" s="108"/>
      <c r="F114" s="143"/>
      <c r="G114" s="110" t="s">
        <v>113</v>
      </c>
      <c r="H114" s="96">
        <v>91</v>
      </c>
      <c r="I114" s="97">
        <f t="shared" si="9"/>
        <v>0</v>
      </c>
      <c r="J114" s="138">
        <f t="shared" si="9"/>
        <v>0</v>
      </c>
      <c r="K114" s="98">
        <f t="shared" si="9"/>
        <v>0</v>
      </c>
      <c r="L114" s="97">
        <f t="shared" si="9"/>
        <v>0</v>
      </c>
    </row>
    <row r="115" spans="1:12" ht="26.25" hidden="1" customHeight="1" collapsed="1">
      <c r="A115" s="112">
        <v>2</v>
      </c>
      <c r="B115" s="108">
        <v>6</v>
      </c>
      <c r="C115" s="109">
        <v>3</v>
      </c>
      <c r="D115" s="110">
        <v>1</v>
      </c>
      <c r="E115" s="108">
        <v>1</v>
      </c>
      <c r="F115" s="143"/>
      <c r="G115" s="110" t="s">
        <v>113</v>
      </c>
      <c r="H115" s="96">
        <v>92</v>
      </c>
      <c r="I115" s="97">
        <f t="shared" si="9"/>
        <v>0</v>
      </c>
      <c r="J115" s="138">
        <f t="shared" si="9"/>
        <v>0</v>
      </c>
      <c r="K115" s="98">
        <f t="shared" si="9"/>
        <v>0</v>
      </c>
      <c r="L115" s="97">
        <f t="shared" si="9"/>
        <v>0</v>
      </c>
    </row>
    <row r="116" spans="1:12" ht="27" hidden="1" customHeight="1" collapsed="1">
      <c r="A116" s="112">
        <v>2</v>
      </c>
      <c r="B116" s="108">
        <v>6</v>
      </c>
      <c r="C116" s="109">
        <v>3</v>
      </c>
      <c r="D116" s="110">
        <v>1</v>
      </c>
      <c r="E116" s="108">
        <v>1</v>
      </c>
      <c r="F116" s="143">
        <v>1</v>
      </c>
      <c r="G116" s="110" t="s">
        <v>113</v>
      </c>
      <c r="H116" s="96">
        <v>93</v>
      </c>
      <c r="I116" s="115">
        <v>0</v>
      </c>
      <c r="J116" s="115">
        <v>0</v>
      </c>
      <c r="K116" s="115">
        <v>0</v>
      </c>
      <c r="L116" s="115">
        <v>0</v>
      </c>
    </row>
    <row r="117" spans="1:12" ht="25.5" hidden="1" customHeight="1" collapsed="1">
      <c r="A117" s="128">
        <v>2</v>
      </c>
      <c r="B117" s="103">
        <v>6</v>
      </c>
      <c r="C117" s="101">
        <v>4</v>
      </c>
      <c r="D117" s="102"/>
      <c r="E117" s="103"/>
      <c r="F117" s="145"/>
      <c r="G117" s="102" t="s">
        <v>114</v>
      </c>
      <c r="H117" s="96">
        <v>94</v>
      </c>
      <c r="I117" s="118">
        <f t="shared" ref="I117:L119" si="10">I118</f>
        <v>0</v>
      </c>
      <c r="J117" s="140">
        <f t="shared" si="10"/>
        <v>0</v>
      </c>
      <c r="K117" s="119">
        <f t="shared" si="10"/>
        <v>0</v>
      </c>
      <c r="L117" s="118">
        <f t="shared" si="10"/>
        <v>0</v>
      </c>
    </row>
    <row r="118" spans="1:12" ht="27" hidden="1" customHeight="1" collapsed="1">
      <c r="A118" s="112">
        <v>2</v>
      </c>
      <c r="B118" s="108">
        <v>6</v>
      </c>
      <c r="C118" s="109">
        <v>4</v>
      </c>
      <c r="D118" s="110">
        <v>1</v>
      </c>
      <c r="E118" s="108"/>
      <c r="F118" s="143"/>
      <c r="G118" s="110" t="s">
        <v>114</v>
      </c>
      <c r="H118" s="96">
        <v>95</v>
      </c>
      <c r="I118" s="97">
        <f t="shared" si="10"/>
        <v>0</v>
      </c>
      <c r="J118" s="138">
        <f t="shared" si="10"/>
        <v>0</v>
      </c>
      <c r="K118" s="98">
        <f t="shared" si="10"/>
        <v>0</v>
      </c>
      <c r="L118" s="97">
        <f t="shared" si="10"/>
        <v>0</v>
      </c>
    </row>
    <row r="119" spans="1:12" ht="27" hidden="1" customHeight="1" collapsed="1">
      <c r="A119" s="112">
        <v>2</v>
      </c>
      <c r="B119" s="108">
        <v>6</v>
      </c>
      <c r="C119" s="109">
        <v>4</v>
      </c>
      <c r="D119" s="110">
        <v>1</v>
      </c>
      <c r="E119" s="108">
        <v>1</v>
      </c>
      <c r="F119" s="143"/>
      <c r="G119" s="110" t="s">
        <v>114</v>
      </c>
      <c r="H119" s="96">
        <v>96</v>
      </c>
      <c r="I119" s="97">
        <f t="shared" si="10"/>
        <v>0</v>
      </c>
      <c r="J119" s="138">
        <f t="shared" si="10"/>
        <v>0</v>
      </c>
      <c r="K119" s="98">
        <f t="shared" si="10"/>
        <v>0</v>
      </c>
      <c r="L119" s="97">
        <f t="shared" si="10"/>
        <v>0</v>
      </c>
    </row>
    <row r="120" spans="1:12" ht="27.75" hidden="1" customHeight="1" collapsed="1">
      <c r="A120" s="112">
        <v>2</v>
      </c>
      <c r="B120" s="108">
        <v>6</v>
      </c>
      <c r="C120" s="109">
        <v>4</v>
      </c>
      <c r="D120" s="110">
        <v>1</v>
      </c>
      <c r="E120" s="108">
        <v>1</v>
      </c>
      <c r="F120" s="143">
        <v>1</v>
      </c>
      <c r="G120" s="110" t="s">
        <v>114</v>
      </c>
      <c r="H120" s="96">
        <v>97</v>
      </c>
      <c r="I120" s="115">
        <v>0</v>
      </c>
      <c r="J120" s="115">
        <v>0</v>
      </c>
      <c r="K120" s="115">
        <v>0</v>
      </c>
      <c r="L120" s="115">
        <v>0</v>
      </c>
    </row>
    <row r="121" spans="1:12" ht="27" hidden="1" customHeight="1" collapsed="1">
      <c r="A121" s="120">
        <v>2</v>
      </c>
      <c r="B121" s="129">
        <v>6</v>
      </c>
      <c r="C121" s="130">
        <v>5</v>
      </c>
      <c r="D121" s="132"/>
      <c r="E121" s="129"/>
      <c r="F121" s="151"/>
      <c r="G121" s="132" t="s">
        <v>115</v>
      </c>
      <c r="H121" s="96">
        <v>98</v>
      </c>
      <c r="I121" s="125">
        <f t="shared" ref="I121:L123" si="11">I122</f>
        <v>0</v>
      </c>
      <c r="J121" s="152">
        <f t="shared" si="11"/>
        <v>0</v>
      </c>
      <c r="K121" s="126">
        <f t="shared" si="11"/>
        <v>0</v>
      </c>
      <c r="L121" s="125">
        <f t="shared" si="11"/>
        <v>0</v>
      </c>
    </row>
    <row r="122" spans="1:12" ht="29.25" hidden="1" customHeight="1" collapsed="1">
      <c r="A122" s="112">
        <v>2</v>
      </c>
      <c r="B122" s="108">
        <v>6</v>
      </c>
      <c r="C122" s="109">
        <v>5</v>
      </c>
      <c r="D122" s="110">
        <v>1</v>
      </c>
      <c r="E122" s="108"/>
      <c r="F122" s="143"/>
      <c r="G122" s="132" t="s">
        <v>116</v>
      </c>
      <c r="H122" s="96">
        <v>99</v>
      </c>
      <c r="I122" s="97">
        <f t="shared" si="11"/>
        <v>0</v>
      </c>
      <c r="J122" s="138">
        <f t="shared" si="11"/>
        <v>0</v>
      </c>
      <c r="K122" s="98">
        <f t="shared" si="11"/>
        <v>0</v>
      </c>
      <c r="L122" s="97">
        <f t="shared" si="11"/>
        <v>0</v>
      </c>
    </row>
    <row r="123" spans="1:12" ht="25.5" hidden="1" customHeight="1" collapsed="1">
      <c r="A123" s="112">
        <v>2</v>
      </c>
      <c r="B123" s="108">
        <v>6</v>
      </c>
      <c r="C123" s="109">
        <v>5</v>
      </c>
      <c r="D123" s="110">
        <v>1</v>
      </c>
      <c r="E123" s="108">
        <v>1</v>
      </c>
      <c r="F123" s="143"/>
      <c r="G123" s="132" t="s">
        <v>115</v>
      </c>
      <c r="H123" s="96">
        <v>100</v>
      </c>
      <c r="I123" s="97">
        <f t="shared" si="11"/>
        <v>0</v>
      </c>
      <c r="J123" s="138">
        <f t="shared" si="11"/>
        <v>0</v>
      </c>
      <c r="K123" s="98">
        <f t="shared" si="11"/>
        <v>0</v>
      </c>
      <c r="L123" s="97">
        <f t="shared" si="11"/>
        <v>0</v>
      </c>
    </row>
    <row r="124" spans="1:12" ht="27.75" hidden="1" customHeight="1" collapsed="1">
      <c r="A124" s="108">
        <v>2</v>
      </c>
      <c r="B124" s="109">
        <v>6</v>
      </c>
      <c r="C124" s="108">
        <v>5</v>
      </c>
      <c r="D124" s="108">
        <v>1</v>
      </c>
      <c r="E124" s="110">
        <v>1</v>
      </c>
      <c r="F124" s="143">
        <v>1</v>
      </c>
      <c r="G124" s="132" t="s">
        <v>117</v>
      </c>
      <c r="H124" s="96">
        <v>101</v>
      </c>
      <c r="I124" s="115">
        <v>0</v>
      </c>
      <c r="J124" s="115">
        <v>0</v>
      </c>
      <c r="K124" s="115">
        <v>0</v>
      </c>
      <c r="L124" s="115">
        <v>0</v>
      </c>
    </row>
    <row r="125" spans="1:12" ht="14.25" hidden="1" customHeight="1" collapsed="1">
      <c r="A125" s="142">
        <v>2</v>
      </c>
      <c r="B125" s="92">
        <v>7</v>
      </c>
      <c r="C125" s="92"/>
      <c r="D125" s="93"/>
      <c r="E125" s="93"/>
      <c r="F125" s="95"/>
      <c r="G125" s="94" t="s">
        <v>118</v>
      </c>
      <c r="H125" s="96">
        <v>102</v>
      </c>
      <c r="I125" s="98">
        <f>SUM(I126+I131+I139)</f>
        <v>0</v>
      </c>
      <c r="J125" s="138">
        <f>SUM(J126+J131+J139)</f>
        <v>0</v>
      </c>
      <c r="K125" s="98">
        <f>SUM(K126+K131+K139)</f>
        <v>0</v>
      </c>
      <c r="L125" s="97">
        <f>SUM(L126+L131+L139)</f>
        <v>0</v>
      </c>
    </row>
    <row r="126" spans="1:12" hidden="1" collapsed="1">
      <c r="A126" s="112">
        <v>2</v>
      </c>
      <c r="B126" s="108">
        <v>7</v>
      </c>
      <c r="C126" s="108">
        <v>1</v>
      </c>
      <c r="D126" s="109"/>
      <c r="E126" s="109"/>
      <c r="F126" s="111"/>
      <c r="G126" s="110" t="s">
        <v>119</v>
      </c>
      <c r="H126" s="96">
        <v>103</v>
      </c>
      <c r="I126" s="98">
        <f t="shared" ref="I126:L127" si="12">I127</f>
        <v>0</v>
      </c>
      <c r="J126" s="138">
        <f t="shared" si="12"/>
        <v>0</v>
      </c>
      <c r="K126" s="98">
        <f t="shared" si="12"/>
        <v>0</v>
      </c>
      <c r="L126" s="97">
        <f t="shared" si="12"/>
        <v>0</v>
      </c>
    </row>
    <row r="127" spans="1:12" ht="14.25" hidden="1" customHeight="1" collapsed="1">
      <c r="A127" s="112">
        <v>2</v>
      </c>
      <c r="B127" s="108">
        <v>7</v>
      </c>
      <c r="C127" s="108">
        <v>1</v>
      </c>
      <c r="D127" s="109">
        <v>1</v>
      </c>
      <c r="E127" s="109"/>
      <c r="F127" s="111"/>
      <c r="G127" s="110" t="s">
        <v>119</v>
      </c>
      <c r="H127" s="96">
        <v>104</v>
      </c>
      <c r="I127" s="98">
        <f t="shared" si="12"/>
        <v>0</v>
      </c>
      <c r="J127" s="138">
        <f t="shared" si="12"/>
        <v>0</v>
      </c>
      <c r="K127" s="98">
        <f t="shared" si="12"/>
        <v>0</v>
      </c>
      <c r="L127" s="97">
        <f t="shared" si="12"/>
        <v>0</v>
      </c>
    </row>
    <row r="128" spans="1:12" ht="15.75" hidden="1" customHeight="1" collapsed="1">
      <c r="A128" s="112">
        <v>2</v>
      </c>
      <c r="B128" s="108">
        <v>7</v>
      </c>
      <c r="C128" s="108">
        <v>1</v>
      </c>
      <c r="D128" s="109">
        <v>1</v>
      </c>
      <c r="E128" s="109">
        <v>1</v>
      </c>
      <c r="F128" s="111"/>
      <c r="G128" s="110" t="s">
        <v>119</v>
      </c>
      <c r="H128" s="96">
        <v>105</v>
      </c>
      <c r="I128" s="98">
        <f>SUM(I129:I130)</f>
        <v>0</v>
      </c>
      <c r="J128" s="138">
        <f>SUM(J129:J130)</f>
        <v>0</v>
      </c>
      <c r="K128" s="98">
        <f>SUM(K129:K130)</f>
        <v>0</v>
      </c>
      <c r="L128" s="97">
        <f>SUM(L129:L130)</f>
        <v>0</v>
      </c>
    </row>
    <row r="129" spans="1:12" ht="14.25" hidden="1" customHeight="1" collapsed="1">
      <c r="A129" s="128">
        <v>2</v>
      </c>
      <c r="B129" s="103">
        <v>7</v>
      </c>
      <c r="C129" s="128">
        <v>1</v>
      </c>
      <c r="D129" s="108">
        <v>1</v>
      </c>
      <c r="E129" s="101">
        <v>1</v>
      </c>
      <c r="F129" s="104">
        <v>1</v>
      </c>
      <c r="G129" s="102" t="s">
        <v>120</v>
      </c>
      <c r="H129" s="96">
        <v>106</v>
      </c>
      <c r="I129" s="153">
        <v>0</v>
      </c>
      <c r="J129" s="153">
        <v>0</v>
      </c>
      <c r="K129" s="153">
        <v>0</v>
      </c>
      <c r="L129" s="153">
        <v>0</v>
      </c>
    </row>
    <row r="130" spans="1:12" ht="14.25" hidden="1" customHeight="1" collapsed="1">
      <c r="A130" s="108">
        <v>2</v>
      </c>
      <c r="B130" s="108">
        <v>7</v>
      </c>
      <c r="C130" s="112">
        <v>1</v>
      </c>
      <c r="D130" s="108">
        <v>1</v>
      </c>
      <c r="E130" s="109">
        <v>1</v>
      </c>
      <c r="F130" s="111">
        <v>2</v>
      </c>
      <c r="G130" s="110" t="s">
        <v>121</v>
      </c>
      <c r="H130" s="96">
        <v>107</v>
      </c>
      <c r="I130" s="114">
        <v>0</v>
      </c>
      <c r="J130" s="114">
        <v>0</v>
      </c>
      <c r="K130" s="114">
        <v>0</v>
      </c>
      <c r="L130" s="114">
        <v>0</v>
      </c>
    </row>
    <row r="131" spans="1:12" ht="25.5" hidden="1" customHeight="1" collapsed="1">
      <c r="A131" s="120">
        <v>2</v>
      </c>
      <c r="B131" s="121">
        <v>7</v>
      </c>
      <c r="C131" s="120">
        <v>2</v>
      </c>
      <c r="D131" s="121"/>
      <c r="E131" s="122"/>
      <c r="F131" s="124"/>
      <c r="G131" s="123" t="s">
        <v>122</v>
      </c>
      <c r="H131" s="96">
        <v>108</v>
      </c>
      <c r="I131" s="106">
        <f t="shared" ref="I131:L132" si="13">I132</f>
        <v>0</v>
      </c>
      <c r="J131" s="141">
        <f t="shared" si="13"/>
        <v>0</v>
      </c>
      <c r="K131" s="106">
        <f t="shared" si="13"/>
        <v>0</v>
      </c>
      <c r="L131" s="107">
        <f t="shared" si="13"/>
        <v>0</v>
      </c>
    </row>
    <row r="132" spans="1:12" ht="25.5" hidden="1" customHeight="1" collapsed="1">
      <c r="A132" s="112">
        <v>2</v>
      </c>
      <c r="B132" s="108">
        <v>7</v>
      </c>
      <c r="C132" s="112">
        <v>2</v>
      </c>
      <c r="D132" s="108">
        <v>1</v>
      </c>
      <c r="E132" s="109"/>
      <c r="F132" s="111"/>
      <c r="G132" s="110" t="s">
        <v>123</v>
      </c>
      <c r="H132" s="96">
        <v>109</v>
      </c>
      <c r="I132" s="98">
        <f t="shared" si="13"/>
        <v>0</v>
      </c>
      <c r="J132" s="138">
        <f t="shared" si="13"/>
        <v>0</v>
      </c>
      <c r="K132" s="98">
        <f t="shared" si="13"/>
        <v>0</v>
      </c>
      <c r="L132" s="97">
        <f t="shared" si="13"/>
        <v>0</v>
      </c>
    </row>
    <row r="133" spans="1:12" ht="25.5" hidden="1" customHeight="1" collapsed="1">
      <c r="A133" s="112">
        <v>2</v>
      </c>
      <c r="B133" s="108">
        <v>7</v>
      </c>
      <c r="C133" s="112">
        <v>2</v>
      </c>
      <c r="D133" s="108">
        <v>1</v>
      </c>
      <c r="E133" s="109">
        <v>1</v>
      </c>
      <c r="F133" s="111"/>
      <c r="G133" s="110" t="s">
        <v>123</v>
      </c>
      <c r="H133" s="96">
        <v>110</v>
      </c>
      <c r="I133" s="98">
        <f>SUM(I134:I135)</f>
        <v>0</v>
      </c>
      <c r="J133" s="138">
        <f>SUM(J134:J135)</f>
        <v>0</v>
      </c>
      <c r="K133" s="98">
        <f>SUM(K134:K135)</f>
        <v>0</v>
      </c>
      <c r="L133" s="97">
        <f>SUM(L134:L135)</f>
        <v>0</v>
      </c>
    </row>
    <row r="134" spans="1:12" ht="12" hidden="1" customHeight="1" collapsed="1">
      <c r="A134" s="112">
        <v>2</v>
      </c>
      <c r="B134" s="108">
        <v>7</v>
      </c>
      <c r="C134" s="112">
        <v>2</v>
      </c>
      <c r="D134" s="108">
        <v>1</v>
      </c>
      <c r="E134" s="109">
        <v>1</v>
      </c>
      <c r="F134" s="111">
        <v>1</v>
      </c>
      <c r="G134" s="110" t="s">
        <v>124</v>
      </c>
      <c r="H134" s="96">
        <v>111</v>
      </c>
      <c r="I134" s="114">
        <v>0</v>
      </c>
      <c r="J134" s="114">
        <v>0</v>
      </c>
      <c r="K134" s="114">
        <v>0</v>
      </c>
      <c r="L134" s="114">
        <v>0</v>
      </c>
    </row>
    <row r="135" spans="1:12" ht="15" hidden="1" customHeight="1" collapsed="1">
      <c r="A135" s="112">
        <v>2</v>
      </c>
      <c r="B135" s="108">
        <v>7</v>
      </c>
      <c r="C135" s="112">
        <v>2</v>
      </c>
      <c r="D135" s="108">
        <v>1</v>
      </c>
      <c r="E135" s="109">
        <v>1</v>
      </c>
      <c r="F135" s="111">
        <v>2</v>
      </c>
      <c r="G135" s="110" t="s">
        <v>125</v>
      </c>
      <c r="H135" s="96">
        <v>112</v>
      </c>
      <c r="I135" s="114">
        <v>0</v>
      </c>
      <c r="J135" s="114">
        <v>0</v>
      </c>
      <c r="K135" s="114">
        <v>0</v>
      </c>
      <c r="L135" s="114">
        <v>0</v>
      </c>
    </row>
    <row r="136" spans="1:12" ht="15" hidden="1" customHeight="1" collapsed="1">
      <c r="A136" s="112">
        <v>2</v>
      </c>
      <c r="B136" s="108">
        <v>7</v>
      </c>
      <c r="C136" s="112">
        <v>2</v>
      </c>
      <c r="D136" s="108">
        <v>2</v>
      </c>
      <c r="E136" s="109"/>
      <c r="F136" s="111"/>
      <c r="G136" s="110" t="s">
        <v>126</v>
      </c>
      <c r="H136" s="96">
        <v>113</v>
      </c>
      <c r="I136" s="98">
        <f>I137</f>
        <v>0</v>
      </c>
      <c r="J136" s="98">
        <f>J137</f>
        <v>0</v>
      </c>
      <c r="K136" s="98">
        <f>K137</f>
        <v>0</v>
      </c>
      <c r="L136" s="98">
        <f>L137</f>
        <v>0</v>
      </c>
    </row>
    <row r="137" spans="1:12" ht="15" hidden="1" customHeight="1" collapsed="1">
      <c r="A137" s="112">
        <v>2</v>
      </c>
      <c r="B137" s="108">
        <v>7</v>
      </c>
      <c r="C137" s="112">
        <v>2</v>
      </c>
      <c r="D137" s="108">
        <v>2</v>
      </c>
      <c r="E137" s="109">
        <v>1</v>
      </c>
      <c r="F137" s="111"/>
      <c r="G137" s="110" t="s">
        <v>126</v>
      </c>
      <c r="H137" s="96">
        <v>114</v>
      </c>
      <c r="I137" s="98">
        <f>SUM(I138)</f>
        <v>0</v>
      </c>
      <c r="J137" s="98">
        <f>SUM(J138)</f>
        <v>0</v>
      </c>
      <c r="K137" s="98">
        <f>SUM(K138)</f>
        <v>0</v>
      </c>
      <c r="L137" s="98">
        <f>SUM(L138)</f>
        <v>0</v>
      </c>
    </row>
    <row r="138" spans="1:12" ht="15" hidden="1" customHeight="1" collapsed="1">
      <c r="A138" s="112">
        <v>2</v>
      </c>
      <c r="B138" s="108">
        <v>7</v>
      </c>
      <c r="C138" s="112">
        <v>2</v>
      </c>
      <c r="D138" s="108">
        <v>2</v>
      </c>
      <c r="E138" s="109">
        <v>1</v>
      </c>
      <c r="F138" s="111">
        <v>1</v>
      </c>
      <c r="G138" s="110" t="s">
        <v>126</v>
      </c>
      <c r="H138" s="96">
        <v>115</v>
      </c>
      <c r="I138" s="114">
        <v>0</v>
      </c>
      <c r="J138" s="114">
        <v>0</v>
      </c>
      <c r="K138" s="114">
        <v>0</v>
      </c>
      <c r="L138" s="114">
        <v>0</v>
      </c>
    </row>
    <row r="139" spans="1:12" hidden="1" collapsed="1">
      <c r="A139" s="112">
        <v>2</v>
      </c>
      <c r="B139" s="108">
        <v>7</v>
      </c>
      <c r="C139" s="112">
        <v>3</v>
      </c>
      <c r="D139" s="108"/>
      <c r="E139" s="109"/>
      <c r="F139" s="111"/>
      <c r="G139" s="110" t="s">
        <v>127</v>
      </c>
      <c r="H139" s="96">
        <v>116</v>
      </c>
      <c r="I139" s="98">
        <f t="shared" ref="I139:L140" si="14">I140</f>
        <v>0</v>
      </c>
      <c r="J139" s="138">
        <f t="shared" si="14"/>
        <v>0</v>
      </c>
      <c r="K139" s="98">
        <f t="shared" si="14"/>
        <v>0</v>
      </c>
      <c r="L139" s="97">
        <f t="shared" si="14"/>
        <v>0</v>
      </c>
    </row>
    <row r="140" spans="1:12" hidden="1" collapsed="1">
      <c r="A140" s="120">
        <v>2</v>
      </c>
      <c r="B140" s="129">
        <v>7</v>
      </c>
      <c r="C140" s="154">
        <v>3</v>
      </c>
      <c r="D140" s="129">
        <v>1</v>
      </c>
      <c r="E140" s="130"/>
      <c r="F140" s="131"/>
      <c r="G140" s="132" t="s">
        <v>127</v>
      </c>
      <c r="H140" s="96">
        <v>117</v>
      </c>
      <c r="I140" s="126">
        <f t="shared" si="14"/>
        <v>0</v>
      </c>
      <c r="J140" s="152">
        <f t="shared" si="14"/>
        <v>0</v>
      </c>
      <c r="K140" s="126">
        <f t="shared" si="14"/>
        <v>0</v>
      </c>
      <c r="L140" s="125">
        <f t="shared" si="14"/>
        <v>0</v>
      </c>
    </row>
    <row r="141" spans="1:12" hidden="1" collapsed="1">
      <c r="A141" s="112">
        <v>2</v>
      </c>
      <c r="B141" s="108">
        <v>7</v>
      </c>
      <c r="C141" s="112">
        <v>3</v>
      </c>
      <c r="D141" s="108">
        <v>1</v>
      </c>
      <c r="E141" s="109">
        <v>1</v>
      </c>
      <c r="F141" s="111"/>
      <c r="G141" s="110" t="s">
        <v>127</v>
      </c>
      <c r="H141" s="96">
        <v>118</v>
      </c>
      <c r="I141" s="98">
        <f>SUM(I142:I143)</f>
        <v>0</v>
      </c>
      <c r="J141" s="138">
        <f>SUM(J142:J143)</f>
        <v>0</v>
      </c>
      <c r="K141" s="98">
        <f>SUM(K142:K143)</f>
        <v>0</v>
      </c>
      <c r="L141" s="97">
        <f>SUM(L142:L143)</f>
        <v>0</v>
      </c>
    </row>
    <row r="142" spans="1:12" hidden="1" collapsed="1">
      <c r="A142" s="128">
        <v>2</v>
      </c>
      <c r="B142" s="103">
        <v>7</v>
      </c>
      <c r="C142" s="128">
        <v>3</v>
      </c>
      <c r="D142" s="103">
        <v>1</v>
      </c>
      <c r="E142" s="101">
        <v>1</v>
      </c>
      <c r="F142" s="104">
        <v>1</v>
      </c>
      <c r="G142" s="102" t="s">
        <v>128</v>
      </c>
      <c r="H142" s="96">
        <v>119</v>
      </c>
      <c r="I142" s="153">
        <v>0</v>
      </c>
      <c r="J142" s="153">
        <v>0</v>
      </c>
      <c r="K142" s="153">
        <v>0</v>
      </c>
      <c r="L142" s="153">
        <v>0</v>
      </c>
    </row>
    <row r="143" spans="1:12" ht="16.5" hidden="1" customHeight="1" collapsed="1">
      <c r="A143" s="112">
        <v>2</v>
      </c>
      <c r="B143" s="108">
        <v>7</v>
      </c>
      <c r="C143" s="112">
        <v>3</v>
      </c>
      <c r="D143" s="108">
        <v>1</v>
      </c>
      <c r="E143" s="109">
        <v>1</v>
      </c>
      <c r="F143" s="111">
        <v>2</v>
      </c>
      <c r="G143" s="110" t="s">
        <v>129</v>
      </c>
      <c r="H143" s="96">
        <v>120</v>
      </c>
      <c r="I143" s="114">
        <v>0</v>
      </c>
      <c r="J143" s="115">
        <v>0</v>
      </c>
      <c r="K143" s="115">
        <v>0</v>
      </c>
      <c r="L143" s="115">
        <v>0</v>
      </c>
    </row>
    <row r="144" spans="1:12" ht="15" hidden="1" customHeight="1" collapsed="1">
      <c r="A144" s="142">
        <v>2</v>
      </c>
      <c r="B144" s="142">
        <v>8</v>
      </c>
      <c r="C144" s="92"/>
      <c r="D144" s="117"/>
      <c r="E144" s="100"/>
      <c r="F144" s="155"/>
      <c r="G144" s="105" t="s">
        <v>130</v>
      </c>
      <c r="H144" s="96">
        <v>121</v>
      </c>
      <c r="I144" s="119">
        <f>I145</f>
        <v>0</v>
      </c>
      <c r="J144" s="140">
        <f>J145</f>
        <v>0</v>
      </c>
      <c r="K144" s="119">
        <f>K145</f>
        <v>0</v>
      </c>
      <c r="L144" s="118">
        <f>L145</f>
        <v>0</v>
      </c>
    </row>
    <row r="145" spans="1:12" ht="14.25" hidden="1" customHeight="1" collapsed="1">
      <c r="A145" s="120">
        <v>2</v>
      </c>
      <c r="B145" s="120">
        <v>8</v>
      </c>
      <c r="C145" s="120">
        <v>1</v>
      </c>
      <c r="D145" s="121"/>
      <c r="E145" s="122"/>
      <c r="F145" s="124"/>
      <c r="G145" s="102" t="s">
        <v>130</v>
      </c>
      <c r="H145" s="96">
        <v>122</v>
      </c>
      <c r="I145" s="119">
        <f>I146+I151</f>
        <v>0</v>
      </c>
      <c r="J145" s="140">
        <f>J146+J151</f>
        <v>0</v>
      </c>
      <c r="K145" s="119">
        <f>K146+K151</f>
        <v>0</v>
      </c>
      <c r="L145" s="118">
        <f>L146+L151</f>
        <v>0</v>
      </c>
    </row>
    <row r="146" spans="1:12" ht="13.5" hidden="1" customHeight="1" collapsed="1">
      <c r="A146" s="112">
        <v>2</v>
      </c>
      <c r="B146" s="108">
        <v>8</v>
      </c>
      <c r="C146" s="110">
        <v>1</v>
      </c>
      <c r="D146" s="108">
        <v>1</v>
      </c>
      <c r="E146" s="109"/>
      <c r="F146" s="111"/>
      <c r="G146" s="110" t="s">
        <v>131</v>
      </c>
      <c r="H146" s="96">
        <v>123</v>
      </c>
      <c r="I146" s="98">
        <f>I147</f>
        <v>0</v>
      </c>
      <c r="J146" s="138">
        <f>J147</f>
        <v>0</v>
      </c>
      <c r="K146" s="98">
        <f>K147</f>
        <v>0</v>
      </c>
      <c r="L146" s="97">
        <f>L147</f>
        <v>0</v>
      </c>
    </row>
    <row r="147" spans="1:12" ht="13.5" hidden="1" customHeight="1" collapsed="1">
      <c r="A147" s="112">
        <v>2</v>
      </c>
      <c r="B147" s="108">
        <v>8</v>
      </c>
      <c r="C147" s="102">
        <v>1</v>
      </c>
      <c r="D147" s="103">
        <v>1</v>
      </c>
      <c r="E147" s="101">
        <v>1</v>
      </c>
      <c r="F147" s="104"/>
      <c r="G147" s="110" t="s">
        <v>131</v>
      </c>
      <c r="H147" s="96">
        <v>124</v>
      </c>
      <c r="I147" s="119">
        <f>SUM(I148:I150)</f>
        <v>0</v>
      </c>
      <c r="J147" s="119">
        <f>SUM(J148:J150)</f>
        <v>0</v>
      </c>
      <c r="K147" s="119">
        <f>SUM(K148:K150)</f>
        <v>0</v>
      </c>
      <c r="L147" s="119">
        <f>SUM(L148:L150)</f>
        <v>0</v>
      </c>
    </row>
    <row r="148" spans="1:12" ht="13.5" hidden="1" customHeight="1" collapsed="1">
      <c r="A148" s="108">
        <v>2</v>
      </c>
      <c r="B148" s="103">
        <v>8</v>
      </c>
      <c r="C148" s="110">
        <v>1</v>
      </c>
      <c r="D148" s="108">
        <v>1</v>
      </c>
      <c r="E148" s="109">
        <v>1</v>
      </c>
      <c r="F148" s="111">
        <v>1</v>
      </c>
      <c r="G148" s="110" t="s">
        <v>132</v>
      </c>
      <c r="H148" s="96">
        <v>125</v>
      </c>
      <c r="I148" s="114">
        <v>0</v>
      </c>
      <c r="J148" s="114">
        <v>0</v>
      </c>
      <c r="K148" s="114">
        <v>0</v>
      </c>
      <c r="L148" s="114">
        <v>0</v>
      </c>
    </row>
    <row r="149" spans="1:12" ht="15.75" hidden="1" customHeight="1" collapsed="1">
      <c r="A149" s="120">
        <v>2</v>
      </c>
      <c r="B149" s="129">
        <v>8</v>
      </c>
      <c r="C149" s="132">
        <v>1</v>
      </c>
      <c r="D149" s="129">
        <v>1</v>
      </c>
      <c r="E149" s="130">
        <v>1</v>
      </c>
      <c r="F149" s="131">
        <v>2</v>
      </c>
      <c r="G149" s="132" t="s">
        <v>133</v>
      </c>
      <c r="H149" s="96">
        <v>126</v>
      </c>
      <c r="I149" s="156">
        <v>0</v>
      </c>
      <c r="J149" s="156">
        <v>0</v>
      </c>
      <c r="K149" s="156">
        <v>0</v>
      </c>
      <c r="L149" s="156">
        <v>0</v>
      </c>
    </row>
    <row r="150" spans="1:12" hidden="1" collapsed="1">
      <c r="A150" s="120">
        <v>2</v>
      </c>
      <c r="B150" s="129">
        <v>8</v>
      </c>
      <c r="C150" s="132">
        <v>1</v>
      </c>
      <c r="D150" s="129">
        <v>1</v>
      </c>
      <c r="E150" s="130">
        <v>1</v>
      </c>
      <c r="F150" s="131">
        <v>3</v>
      </c>
      <c r="G150" s="132" t="s">
        <v>390</v>
      </c>
      <c r="H150" s="96">
        <v>127</v>
      </c>
      <c r="I150" s="156">
        <v>0</v>
      </c>
      <c r="J150" s="157">
        <v>0</v>
      </c>
      <c r="K150" s="156">
        <v>0</v>
      </c>
      <c r="L150" s="133">
        <v>0</v>
      </c>
    </row>
    <row r="151" spans="1:12" ht="15" hidden="1" customHeight="1" collapsed="1">
      <c r="A151" s="112">
        <v>2</v>
      </c>
      <c r="B151" s="108">
        <v>8</v>
      </c>
      <c r="C151" s="110">
        <v>1</v>
      </c>
      <c r="D151" s="108">
        <v>2</v>
      </c>
      <c r="E151" s="109"/>
      <c r="F151" s="111"/>
      <c r="G151" s="110" t="s">
        <v>134</v>
      </c>
      <c r="H151" s="96">
        <v>128</v>
      </c>
      <c r="I151" s="98">
        <f t="shared" ref="I151:L152" si="15">I152</f>
        <v>0</v>
      </c>
      <c r="J151" s="138">
        <f t="shared" si="15"/>
        <v>0</v>
      </c>
      <c r="K151" s="98">
        <f t="shared" si="15"/>
        <v>0</v>
      </c>
      <c r="L151" s="97">
        <f t="shared" si="15"/>
        <v>0</v>
      </c>
    </row>
    <row r="152" spans="1:12" hidden="1" collapsed="1">
      <c r="A152" s="112">
        <v>2</v>
      </c>
      <c r="B152" s="108">
        <v>8</v>
      </c>
      <c r="C152" s="110">
        <v>1</v>
      </c>
      <c r="D152" s="108">
        <v>2</v>
      </c>
      <c r="E152" s="109">
        <v>1</v>
      </c>
      <c r="F152" s="111"/>
      <c r="G152" s="110" t="s">
        <v>134</v>
      </c>
      <c r="H152" s="96">
        <v>129</v>
      </c>
      <c r="I152" s="98">
        <f t="shared" si="15"/>
        <v>0</v>
      </c>
      <c r="J152" s="138">
        <f t="shared" si="15"/>
        <v>0</v>
      </c>
      <c r="K152" s="98">
        <f t="shared" si="15"/>
        <v>0</v>
      </c>
      <c r="L152" s="97">
        <f t="shared" si="15"/>
        <v>0</v>
      </c>
    </row>
    <row r="153" spans="1:12" hidden="1" collapsed="1">
      <c r="A153" s="120">
        <v>2</v>
      </c>
      <c r="B153" s="121">
        <v>8</v>
      </c>
      <c r="C153" s="123">
        <v>1</v>
      </c>
      <c r="D153" s="121">
        <v>2</v>
      </c>
      <c r="E153" s="122">
        <v>1</v>
      </c>
      <c r="F153" s="124">
        <v>1</v>
      </c>
      <c r="G153" s="110" t="s">
        <v>134</v>
      </c>
      <c r="H153" s="96">
        <v>130</v>
      </c>
      <c r="I153" s="158">
        <v>0</v>
      </c>
      <c r="J153" s="115">
        <v>0</v>
      </c>
      <c r="K153" s="115">
        <v>0</v>
      </c>
      <c r="L153" s="115">
        <v>0</v>
      </c>
    </row>
    <row r="154" spans="1:12" ht="39.75" hidden="1" customHeight="1" collapsed="1">
      <c r="A154" s="142">
        <v>2</v>
      </c>
      <c r="B154" s="92">
        <v>9</v>
      </c>
      <c r="C154" s="94"/>
      <c r="D154" s="92"/>
      <c r="E154" s="93"/>
      <c r="F154" s="95"/>
      <c r="G154" s="94" t="s">
        <v>135</v>
      </c>
      <c r="H154" s="96">
        <v>131</v>
      </c>
      <c r="I154" s="98">
        <f>I155+I159</f>
        <v>0</v>
      </c>
      <c r="J154" s="138">
        <f>J155+J159</f>
        <v>0</v>
      </c>
      <c r="K154" s="98">
        <f>K155+K159</f>
        <v>0</v>
      </c>
      <c r="L154" s="97">
        <f>L155+L159</f>
        <v>0</v>
      </c>
    </row>
    <row r="155" spans="1:12" s="123" customFormat="1" ht="39" hidden="1" customHeight="1" collapsed="1">
      <c r="A155" s="112">
        <v>2</v>
      </c>
      <c r="B155" s="108">
        <v>9</v>
      </c>
      <c r="C155" s="110">
        <v>1</v>
      </c>
      <c r="D155" s="108"/>
      <c r="E155" s="109"/>
      <c r="F155" s="111"/>
      <c r="G155" s="110" t="s">
        <v>136</v>
      </c>
      <c r="H155" s="96">
        <v>132</v>
      </c>
      <c r="I155" s="98">
        <f t="shared" ref="I155:L157" si="16">I156</f>
        <v>0</v>
      </c>
      <c r="J155" s="138">
        <f t="shared" si="16"/>
        <v>0</v>
      </c>
      <c r="K155" s="98">
        <f t="shared" si="16"/>
        <v>0</v>
      </c>
      <c r="L155" s="97">
        <f t="shared" si="16"/>
        <v>0</v>
      </c>
    </row>
    <row r="156" spans="1:12" ht="42.75" hidden="1" customHeight="1" collapsed="1">
      <c r="A156" s="128">
        <v>2</v>
      </c>
      <c r="B156" s="103">
        <v>9</v>
      </c>
      <c r="C156" s="102">
        <v>1</v>
      </c>
      <c r="D156" s="103">
        <v>1</v>
      </c>
      <c r="E156" s="101"/>
      <c r="F156" s="104"/>
      <c r="G156" s="110" t="s">
        <v>137</v>
      </c>
      <c r="H156" s="96">
        <v>133</v>
      </c>
      <c r="I156" s="119">
        <f t="shared" si="16"/>
        <v>0</v>
      </c>
      <c r="J156" s="140">
        <f t="shared" si="16"/>
        <v>0</v>
      </c>
      <c r="K156" s="119">
        <f t="shared" si="16"/>
        <v>0</v>
      </c>
      <c r="L156" s="118">
        <f t="shared" si="16"/>
        <v>0</v>
      </c>
    </row>
    <row r="157" spans="1:12" ht="38.25" hidden="1" customHeight="1" collapsed="1">
      <c r="A157" s="112">
        <v>2</v>
      </c>
      <c r="B157" s="108">
        <v>9</v>
      </c>
      <c r="C157" s="112">
        <v>1</v>
      </c>
      <c r="D157" s="108">
        <v>1</v>
      </c>
      <c r="E157" s="109">
        <v>1</v>
      </c>
      <c r="F157" s="111"/>
      <c r="G157" s="110" t="s">
        <v>137</v>
      </c>
      <c r="H157" s="96">
        <v>134</v>
      </c>
      <c r="I157" s="98">
        <f t="shared" si="16"/>
        <v>0</v>
      </c>
      <c r="J157" s="138">
        <f t="shared" si="16"/>
        <v>0</v>
      </c>
      <c r="K157" s="98">
        <f t="shared" si="16"/>
        <v>0</v>
      </c>
      <c r="L157" s="97">
        <f t="shared" si="16"/>
        <v>0</v>
      </c>
    </row>
    <row r="158" spans="1:12" ht="38.25" hidden="1" customHeight="1" collapsed="1">
      <c r="A158" s="128">
        <v>2</v>
      </c>
      <c r="B158" s="103">
        <v>9</v>
      </c>
      <c r="C158" s="103">
        <v>1</v>
      </c>
      <c r="D158" s="103">
        <v>1</v>
      </c>
      <c r="E158" s="101">
        <v>1</v>
      </c>
      <c r="F158" s="104">
        <v>1</v>
      </c>
      <c r="G158" s="110" t="s">
        <v>137</v>
      </c>
      <c r="H158" s="96">
        <v>135</v>
      </c>
      <c r="I158" s="153">
        <v>0</v>
      </c>
      <c r="J158" s="153">
        <v>0</v>
      </c>
      <c r="K158" s="153">
        <v>0</v>
      </c>
      <c r="L158" s="153">
        <v>0</v>
      </c>
    </row>
    <row r="159" spans="1:12" ht="41.25" hidden="1" customHeight="1" collapsed="1">
      <c r="A159" s="112">
        <v>2</v>
      </c>
      <c r="B159" s="108">
        <v>9</v>
      </c>
      <c r="C159" s="108">
        <v>2</v>
      </c>
      <c r="D159" s="108"/>
      <c r="E159" s="109"/>
      <c r="F159" s="111"/>
      <c r="G159" s="110" t="s">
        <v>138</v>
      </c>
      <c r="H159" s="96">
        <v>136</v>
      </c>
      <c r="I159" s="98">
        <f>SUM(I160+I165)</f>
        <v>0</v>
      </c>
      <c r="J159" s="98">
        <f>SUM(J160+J165)</f>
        <v>0</v>
      </c>
      <c r="K159" s="98">
        <f>SUM(K160+K165)</f>
        <v>0</v>
      </c>
      <c r="L159" s="98">
        <f>SUM(L160+L165)</f>
        <v>0</v>
      </c>
    </row>
    <row r="160" spans="1:12" ht="44.25" hidden="1" customHeight="1" collapsed="1">
      <c r="A160" s="112">
        <v>2</v>
      </c>
      <c r="B160" s="108">
        <v>9</v>
      </c>
      <c r="C160" s="108">
        <v>2</v>
      </c>
      <c r="D160" s="103">
        <v>1</v>
      </c>
      <c r="E160" s="101"/>
      <c r="F160" s="104"/>
      <c r="G160" s="102" t="s">
        <v>139</v>
      </c>
      <c r="H160" s="96">
        <v>137</v>
      </c>
      <c r="I160" s="119">
        <f>I161</f>
        <v>0</v>
      </c>
      <c r="J160" s="140">
        <f>J161</f>
        <v>0</v>
      </c>
      <c r="K160" s="119">
        <f>K161</f>
        <v>0</v>
      </c>
      <c r="L160" s="118">
        <f>L161</f>
        <v>0</v>
      </c>
    </row>
    <row r="161" spans="1:12" ht="40.5" hidden="1" customHeight="1" collapsed="1">
      <c r="A161" s="128">
        <v>2</v>
      </c>
      <c r="B161" s="103">
        <v>9</v>
      </c>
      <c r="C161" s="103">
        <v>2</v>
      </c>
      <c r="D161" s="108">
        <v>1</v>
      </c>
      <c r="E161" s="109">
        <v>1</v>
      </c>
      <c r="F161" s="111"/>
      <c r="G161" s="102" t="s">
        <v>140</v>
      </c>
      <c r="H161" s="96">
        <v>138</v>
      </c>
      <c r="I161" s="98">
        <f>SUM(I162:I164)</f>
        <v>0</v>
      </c>
      <c r="J161" s="138">
        <f>SUM(J162:J164)</f>
        <v>0</v>
      </c>
      <c r="K161" s="98">
        <f>SUM(K162:K164)</f>
        <v>0</v>
      </c>
      <c r="L161" s="97">
        <f>SUM(L162:L164)</f>
        <v>0</v>
      </c>
    </row>
    <row r="162" spans="1:12" ht="53.25" hidden="1" customHeight="1" collapsed="1">
      <c r="A162" s="120">
        <v>2</v>
      </c>
      <c r="B162" s="129">
        <v>9</v>
      </c>
      <c r="C162" s="129">
        <v>2</v>
      </c>
      <c r="D162" s="129">
        <v>1</v>
      </c>
      <c r="E162" s="130">
        <v>1</v>
      </c>
      <c r="F162" s="131">
        <v>1</v>
      </c>
      <c r="G162" s="102" t="s">
        <v>141</v>
      </c>
      <c r="H162" s="96">
        <v>139</v>
      </c>
      <c r="I162" s="156">
        <v>0</v>
      </c>
      <c r="J162" s="113">
        <v>0</v>
      </c>
      <c r="K162" s="113">
        <v>0</v>
      </c>
      <c r="L162" s="113">
        <v>0</v>
      </c>
    </row>
    <row r="163" spans="1:12" ht="51.75" hidden="1" customHeight="1" collapsed="1">
      <c r="A163" s="112">
        <v>2</v>
      </c>
      <c r="B163" s="108">
        <v>9</v>
      </c>
      <c r="C163" s="108">
        <v>2</v>
      </c>
      <c r="D163" s="108">
        <v>1</v>
      </c>
      <c r="E163" s="109">
        <v>1</v>
      </c>
      <c r="F163" s="111">
        <v>2</v>
      </c>
      <c r="G163" s="102" t="s">
        <v>142</v>
      </c>
      <c r="H163" s="96">
        <v>140</v>
      </c>
      <c r="I163" s="114">
        <v>0</v>
      </c>
      <c r="J163" s="159">
        <v>0</v>
      </c>
      <c r="K163" s="159">
        <v>0</v>
      </c>
      <c r="L163" s="159">
        <v>0</v>
      </c>
    </row>
    <row r="164" spans="1:12" ht="54.75" hidden="1" customHeight="1" collapsed="1">
      <c r="A164" s="112">
        <v>2</v>
      </c>
      <c r="B164" s="108">
        <v>9</v>
      </c>
      <c r="C164" s="108">
        <v>2</v>
      </c>
      <c r="D164" s="108">
        <v>1</v>
      </c>
      <c r="E164" s="109">
        <v>1</v>
      </c>
      <c r="F164" s="111">
        <v>3</v>
      </c>
      <c r="G164" s="102" t="s">
        <v>143</v>
      </c>
      <c r="H164" s="96">
        <v>141</v>
      </c>
      <c r="I164" s="114">
        <v>0</v>
      </c>
      <c r="J164" s="114">
        <v>0</v>
      </c>
      <c r="K164" s="114">
        <v>0</v>
      </c>
      <c r="L164" s="114">
        <v>0</v>
      </c>
    </row>
    <row r="165" spans="1:12" ht="39" hidden="1" customHeight="1" collapsed="1">
      <c r="A165" s="160">
        <v>2</v>
      </c>
      <c r="B165" s="160">
        <v>9</v>
      </c>
      <c r="C165" s="160">
        <v>2</v>
      </c>
      <c r="D165" s="160">
        <v>2</v>
      </c>
      <c r="E165" s="160"/>
      <c r="F165" s="160"/>
      <c r="G165" s="110" t="s">
        <v>144</v>
      </c>
      <c r="H165" s="96">
        <v>142</v>
      </c>
      <c r="I165" s="98">
        <f>I166</f>
        <v>0</v>
      </c>
      <c r="J165" s="138">
        <f>J166</f>
        <v>0</v>
      </c>
      <c r="K165" s="98">
        <f>K166</f>
        <v>0</v>
      </c>
      <c r="L165" s="97">
        <f>L166</f>
        <v>0</v>
      </c>
    </row>
    <row r="166" spans="1:12" ht="43.5" hidden="1" customHeight="1" collapsed="1">
      <c r="A166" s="112">
        <v>2</v>
      </c>
      <c r="B166" s="108">
        <v>9</v>
      </c>
      <c r="C166" s="108">
        <v>2</v>
      </c>
      <c r="D166" s="108">
        <v>2</v>
      </c>
      <c r="E166" s="109">
        <v>1</v>
      </c>
      <c r="F166" s="111"/>
      <c r="G166" s="102" t="s">
        <v>145</v>
      </c>
      <c r="H166" s="96">
        <v>143</v>
      </c>
      <c r="I166" s="119">
        <f>SUM(I167:I169)</f>
        <v>0</v>
      </c>
      <c r="J166" s="119">
        <f>SUM(J167:J169)</f>
        <v>0</v>
      </c>
      <c r="K166" s="119">
        <f>SUM(K167:K169)</f>
        <v>0</v>
      </c>
      <c r="L166" s="119">
        <f>SUM(L167:L169)</f>
        <v>0</v>
      </c>
    </row>
    <row r="167" spans="1:12" ht="54.75" hidden="1" customHeight="1" collapsed="1">
      <c r="A167" s="112">
        <v>2</v>
      </c>
      <c r="B167" s="108">
        <v>9</v>
      </c>
      <c r="C167" s="108">
        <v>2</v>
      </c>
      <c r="D167" s="108">
        <v>2</v>
      </c>
      <c r="E167" s="108">
        <v>1</v>
      </c>
      <c r="F167" s="111">
        <v>1</v>
      </c>
      <c r="G167" s="161" t="s">
        <v>146</v>
      </c>
      <c r="H167" s="96">
        <v>144</v>
      </c>
      <c r="I167" s="114">
        <v>0</v>
      </c>
      <c r="J167" s="113">
        <v>0</v>
      </c>
      <c r="K167" s="113">
        <v>0</v>
      </c>
      <c r="L167" s="113">
        <v>0</v>
      </c>
    </row>
    <row r="168" spans="1:12" ht="54" hidden="1" customHeight="1" collapsed="1">
      <c r="A168" s="121">
        <v>2</v>
      </c>
      <c r="B168" s="123">
        <v>9</v>
      </c>
      <c r="C168" s="121">
        <v>2</v>
      </c>
      <c r="D168" s="122">
        <v>2</v>
      </c>
      <c r="E168" s="122">
        <v>1</v>
      </c>
      <c r="F168" s="124">
        <v>2</v>
      </c>
      <c r="G168" s="123" t="s">
        <v>147</v>
      </c>
      <c r="H168" s="96">
        <v>145</v>
      </c>
      <c r="I168" s="113">
        <v>0</v>
      </c>
      <c r="J168" s="115">
        <v>0</v>
      </c>
      <c r="K168" s="115">
        <v>0</v>
      </c>
      <c r="L168" s="115">
        <v>0</v>
      </c>
    </row>
    <row r="169" spans="1:12" ht="54" hidden="1" customHeight="1" collapsed="1">
      <c r="A169" s="108">
        <v>2</v>
      </c>
      <c r="B169" s="132">
        <v>9</v>
      </c>
      <c r="C169" s="129">
        <v>2</v>
      </c>
      <c r="D169" s="130">
        <v>2</v>
      </c>
      <c r="E169" s="130">
        <v>1</v>
      </c>
      <c r="F169" s="131">
        <v>3</v>
      </c>
      <c r="G169" s="132" t="s">
        <v>148</v>
      </c>
      <c r="H169" s="96">
        <v>146</v>
      </c>
      <c r="I169" s="159">
        <v>0</v>
      </c>
      <c r="J169" s="159">
        <v>0</v>
      </c>
      <c r="K169" s="159">
        <v>0</v>
      </c>
      <c r="L169" s="159">
        <v>0</v>
      </c>
    </row>
    <row r="170" spans="1:12" ht="76.5" hidden="1" customHeight="1" collapsed="1">
      <c r="A170" s="92">
        <v>3</v>
      </c>
      <c r="B170" s="94"/>
      <c r="C170" s="92"/>
      <c r="D170" s="93"/>
      <c r="E170" s="93"/>
      <c r="F170" s="95"/>
      <c r="G170" s="147" t="s">
        <v>149</v>
      </c>
      <c r="H170" s="96">
        <v>147</v>
      </c>
      <c r="I170" s="97">
        <f>SUM(I171+I224+I289)</f>
        <v>0</v>
      </c>
      <c r="J170" s="138">
        <f>SUM(J171+J224+J289)</f>
        <v>0</v>
      </c>
      <c r="K170" s="98">
        <f>SUM(K171+K224+K289)</f>
        <v>0</v>
      </c>
      <c r="L170" s="97">
        <f>SUM(L171+L224+L289)</f>
        <v>0</v>
      </c>
    </row>
    <row r="171" spans="1:12" ht="34.5" hidden="1" customHeight="1" collapsed="1">
      <c r="A171" s="142">
        <v>3</v>
      </c>
      <c r="B171" s="92">
        <v>1</v>
      </c>
      <c r="C171" s="117"/>
      <c r="D171" s="100"/>
      <c r="E171" s="100"/>
      <c r="F171" s="155"/>
      <c r="G171" s="137" t="s">
        <v>150</v>
      </c>
      <c r="H171" s="96">
        <v>148</v>
      </c>
      <c r="I171" s="97">
        <f>SUM(I172+I195+I202+I214+I218)</f>
        <v>0</v>
      </c>
      <c r="J171" s="118">
        <f>SUM(J172+J195+J202+J214+J218)</f>
        <v>0</v>
      </c>
      <c r="K171" s="118">
        <f>SUM(K172+K195+K202+K214+K218)</f>
        <v>0</v>
      </c>
      <c r="L171" s="118">
        <f>SUM(L172+L195+L202+L214+L218)</f>
        <v>0</v>
      </c>
    </row>
    <row r="172" spans="1:12" ht="30.75" hidden="1" customHeight="1" collapsed="1">
      <c r="A172" s="103">
        <v>3</v>
      </c>
      <c r="B172" s="102">
        <v>1</v>
      </c>
      <c r="C172" s="103">
        <v>1</v>
      </c>
      <c r="D172" s="101"/>
      <c r="E172" s="101"/>
      <c r="F172" s="162"/>
      <c r="G172" s="112" t="s">
        <v>151</v>
      </c>
      <c r="H172" s="96">
        <v>149</v>
      </c>
      <c r="I172" s="118">
        <f>SUM(I173+I176+I181+I187+I192)</f>
        <v>0</v>
      </c>
      <c r="J172" s="138">
        <f>SUM(J173+J176+J181+J187+J192)</f>
        <v>0</v>
      </c>
      <c r="K172" s="98">
        <f>SUM(K173+K176+K181+K187+K192)</f>
        <v>0</v>
      </c>
      <c r="L172" s="97">
        <f>SUM(L173+L176+L181+L187+L192)</f>
        <v>0</v>
      </c>
    </row>
    <row r="173" spans="1:12" ht="12.75" hidden="1" customHeight="1" collapsed="1">
      <c r="A173" s="108">
        <v>3</v>
      </c>
      <c r="B173" s="110">
        <v>1</v>
      </c>
      <c r="C173" s="108">
        <v>1</v>
      </c>
      <c r="D173" s="109">
        <v>1</v>
      </c>
      <c r="E173" s="109"/>
      <c r="F173" s="163"/>
      <c r="G173" s="112" t="s">
        <v>152</v>
      </c>
      <c r="H173" s="96">
        <v>150</v>
      </c>
      <c r="I173" s="97">
        <f t="shared" ref="I173:L174" si="17">I174</f>
        <v>0</v>
      </c>
      <c r="J173" s="140">
        <f t="shared" si="17"/>
        <v>0</v>
      </c>
      <c r="K173" s="119">
        <f t="shared" si="17"/>
        <v>0</v>
      </c>
      <c r="L173" s="118">
        <f t="shared" si="17"/>
        <v>0</v>
      </c>
    </row>
    <row r="174" spans="1:12" ht="13.5" hidden="1" customHeight="1" collapsed="1">
      <c r="A174" s="108">
        <v>3</v>
      </c>
      <c r="B174" s="110">
        <v>1</v>
      </c>
      <c r="C174" s="108">
        <v>1</v>
      </c>
      <c r="D174" s="109">
        <v>1</v>
      </c>
      <c r="E174" s="109">
        <v>1</v>
      </c>
      <c r="F174" s="143"/>
      <c r="G174" s="112" t="s">
        <v>153</v>
      </c>
      <c r="H174" s="96">
        <v>151</v>
      </c>
      <c r="I174" s="118">
        <f t="shared" si="17"/>
        <v>0</v>
      </c>
      <c r="J174" s="97">
        <f t="shared" si="17"/>
        <v>0</v>
      </c>
      <c r="K174" s="97">
        <f t="shared" si="17"/>
        <v>0</v>
      </c>
      <c r="L174" s="97">
        <f t="shared" si="17"/>
        <v>0</v>
      </c>
    </row>
    <row r="175" spans="1:12" ht="13.5" hidden="1" customHeight="1" collapsed="1">
      <c r="A175" s="108">
        <v>3</v>
      </c>
      <c r="B175" s="110">
        <v>1</v>
      </c>
      <c r="C175" s="108">
        <v>1</v>
      </c>
      <c r="D175" s="109">
        <v>1</v>
      </c>
      <c r="E175" s="109">
        <v>1</v>
      </c>
      <c r="F175" s="143">
        <v>1</v>
      </c>
      <c r="G175" s="112" t="s">
        <v>153</v>
      </c>
      <c r="H175" s="96">
        <v>152</v>
      </c>
      <c r="I175" s="115">
        <v>0</v>
      </c>
      <c r="J175" s="115">
        <v>0</v>
      </c>
      <c r="K175" s="115">
        <v>0</v>
      </c>
      <c r="L175" s="115">
        <v>0</v>
      </c>
    </row>
    <row r="176" spans="1:12" ht="14.25" hidden="1" customHeight="1" collapsed="1">
      <c r="A176" s="103">
        <v>3</v>
      </c>
      <c r="B176" s="101">
        <v>1</v>
      </c>
      <c r="C176" s="101">
        <v>1</v>
      </c>
      <c r="D176" s="101">
        <v>2</v>
      </c>
      <c r="E176" s="101"/>
      <c r="F176" s="104"/>
      <c r="G176" s="102" t="s">
        <v>154</v>
      </c>
      <c r="H176" s="96">
        <v>153</v>
      </c>
      <c r="I176" s="118">
        <f>I177</f>
        <v>0</v>
      </c>
      <c r="J176" s="140">
        <f>J177</f>
        <v>0</v>
      </c>
      <c r="K176" s="119">
        <f>K177</f>
        <v>0</v>
      </c>
      <c r="L176" s="118">
        <f>L177</f>
        <v>0</v>
      </c>
    </row>
    <row r="177" spans="1:16" ht="13.5" hidden="1" customHeight="1" collapsed="1">
      <c r="A177" s="108">
        <v>3</v>
      </c>
      <c r="B177" s="109">
        <v>1</v>
      </c>
      <c r="C177" s="109">
        <v>1</v>
      </c>
      <c r="D177" s="109">
        <v>2</v>
      </c>
      <c r="E177" s="109">
        <v>1</v>
      </c>
      <c r="F177" s="111"/>
      <c r="G177" s="102" t="s">
        <v>154</v>
      </c>
      <c r="H177" s="96">
        <v>154</v>
      </c>
      <c r="I177" s="97">
        <f>SUM(I178:I180)</f>
        <v>0</v>
      </c>
      <c r="J177" s="138">
        <f>SUM(J178:J180)</f>
        <v>0</v>
      </c>
      <c r="K177" s="98">
        <f>SUM(K178:K180)</f>
        <v>0</v>
      </c>
      <c r="L177" s="97">
        <f>SUM(L178:L180)</f>
        <v>0</v>
      </c>
    </row>
    <row r="178" spans="1:16" ht="14.25" hidden="1" customHeight="1" collapsed="1">
      <c r="A178" s="103">
        <v>3</v>
      </c>
      <c r="B178" s="101">
        <v>1</v>
      </c>
      <c r="C178" s="101">
        <v>1</v>
      </c>
      <c r="D178" s="101">
        <v>2</v>
      </c>
      <c r="E178" s="101">
        <v>1</v>
      </c>
      <c r="F178" s="104">
        <v>1</v>
      </c>
      <c r="G178" s="102" t="s">
        <v>155</v>
      </c>
      <c r="H178" s="96">
        <v>155</v>
      </c>
      <c r="I178" s="113">
        <v>0</v>
      </c>
      <c r="J178" s="113">
        <v>0</v>
      </c>
      <c r="K178" s="113">
        <v>0</v>
      </c>
      <c r="L178" s="159">
        <v>0</v>
      </c>
    </row>
    <row r="179" spans="1:16" ht="14.25" hidden="1" customHeight="1" collapsed="1">
      <c r="A179" s="108">
        <v>3</v>
      </c>
      <c r="B179" s="109">
        <v>1</v>
      </c>
      <c r="C179" s="109">
        <v>1</v>
      </c>
      <c r="D179" s="109">
        <v>2</v>
      </c>
      <c r="E179" s="109">
        <v>1</v>
      </c>
      <c r="F179" s="111">
        <v>2</v>
      </c>
      <c r="G179" s="110" t="s">
        <v>156</v>
      </c>
      <c r="H179" s="96">
        <v>156</v>
      </c>
      <c r="I179" s="115">
        <v>0</v>
      </c>
      <c r="J179" s="115">
        <v>0</v>
      </c>
      <c r="K179" s="115">
        <v>0</v>
      </c>
      <c r="L179" s="115">
        <v>0</v>
      </c>
    </row>
    <row r="180" spans="1:16" ht="26.25" hidden="1" customHeight="1" collapsed="1">
      <c r="A180" s="103">
        <v>3</v>
      </c>
      <c r="B180" s="101">
        <v>1</v>
      </c>
      <c r="C180" s="101">
        <v>1</v>
      </c>
      <c r="D180" s="101">
        <v>2</v>
      </c>
      <c r="E180" s="101">
        <v>1</v>
      </c>
      <c r="F180" s="104">
        <v>3</v>
      </c>
      <c r="G180" s="102" t="s">
        <v>157</v>
      </c>
      <c r="H180" s="96">
        <v>157</v>
      </c>
      <c r="I180" s="113">
        <v>0</v>
      </c>
      <c r="J180" s="113">
        <v>0</v>
      </c>
      <c r="K180" s="113">
        <v>0</v>
      </c>
      <c r="L180" s="159">
        <v>0</v>
      </c>
    </row>
    <row r="181" spans="1:16" ht="14.25" hidden="1" customHeight="1" collapsed="1">
      <c r="A181" s="108">
        <v>3</v>
      </c>
      <c r="B181" s="109">
        <v>1</v>
      </c>
      <c r="C181" s="109">
        <v>1</v>
      </c>
      <c r="D181" s="109">
        <v>3</v>
      </c>
      <c r="E181" s="109"/>
      <c r="F181" s="111"/>
      <c r="G181" s="110" t="s">
        <v>158</v>
      </c>
      <c r="H181" s="96">
        <v>158</v>
      </c>
      <c r="I181" s="97">
        <f>I182</f>
        <v>0</v>
      </c>
      <c r="J181" s="138">
        <f>J182</f>
        <v>0</v>
      </c>
      <c r="K181" s="98">
        <f>K182</f>
        <v>0</v>
      </c>
      <c r="L181" s="97">
        <f>L182</f>
        <v>0</v>
      </c>
    </row>
    <row r="182" spans="1:16" ht="14.25" hidden="1" customHeight="1" collapsed="1">
      <c r="A182" s="108">
        <v>3</v>
      </c>
      <c r="B182" s="109">
        <v>1</v>
      </c>
      <c r="C182" s="109">
        <v>1</v>
      </c>
      <c r="D182" s="109">
        <v>3</v>
      </c>
      <c r="E182" s="109">
        <v>1</v>
      </c>
      <c r="F182" s="111"/>
      <c r="G182" s="110" t="s">
        <v>158</v>
      </c>
      <c r="H182" s="96">
        <v>159</v>
      </c>
      <c r="I182" s="97">
        <f t="shared" ref="I182:P182" si="18">SUM(I183:I186)</f>
        <v>0</v>
      </c>
      <c r="J182" s="97">
        <f t="shared" si="18"/>
        <v>0</v>
      </c>
      <c r="K182" s="97">
        <f t="shared" si="18"/>
        <v>0</v>
      </c>
      <c r="L182" s="97">
        <f t="shared" si="18"/>
        <v>0</v>
      </c>
      <c r="M182" s="97">
        <f t="shared" si="18"/>
        <v>0</v>
      </c>
      <c r="N182" s="97">
        <f t="shared" si="18"/>
        <v>0</v>
      </c>
      <c r="O182" s="97">
        <f t="shared" si="18"/>
        <v>0</v>
      </c>
      <c r="P182" s="97">
        <f t="shared" si="18"/>
        <v>0</v>
      </c>
    </row>
    <row r="183" spans="1:16" ht="13.5" hidden="1" customHeight="1" collapsed="1">
      <c r="A183" s="108">
        <v>3</v>
      </c>
      <c r="B183" s="109">
        <v>1</v>
      </c>
      <c r="C183" s="109">
        <v>1</v>
      </c>
      <c r="D183" s="109">
        <v>3</v>
      </c>
      <c r="E183" s="109">
        <v>1</v>
      </c>
      <c r="F183" s="111">
        <v>1</v>
      </c>
      <c r="G183" s="110" t="s">
        <v>159</v>
      </c>
      <c r="H183" s="96">
        <v>160</v>
      </c>
      <c r="I183" s="115">
        <v>0</v>
      </c>
      <c r="J183" s="115">
        <v>0</v>
      </c>
      <c r="K183" s="115">
        <v>0</v>
      </c>
      <c r="L183" s="159">
        <v>0</v>
      </c>
    </row>
    <row r="184" spans="1:16" ht="15.75" hidden="1" customHeight="1" collapsed="1">
      <c r="A184" s="108">
        <v>3</v>
      </c>
      <c r="B184" s="109">
        <v>1</v>
      </c>
      <c r="C184" s="109">
        <v>1</v>
      </c>
      <c r="D184" s="109">
        <v>3</v>
      </c>
      <c r="E184" s="109">
        <v>1</v>
      </c>
      <c r="F184" s="111">
        <v>2</v>
      </c>
      <c r="G184" s="110" t="s">
        <v>160</v>
      </c>
      <c r="H184" s="96">
        <v>161</v>
      </c>
      <c r="I184" s="113">
        <v>0</v>
      </c>
      <c r="J184" s="115">
        <v>0</v>
      </c>
      <c r="K184" s="115">
        <v>0</v>
      </c>
      <c r="L184" s="115">
        <v>0</v>
      </c>
    </row>
    <row r="185" spans="1:16" ht="15.75" hidden="1" customHeight="1" collapsed="1">
      <c r="A185" s="108">
        <v>3</v>
      </c>
      <c r="B185" s="109">
        <v>1</v>
      </c>
      <c r="C185" s="109">
        <v>1</v>
      </c>
      <c r="D185" s="109">
        <v>3</v>
      </c>
      <c r="E185" s="109">
        <v>1</v>
      </c>
      <c r="F185" s="111">
        <v>3</v>
      </c>
      <c r="G185" s="112" t="s">
        <v>161</v>
      </c>
      <c r="H185" s="96">
        <v>162</v>
      </c>
      <c r="I185" s="113">
        <v>0</v>
      </c>
      <c r="J185" s="115">
        <v>0</v>
      </c>
      <c r="K185" s="115">
        <v>0</v>
      </c>
      <c r="L185" s="115">
        <v>0</v>
      </c>
    </row>
    <row r="186" spans="1:16" ht="27" hidden="1" customHeight="1" collapsed="1">
      <c r="A186" s="121">
        <v>3</v>
      </c>
      <c r="B186" s="122">
        <v>1</v>
      </c>
      <c r="C186" s="122">
        <v>1</v>
      </c>
      <c r="D186" s="122">
        <v>3</v>
      </c>
      <c r="E186" s="122">
        <v>1</v>
      </c>
      <c r="F186" s="124">
        <v>4</v>
      </c>
      <c r="G186" s="203" t="s">
        <v>391</v>
      </c>
      <c r="H186" s="96">
        <v>163</v>
      </c>
      <c r="I186" s="164">
        <v>0</v>
      </c>
      <c r="J186" s="165">
        <v>0</v>
      </c>
      <c r="K186" s="115">
        <v>0</v>
      </c>
      <c r="L186" s="115">
        <v>0</v>
      </c>
    </row>
    <row r="187" spans="1:16" ht="18" hidden="1" customHeight="1" collapsed="1">
      <c r="A187" s="121">
        <v>3</v>
      </c>
      <c r="B187" s="122">
        <v>1</v>
      </c>
      <c r="C187" s="122">
        <v>1</v>
      </c>
      <c r="D187" s="122">
        <v>4</v>
      </c>
      <c r="E187" s="122"/>
      <c r="F187" s="124"/>
      <c r="G187" s="123" t="s">
        <v>162</v>
      </c>
      <c r="H187" s="96">
        <v>163</v>
      </c>
      <c r="I187" s="97">
        <f>I188</f>
        <v>0</v>
      </c>
      <c r="J187" s="141">
        <f>J188</f>
        <v>0</v>
      </c>
      <c r="K187" s="106">
        <f>K188</f>
        <v>0</v>
      </c>
      <c r="L187" s="107">
        <f>L188</f>
        <v>0</v>
      </c>
    </row>
    <row r="188" spans="1:16" ht="13.5" hidden="1" customHeight="1" collapsed="1">
      <c r="A188" s="108">
        <v>3</v>
      </c>
      <c r="B188" s="109">
        <v>1</v>
      </c>
      <c r="C188" s="109">
        <v>1</v>
      </c>
      <c r="D188" s="109">
        <v>4</v>
      </c>
      <c r="E188" s="109">
        <v>1</v>
      </c>
      <c r="F188" s="111"/>
      <c r="G188" s="123" t="s">
        <v>162</v>
      </c>
      <c r="H188" s="96">
        <v>164</v>
      </c>
      <c r="I188" s="118">
        <f>SUM(I189:I191)</f>
        <v>0</v>
      </c>
      <c r="J188" s="138">
        <f>SUM(J189:J191)</f>
        <v>0</v>
      </c>
      <c r="K188" s="98">
        <f>SUM(K189:K191)</f>
        <v>0</v>
      </c>
      <c r="L188" s="97">
        <f>SUM(L189:L191)</f>
        <v>0</v>
      </c>
    </row>
    <row r="189" spans="1:16" ht="17.25" hidden="1" customHeight="1" collapsed="1">
      <c r="A189" s="108">
        <v>3</v>
      </c>
      <c r="B189" s="109">
        <v>1</v>
      </c>
      <c r="C189" s="109">
        <v>1</v>
      </c>
      <c r="D189" s="109">
        <v>4</v>
      </c>
      <c r="E189" s="109">
        <v>1</v>
      </c>
      <c r="F189" s="111">
        <v>1</v>
      </c>
      <c r="G189" s="110" t="s">
        <v>163</v>
      </c>
      <c r="H189" s="96">
        <v>165</v>
      </c>
      <c r="I189" s="115">
        <v>0</v>
      </c>
      <c r="J189" s="115">
        <v>0</v>
      </c>
      <c r="K189" s="115">
        <v>0</v>
      </c>
      <c r="L189" s="159">
        <v>0</v>
      </c>
    </row>
    <row r="190" spans="1:16" ht="25.5" hidden="1" customHeight="1" collapsed="1">
      <c r="A190" s="103">
        <v>3</v>
      </c>
      <c r="B190" s="101">
        <v>1</v>
      </c>
      <c r="C190" s="101">
        <v>1</v>
      </c>
      <c r="D190" s="101">
        <v>4</v>
      </c>
      <c r="E190" s="101">
        <v>1</v>
      </c>
      <c r="F190" s="104">
        <v>2</v>
      </c>
      <c r="G190" s="102" t="s">
        <v>164</v>
      </c>
      <c r="H190" s="96">
        <v>166</v>
      </c>
      <c r="I190" s="113">
        <v>0</v>
      </c>
      <c r="J190" s="113">
        <v>0</v>
      </c>
      <c r="K190" s="113">
        <v>0</v>
      </c>
      <c r="L190" s="115">
        <v>0</v>
      </c>
    </row>
    <row r="191" spans="1:16" ht="14.25" hidden="1" customHeight="1" collapsed="1">
      <c r="A191" s="108">
        <v>3</v>
      </c>
      <c r="B191" s="109">
        <v>1</v>
      </c>
      <c r="C191" s="109">
        <v>1</v>
      </c>
      <c r="D191" s="109">
        <v>4</v>
      </c>
      <c r="E191" s="109">
        <v>1</v>
      </c>
      <c r="F191" s="111">
        <v>3</v>
      </c>
      <c r="G191" s="110" t="s">
        <v>165</v>
      </c>
      <c r="H191" s="96">
        <v>167</v>
      </c>
      <c r="I191" s="113">
        <v>0</v>
      </c>
      <c r="J191" s="113">
        <v>0</v>
      </c>
      <c r="K191" s="113">
        <v>0</v>
      </c>
      <c r="L191" s="115">
        <v>0</v>
      </c>
    </row>
    <row r="192" spans="1:16" ht="25.5" hidden="1" customHeight="1" collapsed="1">
      <c r="A192" s="108">
        <v>3</v>
      </c>
      <c r="B192" s="109">
        <v>1</v>
      </c>
      <c r="C192" s="109">
        <v>1</v>
      </c>
      <c r="D192" s="109">
        <v>5</v>
      </c>
      <c r="E192" s="109"/>
      <c r="F192" s="111"/>
      <c r="G192" s="110" t="s">
        <v>166</v>
      </c>
      <c r="H192" s="96">
        <v>168</v>
      </c>
      <c r="I192" s="97">
        <f t="shared" ref="I192:L193" si="19">I193</f>
        <v>0</v>
      </c>
      <c r="J192" s="138">
        <f t="shared" si="19"/>
        <v>0</v>
      </c>
      <c r="K192" s="98">
        <f t="shared" si="19"/>
        <v>0</v>
      </c>
      <c r="L192" s="97">
        <f t="shared" si="19"/>
        <v>0</v>
      </c>
    </row>
    <row r="193" spans="1:16" ht="26.25" hidden="1" customHeight="1" collapsed="1">
      <c r="A193" s="121">
        <v>3</v>
      </c>
      <c r="B193" s="122">
        <v>1</v>
      </c>
      <c r="C193" s="122">
        <v>1</v>
      </c>
      <c r="D193" s="122">
        <v>5</v>
      </c>
      <c r="E193" s="122">
        <v>1</v>
      </c>
      <c r="F193" s="124"/>
      <c r="G193" s="110" t="s">
        <v>166</v>
      </c>
      <c r="H193" s="96">
        <v>169</v>
      </c>
      <c r="I193" s="98">
        <f t="shared" si="19"/>
        <v>0</v>
      </c>
      <c r="J193" s="98">
        <f t="shared" si="19"/>
        <v>0</v>
      </c>
      <c r="K193" s="98">
        <f t="shared" si="19"/>
        <v>0</v>
      </c>
      <c r="L193" s="98">
        <f t="shared" si="19"/>
        <v>0</v>
      </c>
    </row>
    <row r="194" spans="1:16" ht="27" hidden="1" customHeight="1" collapsed="1">
      <c r="A194" s="108">
        <v>3</v>
      </c>
      <c r="B194" s="109">
        <v>1</v>
      </c>
      <c r="C194" s="109">
        <v>1</v>
      </c>
      <c r="D194" s="109">
        <v>5</v>
      </c>
      <c r="E194" s="109">
        <v>1</v>
      </c>
      <c r="F194" s="111">
        <v>1</v>
      </c>
      <c r="G194" s="110" t="s">
        <v>166</v>
      </c>
      <c r="H194" s="96">
        <v>170</v>
      </c>
      <c r="I194" s="113">
        <v>0</v>
      </c>
      <c r="J194" s="115">
        <v>0</v>
      </c>
      <c r="K194" s="115">
        <v>0</v>
      </c>
      <c r="L194" s="115">
        <v>0</v>
      </c>
    </row>
    <row r="195" spans="1:16" ht="26.25" hidden="1" customHeight="1" collapsed="1">
      <c r="A195" s="121">
        <v>3</v>
      </c>
      <c r="B195" s="122">
        <v>1</v>
      </c>
      <c r="C195" s="122">
        <v>2</v>
      </c>
      <c r="D195" s="122"/>
      <c r="E195" s="122"/>
      <c r="F195" s="124"/>
      <c r="G195" s="123" t="s">
        <v>167</v>
      </c>
      <c r="H195" s="96">
        <v>171</v>
      </c>
      <c r="I195" s="97">
        <f t="shared" ref="I195:L196" si="20">I196</f>
        <v>0</v>
      </c>
      <c r="J195" s="141">
        <f t="shared" si="20"/>
        <v>0</v>
      </c>
      <c r="K195" s="106">
        <f t="shared" si="20"/>
        <v>0</v>
      </c>
      <c r="L195" s="107">
        <f t="shared" si="20"/>
        <v>0</v>
      </c>
    </row>
    <row r="196" spans="1:16" ht="25.5" hidden="1" customHeight="1" collapsed="1">
      <c r="A196" s="108">
        <v>3</v>
      </c>
      <c r="B196" s="109">
        <v>1</v>
      </c>
      <c r="C196" s="109">
        <v>2</v>
      </c>
      <c r="D196" s="109">
        <v>1</v>
      </c>
      <c r="E196" s="109"/>
      <c r="F196" s="111"/>
      <c r="G196" s="123" t="s">
        <v>167</v>
      </c>
      <c r="H196" s="96">
        <v>172</v>
      </c>
      <c r="I196" s="118">
        <f t="shared" si="20"/>
        <v>0</v>
      </c>
      <c r="J196" s="138">
        <f t="shared" si="20"/>
        <v>0</v>
      </c>
      <c r="K196" s="98">
        <f t="shared" si="20"/>
        <v>0</v>
      </c>
      <c r="L196" s="97">
        <f t="shared" si="20"/>
        <v>0</v>
      </c>
    </row>
    <row r="197" spans="1:16" ht="26.25" hidden="1" customHeight="1" collapsed="1">
      <c r="A197" s="103">
        <v>3</v>
      </c>
      <c r="B197" s="101">
        <v>1</v>
      </c>
      <c r="C197" s="101">
        <v>2</v>
      </c>
      <c r="D197" s="101">
        <v>1</v>
      </c>
      <c r="E197" s="101">
        <v>1</v>
      </c>
      <c r="F197" s="104"/>
      <c r="G197" s="123" t="s">
        <v>167</v>
      </c>
      <c r="H197" s="96">
        <v>173</v>
      </c>
      <c r="I197" s="97">
        <f>SUM(I198:I201)</f>
        <v>0</v>
      </c>
      <c r="J197" s="140">
        <f>SUM(J198:J201)</f>
        <v>0</v>
      </c>
      <c r="K197" s="119">
        <f>SUM(K198:K201)</f>
        <v>0</v>
      </c>
      <c r="L197" s="118">
        <f>SUM(L198:L201)</f>
        <v>0</v>
      </c>
    </row>
    <row r="198" spans="1:16" ht="41.25" hidden="1" customHeight="1" collapsed="1">
      <c r="A198" s="108">
        <v>3</v>
      </c>
      <c r="B198" s="109">
        <v>1</v>
      </c>
      <c r="C198" s="109">
        <v>2</v>
      </c>
      <c r="D198" s="109">
        <v>1</v>
      </c>
      <c r="E198" s="109">
        <v>1</v>
      </c>
      <c r="F198" s="111">
        <v>2</v>
      </c>
      <c r="G198" s="110" t="s">
        <v>168</v>
      </c>
      <c r="H198" s="96">
        <v>174</v>
      </c>
      <c r="I198" s="115">
        <v>0</v>
      </c>
      <c r="J198" s="115">
        <v>0</v>
      </c>
      <c r="K198" s="115">
        <v>0</v>
      </c>
      <c r="L198" s="115">
        <v>0</v>
      </c>
    </row>
    <row r="199" spans="1:16" ht="14.25" hidden="1" customHeight="1" collapsed="1">
      <c r="A199" s="108">
        <v>3</v>
      </c>
      <c r="B199" s="109">
        <v>1</v>
      </c>
      <c r="C199" s="109">
        <v>2</v>
      </c>
      <c r="D199" s="108">
        <v>1</v>
      </c>
      <c r="E199" s="109">
        <v>1</v>
      </c>
      <c r="F199" s="111">
        <v>3</v>
      </c>
      <c r="G199" s="110" t="s">
        <v>169</v>
      </c>
      <c r="H199" s="96">
        <v>175</v>
      </c>
      <c r="I199" s="115">
        <v>0</v>
      </c>
      <c r="J199" s="115">
        <v>0</v>
      </c>
      <c r="K199" s="115">
        <v>0</v>
      </c>
      <c r="L199" s="115">
        <v>0</v>
      </c>
    </row>
    <row r="200" spans="1:16" ht="18.75" hidden="1" customHeight="1" collapsed="1">
      <c r="A200" s="108">
        <v>3</v>
      </c>
      <c r="B200" s="109">
        <v>1</v>
      </c>
      <c r="C200" s="109">
        <v>2</v>
      </c>
      <c r="D200" s="108">
        <v>1</v>
      </c>
      <c r="E200" s="109">
        <v>1</v>
      </c>
      <c r="F200" s="111">
        <v>4</v>
      </c>
      <c r="G200" s="110" t="s">
        <v>170</v>
      </c>
      <c r="H200" s="96">
        <v>176</v>
      </c>
      <c r="I200" s="115">
        <v>0</v>
      </c>
      <c r="J200" s="115">
        <v>0</v>
      </c>
      <c r="K200" s="115">
        <v>0</v>
      </c>
      <c r="L200" s="115">
        <v>0</v>
      </c>
    </row>
    <row r="201" spans="1:16" ht="17.25" hidden="1" customHeight="1" collapsed="1">
      <c r="A201" s="121">
        <v>3</v>
      </c>
      <c r="B201" s="130">
        <v>1</v>
      </c>
      <c r="C201" s="130">
        <v>2</v>
      </c>
      <c r="D201" s="129">
        <v>1</v>
      </c>
      <c r="E201" s="130">
        <v>1</v>
      </c>
      <c r="F201" s="131">
        <v>5</v>
      </c>
      <c r="G201" s="132" t="s">
        <v>171</v>
      </c>
      <c r="H201" s="96">
        <v>177</v>
      </c>
      <c r="I201" s="115">
        <v>0</v>
      </c>
      <c r="J201" s="115">
        <v>0</v>
      </c>
      <c r="K201" s="115">
        <v>0</v>
      </c>
      <c r="L201" s="159">
        <v>0</v>
      </c>
    </row>
    <row r="202" spans="1:16" ht="15" hidden="1" customHeight="1" collapsed="1">
      <c r="A202" s="108">
        <v>3</v>
      </c>
      <c r="B202" s="109">
        <v>1</v>
      </c>
      <c r="C202" s="109">
        <v>3</v>
      </c>
      <c r="D202" s="108"/>
      <c r="E202" s="109"/>
      <c r="F202" s="111"/>
      <c r="G202" s="110" t="s">
        <v>172</v>
      </c>
      <c r="H202" s="96">
        <v>178</v>
      </c>
      <c r="I202" s="97">
        <f>SUM(I203+I206)</f>
        <v>0</v>
      </c>
      <c r="J202" s="138">
        <f>SUM(J203+J206)</f>
        <v>0</v>
      </c>
      <c r="K202" s="98">
        <f>SUM(K203+K206)</f>
        <v>0</v>
      </c>
      <c r="L202" s="97">
        <f>SUM(L203+L206)</f>
        <v>0</v>
      </c>
    </row>
    <row r="203" spans="1:16" ht="27.75" hidden="1" customHeight="1" collapsed="1">
      <c r="A203" s="103">
        <v>3</v>
      </c>
      <c r="B203" s="101">
        <v>1</v>
      </c>
      <c r="C203" s="101">
        <v>3</v>
      </c>
      <c r="D203" s="103">
        <v>1</v>
      </c>
      <c r="E203" s="108"/>
      <c r="F203" s="104"/>
      <c r="G203" s="102" t="s">
        <v>173</v>
      </c>
      <c r="H203" s="96">
        <v>179</v>
      </c>
      <c r="I203" s="118">
        <f t="shared" ref="I203:L204" si="21">I204</f>
        <v>0</v>
      </c>
      <c r="J203" s="140">
        <f t="shared" si="21"/>
        <v>0</v>
      </c>
      <c r="K203" s="119">
        <f t="shared" si="21"/>
        <v>0</v>
      </c>
      <c r="L203" s="118">
        <f t="shared" si="21"/>
        <v>0</v>
      </c>
    </row>
    <row r="204" spans="1:16" ht="30.75" hidden="1" customHeight="1" collapsed="1">
      <c r="A204" s="108">
        <v>3</v>
      </c>
      <c r="B204" s="109">
        <v>1</v>
      </c>
      <c r="C204" s="109">
        <v>3</v>
      </c>
      <c r="D204" s="108">
        <v>1</v>
      </c>
      <c r="E204" s="108">
        <v>1</v>
      </c>
      <c r="F204" s="111"/>
      <c r="G204" s="102" t="s">
        <v>173</v>
      </c>
      <c r="H204" s="96">
        <v>180</v>
      </c>
      <c r="I204" s="97">
        <f t="shared" si="21"/>
        <v>0</v>
      </c>
      <c r="J204" s="138">
        <f t="shared" si="21"/>
        <v>0</v>
      </c>
      <c r="K204" s="98">
        <f t="shared" si="21"/>
        <v>0</v>
      </c>
      <c r="L204" s="97">
        <f t="shared" si="21"/>
        <v>0</v>
      </c>
    </row>
    <row r="205" spans="1:16" ht="27.75" hidden="1" customHeight="1" collapsed="1">
      <c r="A205" s="108">
        <v>3</v>
      </c>
      <c r="B205" s="110">
        <v>1</v>
      </c>
      <c r="C205" s="108">
        <v>3</v>
      </c>
      <c r="D205" s="109">
        <v>1</v>
      </c>
      <c r="E205" s="109">
        <v>1</v>
      </c>
      <c r="F205" s="111">
        <v>1</v>
      </c>
      <c r="G205" s="102" t="s">
        <v>173</v>
      </c>
      <c r="H205" s="96">
        <v>181</v>
      </c>
      <c r="I205" s="159">
        <v>0</v>
      </c>
      <c r="J205" s="159">
        <v>0</v>
      </c>
      <c r="K205" s="159">
        <v>0</v>
      </c>
      <c r="L205" s="159">
        <v>0</v>
      </c>
    </row>
    <row r="206" spans="1:16" ht="15" hidden="1" customHeight="1" collapsed="1">
      <c r="A206" s="108">
        <v>3</v>
      </c>
      <c r="B206" s="110">
        <v>1</v>
      </c>
      <c r="C206" s="108">
        <v>3</v>
      </c>
      <c r="D206" s="109">
        <v>2</v>
      </c>
      <c r="E206" s="109"/>
      <c r="F206" s="111"/>
      <c r="G206" s="110" t="s">
        <v>174</v>
      </c>
      <c r="H206" s="96">
        <v>182</v>
      </c>
      <c r="I206" s="97">
        <f>I207</f>
        <v>0</v>
      </c>
      <c r="J206" s="138">
        <f>J207</f>
        <v>0</v>
      </c>
      <c r="K206" s="98">
        <f>K207</f>
        <v>0</v>
      </c>
      <c r="L206" s="97">
        <f>L207</f>
        <v>0</v>
      </c>
    </row>
    <row r="207" spans="1:16" ht="15.75" hidden="1" customHeight="1" collapsed="1">
      <c r="A207" s="103">
        <v>3</v>
      </c>
      <c r="B207" s="102">
        <v>1</v>
      </c>
      <c r="C207" s="103">
        <v>3</v>
      </c>
      <c r="D207" s="101">
        <v>2</v>
      </c>
      <c r="E207" s="101">
        <v>1</v>
      </c>
      <c r="F207" s="104"/>
      <c r="G207" s="110" t="s">
        <v>174</v>
      </c>
      <c r="H207" s="96">
        <v>183</v>
      </c>
      <c r="I207" s="97">
        <f>SUM(I208:I213)</f>
        <v>0</v>
      </c>
      <c r="J207" s="97">
        <f>SUM(J208:J213)</f>
        <v>0</v>
      </c>
      <c r="K207" s="97">
        <f>SUM(K208:K213)</f>
        <v>0</v>
      </c>
      <c r="L207" s="97">
        <f>SUM(L208:L213)</f>
        <v>0</v>
      </c>
      <c r="M207" s="166"/>
      <c r="N207" s="166"/>
      <c r="O207" s="166"/>
      <c r="P207" s="166"/>
    </row>
    <row r="208" spans="1:16" ht="15" hidden="1" customHeight="1" collapsed="1">
      <c r="A208" s="108">
        <v>3</v>
      </c>
      <c r="B208" s="110">
        <v>1</v>
      </c>
      <c r="C208" s="108">
        <v>3</v>
      </c>
      <c r="D208" s="109">
        <v>2</v>
      </c>
      <c r="E208" s="109">
        <v>1</v>
      </c>
      <c r="F208" s="111">
        <v>1</v>
      </c>
      <c r="G208" s="110" t="s">
        <v>175</v>
      </c>
      <c r="H208" s="96">
        <v>184</v>
      </c>
      <c r="I208" s="115">
        <v>0</v>
      </c>
      <c r="J208" s="115">
        <v>0</v>
      </c>
      <c r="K208" s="115">
        <v>0</v>
      </c>
      <c r="L208" s="159">
        <v>0</v>
      </c>
    </row>
    <row r="209" spans="1:12" ht="26.25" hidden="1" customHeight="1" collapsed="1">
      <c r="A209" s="108">
        <v>3</v>
      </c>
      <c r="B209" s="110">
        <v>1</v>
      </c>
      <c r="C209" s="108">
        <v>3</v>
      </c>
      <c r="D209" s="109">
        <v>2</v>
      </c>
      <c r="E209" s="109">
        <v>1</v>
      </c>
      <c r="F209" s="111">
        <v>2</v>
      </c>
      <c r="G209" s="110" t="s">
        <v>176</v>
      </c>
      <c r="H209" s="96">
        <v>185</v>
      </c>
      <c r="I209" s="115">
        <v>0</v>
      </c>
      <c r="J209" s="115">
        <v>0</v>
      </c>
      <c r="K209" s="115">
        <v>0</v>
      </c>
      <c r="L209" s="115">
        <v>0</v>
      </c>
    </row>
    <row r="210" spans="1:12" ht="16.5" hidden="1" customHeight="1" collapsed="1">
      <c r="A210" s="108">
        <v>3</v>
      </c>
      <c r="B210" s="110">
        <v>1</v>
      </c>
      <c r="C210" s="108">
        <v>3</v>
      </c>
      <c r="D210" s="109">
        <v>2</v>
      </c>
      <c r="E210" s="109">
        <v>1</v>
      </c>
      <c r="F210" s="111">
        <v>3</v>
      </c>
      <c r="G210" s="110" t="s">
        <v>177</v>
      </c>
      <c r="H210" s="96">
        <v>186</v>
      </c>
      <c r="I210" s="115">
        <v>0</v>
      </c>
      <c r="J210" s="115">
        <v>0</v>
      </c>
      <c r="K210" s="115">
        <v>0</v>
      </c>
      <c r="L210" s="115">
        <v>0</v>
      </c>
    </row>
    <row r="211" spans="1:12" ht="27.75" hidden="1" customHeight="1" collapsed="1">
      <c r="A211" s="108">
        <v>3</v>
      </c>
      <c r="B211" s="110">
        <v>1</v>
      </c>
      <c r="C211" s="108">
        <v>3</v>
      </c>
      <c r="D211" s="109">
        <v>2</v>
      </c>
      <c r="E211" s="109">
        <v>1</v>
      </c>
      <c r="F211" s="111">
        <v>4</v>
      </c>
      <c r="G211" s="110" t="s">
        <v>178</v>
      </c>
      <c r="H211" s="96">
        <v>187</v>
      </c>
      <c r="I211" s="115">
        <v>0</v>
      </c>
      <c r="J211" s="115">
        <v>0</v>
      </c>
      <c r="K211" s="115">
        <v>0</v>
      </c>
      <c r="L211" s="159">
        <v>0</v>
      </c>
    </row>
    <row r="212" spans="1:12" ht="15.75" hidden="1" customHeight="1" collapsed="1">
      <c r="A212" s="108">
        <v>3</v>
      </c>
      <c r="B212" s="110">
        <v>1</v>
      </c>
      <c r="C212" s="108">
        <v>3</v>
      </c>
      <c r="D212" s="109">
        <v>2</v>
      </c>
      <c r="E212" s="109">
        <v>1</v>
      </c>
      <c r="F212" s="111">
        <v>5</v>
      </c>
      <c r="G212" s="102" t="s">
        <v>179</v>
      </c>
      <c r="H212" s="96">
        <v>188</v>
      </c>
      <c r="I212" s="115">
        <v>0</v>
      </c>
      <c r="J212" s="115">
        <v>0</v>
      </c>
      <c r="K212" s="115">
        <v>0</v>
      </c>
      <c r="L212" s="115">
        <v>0</v>
      </c>
    </row>
    <row r="213" spans="1:12" ht="13.5" hidden="1" customHeight="1" collapsed="1">
      <c r="A213" s="108">
        <v>3</v>
      </c>
      <c r="B213" s="110">
        <v>1</v>
      </c>
      <c r="C213" s="108">
        <v>3</v>
      </c>
      <c r="D213" s="109">
        <v>2</v>
      </c>
      <c r="E213" s="109">
        <v>1</v>
      </c>
      <c r="F213" s="111">
        <v>6</v>
      </c>
      <c r="G213" s="102" t="s">
        <v>174</v>
      </c>
      <c r="H213" s="96">
        <v>189</v>
      </c>
      <c r="I213" s="115">
        <v>0</v>
      </c>
      <c r="J213" s="115">
        <v>0</v>
      </c>
      <c r="K213" s="115">
        <v>0</v>
      </c>
      <c r="L213" s="159">
        <v>0</v>
      </c>
    </row>
    <row r="214" spans="1:12" ht="27" hidden="1" customHeight="1" collapsed="1">
      <c r="A214" s="103">
        <v>3</v>
      </c>
      <c r="B214" s="101">
        <v>1</v>
      </c>
      <c r="C214" s="101">
        <v>4</v>
      </c>
      <c r="D214" s="101"/>
      <c r="E214" s="101"/>
      <c r="F214" s="104"/>
      <c r="G214" s="102" t="s">
        <v>180</v>
      </c>
      <c r="H214" s="96">
        <v>190</v>
      </c>
      <c r="I214" s="118">
        <f t="shared" ref="I214:L216" si="22">I215</f>
        <v>0</v>
      </c>
      <c r="J214" s="140">
        <f t="shared" si="22"/>
        <v>0</v>
      </c>
      <c r="K214" s="119">
        <f t="shared" si="22"/>
        <v>0</v>
      </c>
      <c r="L214" s="119">
        <f t="shared" si="22"/>
        <v>0</v>
      </c>
    </row>
    <row r="215" spans="1:12" ht="27" hidden="1" customHeight="1" collapsed="1">
      <c r="A215" s="121">
        <v>3</v>
      </c>
      <c r="B215" s="130">
        <v>1</v>
      </c>
      <c r="C215" s="130">
        <v>4</v>
      </c>
      <c r="D215" s="130">
        <v>1</v>
      </c>
      <c r="E215" s="130"/>
      <c r="F215" s="131"/>
      <c r="G215" s="102" t="s">
        <v>180</v>
      </c>
      <c r="H215" s="96">
        <v>191</v>
      </c>
      <c r="I215" s="125">
        <f t="shared" si="22"/>
        <v>0</v>
      </c>
      <c r="J215" s="152">
        <f t="shared" si="22"/>
        <v>0</v>
      </c>
      <c r="K215" s="126">
        <f t="shared" si="22"/>
        <v>0</v>
      </c>
      <c r="L215" s="126">
        <f t="shared" si="22"/>
        <v>0</v>
      </c>
    </row>
    <row r="216" spans="1:12" ht="27.75" hidden="1" customHeight="1" collapsed="1">
      <c r="A216" s="108">
        <v>3</v>
      </c>
      <c r="B216" s="109">
        <v>1</v>
      </c>
      <c r="C216" s="109">
        <v>4</v>
      </c>
      <c r="D216" s="109">
        <v>1</v>
      </c>
      <c r="E216" s="109">
        <v>1</v>
      </c>
      <c r="F216" s="111"/>
      <c r="G216" s="102" t="s">
        <v>181</v>
      </c>
      <c r="H216" s="96">
        <v>192</v>
      </c>
      <c r="I216" s="97">
        <f t="shared" si="22"/>
        <v>0</v>
      </c>
      <c r="J216" s="138">
        <f t="shared" si="22"/>
        <v>0</v>
      </c>
      <c r="K216" s="98">
        <f t="shared" si="22"/>
        <v>0</v>
      </c>
      <c r="L216" s="98">
        <f t="shared" si="22"/>
        <v>0</v>
      </c>
    </row>
    <row r="217" spans="1:12" ht="27" hidden="1" customHeight="1" collapsed="1">
      <c r="A217" s="112">
        <v>3</v>
      </c>
      <c r="B217" s="108">
        <v>1</v>
      </c>
      <c r="C217" s="109">
        <v>4</v>
      </c>
      <c r="D217" s="109">
        <v>1</v>
      </c>
      <c r="E217" s="109">
        <v>1</v>
      </c>
      <c r="F217" s="111">
        <v>1</v>
      </c>
      <c r="G217" s="102" t="s">
        <v>181</v>
      </c>
      <c r="H217" s="96">
        <v>193</v>
      </c>
      <c r="I217" s="115">
        <v>0</v>
      </c>
      <c r="J217" s="115">
        <v>0</v>
      </c>
      <c r="K217" s="115">
        <v>0</v>
      </c>
      <c r="L217" s="115">
        <v>0</v>
      </c>
    </row>
    <row r="218" spans="1:12" ht="26.25" hidden="1" customHeight="1" collapsed="1">
      <c r="A218" s="112">
        <v>3</v>
      </c>
      <c r="B218" s="109">
        <v>1</v>
      </c>
      <c r="C218" s="109">
        <v>5</v>
      </c>
      <c r="D218" s="109"/>
      <c r="E218" s="109"/>
      <c r="F218" s="111"/>
      <c r="G218" s="110" t="s">
        <v>182</v>
      </c>
      <c r="H218" s="96">
        <v>194</v>
      </c>
      <c r="I218" s="97">
        <f t="shared" ref="I218:L219" si="23">I219</f>
        <v>0</v>
      </c>
      <c r="J218" s="97">
        <f t="shared" si="23"/>
        <v>0</v>
      </c>
      <c r="K218" s="97">
        <f t="shared" si="23"/>
        <v>0</v>
      </c>
      <c r="L218" s="97">
        <f t="shared" si="23"/>
        <v>0</v>
      </c>
    </row>
    <row r="219" spans="1:12" ht="30" hidden="1" customHeight="1" collapsed="1">
      <c r="A219" s="112">
        <v>3</v>
      </c>
      <c r="B219" s="109">
        <v>1</v>
      </c>
      <c r="C219" s="109">
        <v>5</v>
      </c>
      <c r="D219" s="109">
        <v>1</v>
      </c>
      <c r="E219" s="109"/>
      <c r="F219" s="111"/>
      <c r="G219" s="110" t="s">
        <v>182</v>
      </c>
      <c r="H219" s="96">
        <v>195</v>
      </c>
      <c r="I219" s="97">
        <f t="shared" si="23"/>
        <v>0</v>
      </c>
      <c r="J219" s="97">
        <f t="shared" si="23"/>
        <v>0</v>
      </c>
      <c r="K219" s="97">
        <f t="shared" si="23"/>
        <v>0</v>
      </c>
      <c r="L219" s="97">
        <f t="shared" si="23"/>
        <v>0</v>
      </c>
    </row>
    <row r="220" spans="1:12" ht="27" hidden="1" customHeight="1" collapsed="1">
      <c r="A220" s="112">
        <v>3</v>
      </c>
      <c r="B220" s="109">
        <v>1</v>
      </c>
      <c r="C220" s="109">
        <v>5</v>
      </c>
      <c r="D220" s="109">
        <v>1</v>
      </c>
      <c r="E220" s="109">
        <v>1</v>
      </c>
      <c r="F220" s="111"/>
      <c r="G220" s="110" t="s">
        <v>182</v>
      </c>
      <c r="H220" s="96">
        <v>196</v>
      </c>
      <c r="I220" s="97">
        <f>SUM(I221:I223)</f>
        <v>0</v>
      </c>
      <c r="J220" s="97">
        <f>SUM(J221:J223)</f>
        <v>0</v>
      </c>
      <c r="K220" s="97">
        <f>SUM(K221:K223)</f>
        <v>0</v>
      </c>
      <c r="L220" s="97">
        <f>SUM(L221:L223)</f>
        <v>0</v>
      </c>
    </row>
    <row r="221" spans="1:12" ht="21" hidden="1" customHeight="1" collapsed="1">
      <c r="A221" s="112">
        <v>3</v>
      </c>
      <c r="B221" s="109">
        <v>1</v>
      </c>
      <c r="C221" s="109">
        <v>5</v>
      </c>
      <c r="D221" s="109">
        <v>1</v>
      </c>
      <c r="E221" s="109">
        <v>1</v>
      </c>
      <c r="F221" s="111">
        <v>1</v>
      </c>
      <c r="G221" s="161" t="s">
        <v>183</v>
      </c>
      <c r="H221" s="96">
        <v>197</v>
      </c>
      <c r="I221" s="115">
        <v>0</v>
      </c>
      <c r="J221" s="115">
        <v>0</v>
      </c>
      <c r="K221" s="115">
        <v>0</v>
      </c>
      <c r="L221" s="115">
        <v>0</v>
      </c>
    </row>
    <row r="222" spans="1:12" ht="25.5" hidden="1" customHeight="1" collapsed="1">
      <c r="A222" s="112">
        <v>3</v>
      </c>
      <c r="B222" s="109">
        <v>1</v>
      </c>
      <c r="C222" s="109">
        <v>5</v>
      </c>
      <c r="D222" s="109">
        <v>1</v>
      </c>
      <c r="E222" s="109">
        <v>1</v>
      </c>
      <c r="F222" s="111">
        <v>2</v>
      </c>
      <c r="G222" s="161" t="s">
        <v>184</v>
      </c>
      <c r="H222" s="96">
        <v>198</v>
      </c>
      <c r="I222" s="115">
        <v>0</v>
      </c>
      <c r="J222" s="115">
        <v>0</v>
      </c>
      <c r="K222" s="115">
        <v>0</v>
      </c>
      <c r="L222" s="115">
        <v>0</v>
      </c>
    </row>
    <row r="223" spans="1:12" ht="28.5" hidden="1" customHeight="1" collapsed="1">
      <c r="A223" s="112">
        <v>3</v>
      </c>
      <c r="B223" s="109">
        <v>1</v>
      </c>
      <c r="C223" s="109">
        <v>5</v>
      </c>
      <c r="D223" s="109">
        <v>1</v>
      </c>
      <c r="E223" s="109">
        <v>1</v>
      </c>
      <c r="F223" s="111">
        <v>3</v>
      </c>
      <c r="G223" s="161" t="s">
        <v>185</v>
      </c>
      <c r="H223" s="96">
        <v>199</v>
      </c>
      <c r="I223" s="115">
        <v>0</v>
      </c>
      <c r="J223" s="115">
        <v>0</v>
      </c>
      <c r="K223" s="115">
        <v>0</v>
      </c>
      <c r="L223" s="115">
        <v>0</v>
      </c>
    </row>
    <row r="224" spans="1:12" s="61" customFormat="1" ht="41.25" hidden="1" customHeight="1" collapsed="1">
      <c r="A224" s="92">
        <v>3</v>
      </c>
      <c r="B224" s="93">
        <v>2</v>
      </c>
      <c r="C224" s="93"/>
      <c r="D224" s="93"/>
      <c r="E224" s="93"/>
      <c r="F224" s="95"/>
      <c r="G224" s="94" t="s">
        <v>186</v>
      </c>
      <c r="H224" s="96">
        <v>200</v>
      </c>
      <c r="I224" s="97">
        <f>SUM(I225+I257)</f>
        <v>0</v>
      </c>
      <c r="J224" s="138">
        <f>SUM(J225+J257)</f>
        <v>0</v>
      </c>
      <c r="K224" s="98">
        <f>SUM(K225+K257)</f>
        <v>0</v>
      </c>
      <c r="L224" s="98">
        <f>SUM(L225+L257)</f>
        <v>0</v>
      </c>
    </row>
    <row r="225" spans="1:12" ht="26.25" hidden="1" customHeight="1" collapsed="1">
      <c r="A225" s="121">
        <v>3</v>
      </c>
      <c r="B225" s="129">
        <v>2</v>
      </c>
      <c r="C225" s="130">
        <v>1</v>
      </c>
      <c r="D225" s="130"/>
      <c r="E225" s="130"/>
      <c r="F225" s="131"/>
      <c r="G225" s="132" t="s">
        <v>187</v>
      </c>
      <c r="H225" s="96">
        <v>201</v>
      </c>
      <c r="I225" s="125">
        <f>SUM(I226+I235+I239+I243+I247+I250+I253)</f>
        <v>0</v>
      </c>
      <c r="J225" s="152">
        <f>SUM(J226+J235+J239+J243+J247+J250+J253)</f>
        <v>0</v>
      </c>
      <c r="K225" s="126">
        <f>SUM(K226+K235+K239+K243+K247+K250+K253)</f>
        <v>0</v>
      </c>
      <c r="L225" s="126">
        <f>SUM(L226+L235+L239+L243+L247+L250+L253)</f>
        <v>0</v>
      </c>
    </row>
    <row r="226" spans="1:12" ht="15.75" hidden="1" customHeight="1" collapsed="1">
      <c r="A226" s="108">
        <v>3</v>
      </c>
      <c r="B226" s="109">
        <v>2</v>
      </c>
      <c r="C226" s="109">
        <v>1</v>
      </c>
      <c r="D226" s="109">
        <v>1</v>
      </c>
      <c r="E226" s="109"/>
      <c r="F226" s="111"/>
      <c r="G226" s="110" t="s">
        <v>188</v>
      </c>
      <c r="H226" s="96">
        <v>202</v>
      </c>
      <c r="I226" s="125">
        <f>I227</f>
        <v>0</v>
      </c>
      <c r="J226" s="125">
        <f>J227</f>
        <v>0</v>
      </c>
      <c r="K226" s="125">
        <f>K227</f>
        <v>0</v>
      </c>
      <c r="L226" s="125">
        <f>L227</f>
        <v>0</v>
      </c>
    </row>
    <row r="227" spans="1:12" ht="12" hidden="1" customHeight="1" collapsed="1">
      <c r="A227" s="108">
        <v>3</v>
      </c>
      <c r="B227" s="108">
        <v>2</v>
      </c>
      <c r="C227" s="109">
        <v>1</v>
      </c>
      <c r="D227" s="109">
        <v>1</v>
      </c>
      <c r="E227" s="109">
        <v>1</v>
      </c>
      <c r="F227" s="111"/>
      <c r="G227" s="110" t="s">
        <v>189</v>
      </c>
      <c r="H227" s="96">
        <v>203</v>
      </c>
      <c r="I227" s="97">
        <f>SUM(I228:I228)</f>
        <v>0</v>
      </c>
      <c r="J227" s="138">
        <f>SUM(J228:J228)</f>
        <v>0</v>
      </c>
      <c r="K227" s="98">
        <f>SUM(K228:K228)</f>
        <v>0</v>
      </c>
      <c r="L227" s="98">
        <f>SUM(L228:L228)</f>
        <v>0</v>
      </c>
    </row>
    <row r="228" spans="1:12" ht="14.25" hidden="1" customHeight="1" collapsed="1">
      <c r="A228" s="121">
        <v>3</v>
      </c>
      <c r="B228" s="121">
        <v>2</v>
      </c>
      <c r="C228" s="130">
        <v>1</v>
      </c>
      <c r="D228" s="130">
        <v>1</v>
      </c>
      <c r="E228" s="130">
        <v>1</v>
      </c>
      <c r="F228" s="131">
        <v>1</v>
      </c>
      <c r="G228" s="132" t="s">
        <v>189</v>
      </c>
      <c r="H228" s="96">
        <v>204</v>
      </c>
      <c r="I228" s="115">
        <v>0</v>
      </c>
      <c r="J228" s="115">
        <v>0</v>
      </c>
      <c r="K228" s="115">
        <v>0</v>
      </c>
      <c r="L228" s="115">
        <v>0</v>
      </c>
    </row>
    <row r="229" spans="1:12" ht="14.25" hidden="1" customHeight="1" collapsed="1">
      <c r="A229" s="121">
        <v>3</v>
      </c>
      <c r="B229" s="130">
        <v>2</v>
      </c>
      <c r="C229" s="130">
        <v>1</v>
      </c>
      <c r="D229" s="130">
        <v>1</v>
      </c>
      <c r="E229" s="130">
        <v>2</v>
      </c>
      <c r="F229" s="131"/>
      <c r="G229" s="132" t="s">
        <v>190</v>
      </c>
      <c r="H229" s="96">
        <v>205</v>
      </c>
      <c r="I229" s="97">
        <f>SUM(I230:I231)</f>
        <v>0</v>
      </c>
      <c r="J229" s="97">
        <f>SUM(J230:J231)</f>
        <v>0</v>
      </c>
      <c r="K229" s="97">
        <f>SUM(K230:K231)</f>
        <v>0</v>
      </c>
      <c r="L229" s="97">
        <f>SUM(L230:L231)</f>
        <v>0</v>
      </c>
    </row>
    <row r="230" spans="1:12" ht="14.25" hidden="1" customHeight="1" collapsed="1">
      <c r="A230" s="121">
        <v>3</v>
      </c>
      <c r="B230" s="130">
        <v>2</v>
      </c>
      <c r="C230" s="130">
        <v>1</v>
      </c>
      <c r="D230" s="130">
        <v>1</v>
      </c>
      <c r="E230" s="130">
        <v>2</v>
      </c>
      <c r="F230" s="131">
        <v>1</v>
      </c>
      <c r="G230" s="132" t="s">
        <v>191</v>
      </c>
      <c r="H230" s="96">
        <v>206</v>
      </c>
      <c r="I230" s="115">
        <v>0</v>
      </c>
      <c r="J230" s="115">
        <v>0</v>
      </c>
      <c r="K230" s="115">
        <v>0</v>
      </c>
      <c r="L230" s="115">
        <v>0</v>
      </c>
    </row>
    <row r="231" spans="1:12" ht="14.25" hidden="1" customHeight="1" collapsed="1">
      <c r="A231" s="121">
        <v>3</v>
      </c>
      <c r="B231" s="130">
        <v>2</v>
      </c>
      <c r="C231" s="130">
        <v>1</v>
      </c>
      <c r="D231" s="130">
        <v>1</v>
      </c>
      <c r="E231" s="130">
        <v>2</v>
      </c>
      <c r="F231" s="131">
        <v>2</v>
      </c>
      <c r="G231" s="132" t="s">
        <v>192</v>
      </c>
      <c r="H231" s="96">
        <v>207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14.25" hidden="1" customHeight="1" collapsed="1">
      <c r="A232" s="121">
        <v>3</v>
      </c>
      <c r="B232" s="130">
        <v>2</v>
      </c>
      <c r="C232" s="130">
        <v>1</v>
      </c>
      <c r="D232" s="130">
        <v>1</v>
      </c>
      <c r="E232" s="130">
        <v>3</v>
      </c>
      <c r="F232" s="167"/>
      <c r="G232" s="132" t="s">
        <v>193</v>
      </c>
      <c r="H232" s="96">
        <v>208</v>
      </c>
      <c r="I232" s="97">
        <f>SUM(I233:I234)</f>
        <v>0</v>
      </c>
      <c r="J232" s="97">
        <f>SUM(J233:J234)</f>
        <v>0</v>
      </c>
      <c r="K232" s="97">
        <f>SUM(K233:K234)</f>
        <v>0</v>
      </c>
      <c r="L232" s="97">
        <f>SUM(L233:L234)</f>
        <v>0</v>
      </c>
    </row>
    <row r="233" spans="1:12" ht="14.25" hidden="1" customHeight="1" collapsed="1">
      <c r="A233" s="121">
        <v>3</v>
      </c>
      <c r="B233" s="130">
        <v>2</v>
      </c>
      <c r="C233" s="130">
        <v>1</v>
      </c>
      <c r="D233" s="130">
        <v>1</v>
      </c>
      <c r="E233" s="130">
        <v>3</v>
      </c>
      <c r="F233" s="131">
        <v>1</v>
      </c>
      <c r="G233" s="132" t="s">
        <v>194</v>
      </c>
      <c r="H233" s="96">
        <v>209</v>
      </c>
      <c r="I233" s="115">
        <v>0</v>
      </c>
      <c r="J233" s="115">
        <v>0</v>
      </c>
      <c r="K233" s="115">
        <v>0</v>
      </c>
      <c r="L233" s="115">
        <v>0</v>
      </c>
    </row>
    <row r="234" spans="1:12" ht="14.25" hidden="1" customHeight="1" collapsed="1">
      <c r="A234" s="121">
        <v>3</v>
      </c>
      <c r="B234" s="130">
        <v>2</v>
      </c>
      <c r="C234" s="130">
        <v>1</v>
      </c>
      <c r="D234" s="130">
        <v>1</v>
      </c>
      <c r="E234" s="130">
        <v>3</v>
      </c>
      <c r="F234" s="131">
        <v>2</v>
      </c>
      <c r="G234" s="132" t="s">
        <v>195</v>
      </c>
      <c r="H234" s="96">
        <v>210</v>
      </c>
      <c r="I234" s="115">
        <v>0</v>
      </c>
      <c r="J234" s="115">
        <v>0</v>
      </c>
      <c r="K234" s="115">
        <v>0</v>
      </c>
      <c r="L234" s="115">
        <v>0</v>
      </c>
    </row>
    <row r="235" spans="1:12" ht="27" hidden="1" customHeight="1" collapsed="1">
      <c r="A235" s="108">
        <v>3</v>
      </c>
      <c r="B235" s="109">
        <v>2</v>
      </c>
      <c r="C235" s="109">
        <v>1</v>
      </c>
      <c r="D235" s="109">
        <v>2</v>
      </c>
      <c r="E235" s="109"/>
      <c r="F235" s="111"/>
      <c r="G235" s="110" t="s">
        <v>196</v>
      </c>
      <c r="H235" s="96">
        <v>211</v>
      </c>
      <c r="I235" s="97">
        <f>I236</f>
        <v>0</v>
      </c>
      <c r="J235" s="97">
        <f>J236</f>
        <v>0</v>
      </c>
      <c r="K235" s="97">
        <f>K236</f>
        <v>0</v>
      </c>
      <c r="L235" s="97">
        <f>L236</f>
        <v>0</v>
      </c>
    </row>
    <row r="236" spans="1:12" ht="14.25" hidden="1" customHeight="1" collapsed="1">
      <c r="A236" s="108">
        <v>3</v>
      </c>
      <c r="B236" s="109">
        <v>2</v>
      </c>
      <c r="C236" s="109">
        <v>1</v>
      </c>
      <c r="D236" s="109">
        <v>2</v>
      </c>
      <c r="E236" s="109">
        <v>1</v>
      </c>
      <c r="F236" s="111"/>
      <c r="G236" s="110" t="s">
        <v>196</v>
      </c>
      <c r="H236" s="96">
        <v>212</v>
      </c>
      <c r="I236" s="97">
        <f>SUM(I237:I238)</f>
        <v>0</v>
      </c>
      <c r="J236" s="138">
        <f>SUM(J237:J238)</f>
        <v>0</v>
      </c>
      <c r="K236" s="98">
        <f>SUM(K237:K238)</f>
        <v>0</v>
      </c>
      <c r="L236" s="98">
        <f>SUM(L237:L238)</f>
        <v>0</v>
      </c>
    </row>
    <row r="237" spans="1:12" ht="27" hidden="1" customHeight="1" collapsed="1">
      <c r="A237" s="121">
        <v>3</v>
      </c>
      <c r="B237" s="129">
        <v>2</v>
      </c>
      <c r="C237" s="130">
        <v>1</v>
      </c>
      <c r="D237" s="130">
        <v>2</v>
      </c>
      <c r="E237" s="130">
        <v>1</v>
      </c>
      <c r="F237" s="131">
        <v>1</v>
      </c>
      <c r="G237" s="132" t="s">
        <v>197</v>
      </c>
      <c r="H237" s="96">
        <v>213</v>
      </c>
      <c r="I237" s="115">
        <v>0</v>
      </c>
      <c r="J237" s="115">
        <v>0</v>
      </c>
      <c r="K237" s="115">
        <v>0</v>
      </c>
      <c r="L237" s="115">
        <v>0</v>
      </c>
    </row>
    <row r="238" spans="1:12" ht="25.5" hidden="1" customHeight="1" collapsed="1">
      <c r="A238" s="108">
        <v>3</v>
      </c>
      <c r="B238" s="109">
        <v>2</v>
      </c>
      <c r="C238" s="109">
        <v>1</v>
      </c>
      <c r="D238" s="109">
        <v>2</v>
      </c>
      <c r="E238" s="109">
        <v>1</v>
      </c>
      <c r="F238" s="111">
        <v>2</v>
      </c>
      <c r="G238" s="110" t="s">
        <v>198</v>
      </c>
      <c r="H238" s="96">
        <v>214</v>
      </c>
      <c r="I238" s="115">
        <v>0</v>
      </c>
      <c r="J238" s="115">
        <v>0</v>
      </c>
      <c r="K238" s="115">
        <v>0</v>
      </c>
      <c r="L238" s="115">
        <v>0</v>
      </c>
    </row>
    <row r="239" spans="1:12" ht="26.25" hidden="1" customHeight="1" collapsed="1">
      <c r="A239" s="103">
        <v>3</v>
      </c>
      <c r="B239" s="101">
        <v>2</v>
      </c>
      <c r="C239" s="101">
        <v>1</v>
      </c>
      <c r="D239" s="101">
        <v>3</v>
      </c>
      <c r="E239" s="101"/>
      <c r="F239" s="104"/>
      <c r="G239" s="102" t="s">
        <v>199</v>
      </c>
      <c r="H239" s="96">
        <v>215</v>
      </c>
      <c r="I239" s="118">
        <f>I240</f>
        <v>0</v>
      </c>
      <c r="J239" s="140">
        <f>J240</f>
        <v>0</v>
      </c>
      <c r="K239" s="119">
        <f>K240</f>
        <v>0</v>
      </c>
      <c r="L239" s="119">
        <f>L240</f>
        <v>0</v>
      </c>
    </row>
    <row r="240" spans="1:12" ht="29.25" hidden="1" customHeight="1" collapsed="1">
      <c r="A240" s="108">
        <v>3</v>
      </c>
      <c r="B240" s="109">
        <v>2</v>
      </c>
      <c r="C240" s="109">
        <v>1</v>
      </c>
      <c r="D240" s="109">
        <v>3</v>
      </c>
      <c r="E240" s="109">
        <v>1</v>
      </c>
      <c r="F240" s="111"/>
      <c r="G240" s="102" t="s">
        <v>199</v>
      </c>
      <c r="H240" s="96">
        <v>216</v>
      </c>
      <c r="I240" s="97">
        <f>I241+I242</f>
        <v>0</v>
      </c>
      <c r="J240" s="97">
        <f>J241+J242</f>
        <v>0</v>
      </c>
      <c r="K240" s="97">
        <f>K241+K242</f>
        <v>0</v>
      </c>
      <c r="L240" s="97">
        <f>L241+L242</f>
        <v>0</v>
      </c>
    </row>
    <row r="241" spans="1:12" ht="30" hidden="1" customHeight="1" collapsed="1">
      <c r="A241" s="108">
        <v>3</v>
      </c>
      <c r="B241" s="109">
        <v>2</v>
      </c>
      <c r="C241" s="109">
        <v>1</v>
      </c>
      <c r="D241" s="109">
        <v>3</v>
      </c>
      <c r="E241" s="109">
        <v>1</v>
      </c>
      <c r="F241" s="111">
        <v>1</v>
      </c>
      <c r="G241" s="110" t="s">
        <v>200</v>
      </c>
      <c r="H241" s="96">
        <v>217</v>
      </c>
      <c r="I241" s="115">
        <v>0</v>
      </c>
      <c r="J241" s="115">
        <v>0</v>
      </c>
      <c r="K241" s="115">
        <v>0</v>
      </c>
      <c r="L241" s="115">
        <v>0</v>
      </c>
    </row>
    <row r="242" spans="1:12" ht="27.75" hidden="1" customHeight="1" collapsed="1">
      <c r="A242" s="108">
        <v>3</v>
      </c>
      <c r="B242" s="109">
        <v>2</v>
      </c>
      <c r="C242" s="109">
        <v>1</v>
      </c>
      <c r="D242" s="109">
        <v>3</v>
      </c>
      <c r="E242" s="109">
        <v>1</v>
      </c>
      <c r="F242" s="111">
        <v>2</v>
      </c>
      <c r="G242" s="110" t="s">
        <v>201</v>
      </c>
      <c r="H242" s="96">
        <v>218</v>
      </c>
      <c r="I242" s="159">
        <v>0</v>
      </c>
      <c r="J242" s="156">
        <v>0</v>
      </c>
      <c r="K242" s="159">
        <v>0</v>
      </c>
      <c r="L242" s="159">
        <v>0</v>
      </c>
    </row>
    <row r="243" spans="1:12" ht="12" hidden="1" customHeight="1" collapsed="1">
      <c r="A243" s="108">
        <v>3</v>
      </c>
      <c r="B243" s="109">
        <v>2</v>
      </c>
      <c r="C243" s="109">
        <v>1</v>
      </c>
      <c r="D243" s="109">
        <v>4</v>
      </c>
      <c r="E243" s="109"/>
      <c r="F243" s="111"/>
      <c r="G243" s="110" t="s">
        <v>202</v>
      </c>
      <c r="H243" s="96">
        <v>219</v>
      </c>
      <c r="I243" s="97">
        <f>I244</f>
        <v>0</v>
      </c>
      <c r="J243" s="98">
        <f>J244</f>
        <v>0</v>
      </c>
      <c r="K243" s="97">
        <f>K244</f>
        <v>0</v>
      </c>
      <c r="L243" s="98">
        <f>L244</f>
        <v>0</v>
      </c>
    </row>
    <row r="244" spans="1:12" ht="14.25" hidden="1" customHeight="1" collapsed="1">
      <c r="A244" s="103">
        <v>3</v>
      </c>
      <c r="B244" s="101">
        <v>2</v>
      </c>
      <c r="C244" s="101">
        <v>1</v>
      </c>
      <c r="D244" s="101">
        <v>4</v>
      </c>
      <c r="E244" s="101">
        <v>1</v>
      </c>
      <c r="F244" s="104"/>
      <c r="G244" s="102" t="s">
        <v>202</v>
      </c>
      <c r="H244" s="96">
        <v>220</v>
      </c>
      <c r="I244" s="118">
        <f>SUM(I245:I246)</f>
        <v>0</v>
      </c>
      <c r="J244" s="140">
        <f>SUM(J245:J246)</f>
        <v>0</v>
      </c>
      <c r="K244" s="119">
        <f>SUM(K245:K246)</f>
        <v>0</v>
      </c>
      <c r="L244" s="119">
        <f>SUM(L245:L246)</f>
        <v>0</v>
      </c>
    </row>
    <row r="245" spans="1:12" ht="25.5" hidden="1" customHeight="1" collapsed="1">
      <c r="A245" s="108">
        <v>3</v>
      </c>
      <c r="B245" s="109">
        <v>2</v>
      </c>
      <c r="C245" s="109">
        <v>1</v>
      </c>
      <c r="D245" s="109">
        <v>4</v>
      </c>
      <c r="E245" s="109">
        <v>1</v>
      </c>
      <c r="F245" s="111">
        <v>1</v>
      </c>
      <c r="G245" s="110" t="s">
        <v>203</v>
      </c>
      <c r="H245" s="96">
        <v>221</v>
      </c>
      <c r="I245" s="115">
        <v>0</v>
      </c>
      <c r="J245" s="115">
        <v>0</v>
      </c>
      <c r="K245" s="115">
        <v>0</v>
      </c>
      <c r="L245" s="115">
        <v>0</v>
      </c>
    </row>
    <row r="246" spans="1:12" ht="18.75" hidden="1" customHeight="1" collapsed="1">
      <c r="A246" s="108">
        <v>3</v>
      </c>
      <c r="B246" s="109">
        <v>2</v>
      </c>
      <c r="C246" s="109">
        <v>1</v>
      </c>
      <c r="D246" s="109">
        <v>4</v>
      </c>
      <c r="E246" s="109">
        <v>1</v>
      </c>
      <c r="F246" s="111">
        <v>2</v>
      </c>
      <c r="G246" s="110" t="s">
        <v>204</v>
      </c>
      <c r="H246" s="96">
        <v>222</v>
      </c>
      <c r="I246" s="115">
        <v>0</v>
      </c>
      <c r="J246" s="115">
        <v>0</v>
      </c>
      <c r="K246" s="115">
        <v>0</v>
      </c>
      <c r="L246" s="115">
        <v>0</v>
      </c>
    </row>
    <row r="247" spans="1:12" hidden="1" collapsed="1">
      <c r="A247" s="108">
        <v>3</v>
      </c>
      <c r="B247" s="109">
        <v>2</v>
      </c>
      <c r="C247" s="109">
        <v>1</v>
      </c>
      <c r="D247" s="109">
        <v>5</v>
      </c>
      <c r="E247" s="109"/>
      <c r="F247" s="111"/>
      <c r="G247" s="110" t="s">
        <v>205</v>
      </c>
      <c r="H247" s="96">
        <v>223</v>
      </c>
      <c r="I247" s="97">
        <f t="shared" ref="I247:L248" si="24">I248</f>
        <v>0</v>
      </c>
      <c r="J247" s="138">
        <f t="shared" si="24"/>
        <v>0</v>
      </c>
      <c r="K247" s="98">
        <f t="shared" si="24"/>
        <v>0</v>
      </c>
      <c r="L247" s="98">
        <f t="shared" si="24"/>
        <v>0</v>
      </c>
    </row>
    <row r="248" spans="1:12" ht="16.5" hidden="1" customHeight="1" collapsed="1">
      <c r="A248" s="108">
        <v>3</v>
      </c>
      <c r="B248" s="109">
        <v>2</v>
      </c>
      <c r="C248" s="109">
        <v>1</v>
      </c>
      <c r="D248" s="109">
        <v>5</v>
      </c>
      <c r="E248" s="109">
        <v>1</v>
      </c>
      <c r="F248" s="111"/>
      <c r="G248" s="110" t="s">
        <v>205</v>
      </c>
      <c r="H248" s="96">
        <v>224</v>
      </c>
      <c r="I248" s="98">
        <f t="shared" si="24"/>
        <v>0</v>
      </c>
      <c r="J248" s="138">
        <f t="shared" si="24"/>
        <v>0</v>
      </c>
      <c r="K248" s="98">
        <f t="shared" si="24"/>
        <v>0</v>
      </c>
      <c r="L248" s="98">
        <f t="shared" si="24"/>
        <v>0</v>
      </c>
    </row>
    <row r="249" spans="1:12" hidden="1" collapsed="1">
      <c r="A249" s="129">
        <v>3</v>
      </c>
      <c r="B249" s="130">
        <v>2</v>
      </c>
      <c r="C249" s="130">
        <v>1</v>
      </c>
      <c r="D249" s="130">
        <v>5</v>
      </c>
      <c r="E249" s="130">
        <v>1</v>
      </c>
      <c r="F249" s="131">
        <v>1</v>
      </c>
      <c r="G249" s="110" t="s">
        <v>205</v>
      </c>
      <c r="H249" s="96">
        <v>225</v>
      </c>
      <c r="I249" s="159">
        <v>0</v>
      </c>
      <c r="J249" s="159">
        <v>0</v>
      </c>
      <c r="K249" s="159">
        <v>0</v>
      </c>
      <c r="L249" s="159">
        <v>0</v>
      </c>
    </row>
    <row r="250" spans="1:12" hidden="1" collapsed="1">
      <c r="A250" s="108">
        <v>3</v>
      </c>
      <c r="B250" s="109">
        <v>2</v>
      </c>
      <c r="C250" s="109">
        <v>1</v>
      </c>
      <c r="D250" s="109">
        <v>6</v>
      </c>
      <c r="E250" s="109"/>
      <c r="F250" s="111"/>
      <c r="G250" s="110" t="s">
        <v>206</v>
      </c>
      <c r="H250" s="96">
        <v>226</v>
      </c>
      <c r="I250" s="97">
        <f t="shared" ref="I250:L251" si="25">I251</f>
        <v>0</v>
      </c>
      <c r="J250" s="138">
        <f t="shared" si="25"/>
        <v>0</v>
      </c>
      <c r="K250" s="98">
        <f t="shared" si="25"/>
        <v>0</v>
      </c>
      <c r="L250" s="98">
        <f t="shared" si="25"/>
        <v>0</v>
      </c>
    </row>
    <row r="251" spans="1:12" hidden="1" collapsed="1">
      <c r="A251" s="108">
        <v>3</v>
      </c>
      <c r="B251" s="108">
        <v>2</v>
      </c>
      <c r="C251" s="109">
        <v>1</v>
      </c>
      <c r="D251" s="109">
        <v>6</v>
      </c>
      <c r="E251" s="109">
        <v>1</v>
      </c>
      <c r="F251" s="111"/>
      <c r="G251" s="110" t="s">
        <v>206</v>
      </c>
      <c r="H251" s="96">
        <v>227</v>
      </c>
      <c r="I251" s="97">
        <f t="shared" si="25"/>
        <v>0</v>
      </c>
      <c r="J251" s="138">
        <f t="shared" si="25"/>
        <v>0</v>
      </c>
      <c r="K251" s="98">
        <f t="shared" si="25"/>
        <v>0</v>
      </c>
      <c r="L251" s="98">
        <f t="shared" si="25"/>
        <v>0</v>
      </c>
    </row>
    <row r="252" spans="1:12" ht="15.75" hidden="1" customHeight="1" collapsed="1">
      <c r="A252" s="103">
        <v>3</v>
      </c>
      <c r="B252" s="103">
        <v>2</v>
      </c>
      <c r="C252" s="109">
        <v>1</v>
      </c>
      <c r="D252" s="109">
        <v>6</v>
      </c>
      <c r="E252" s="109">
        <v>1</v>
      </c>
      <c r="F252" s="111">
        <v>1</v>
      </c>
      <c r="G252" s="110" t="s">
        <v>206</v>
      </c>
      <c r="H252" s="96">
        <v>228</v>
      </c>
      <c r="I252" s="159">
        <v>0</v>
      </c>
      <c r="J252" s="159">
        <v>0</v>
      </c>
      <c r="K252" s="159">
        <v>0</v>
      </c>
      <c r="L252" s="159">
        <v>0</v>
      </c>
    </row>
    <row r="253" spans="1:12" ht="13.5" hidden="1" customHeight="1" collapsed="1">
      <c r="A253" s="108">
        <v>3</v>
      </c>
      <c r="B253" s="108">
        <v>2</v>
      </c>
      <c r="C253" s="109">
        <v>1</v>
      </c>
      <c r="D253" s="109">
        <v>7</v>
      </c>
      <c r="E253" s="109"/>
      <c r="F253" s="111"/>
      <c r="G253" s="110" t="s">
        <v>207</v>
      </c>
      <c r="H253" s="96">
        <v>229</v>
      </c>
      <c r="I253" s="97">
        <f>I254</f>
        <v>0</v>
      </c>
      <c r="J253" s="138">
        <f>J254</f>
        <v>0</v>
      </c>
      <c r="K253" s="98">
        <f>K254</f>
        <v>0</v>
      </c>
      <c r="L253" s="98">
        <f>L254</f>
        <v>0</v>
      </c>
    </row>
    <row r="254" spans="1:12" hidden="1" collapsed="1">
      <c r="A254" s="108">
        <v>3</v>
      </c>
      <c r="B254" s="109">
        <v>2</v>
      </c>
      <c r="C254" s="109">
        <v>1</v>
      </c>
      <c r="D254" s="109">
        <v>7</v>
      </c>
      <c r="E254" s="109">
        <v>1</v>
      </c>
      <c r="F254" s="111"/>
      <c r="G254" s="110" t="s">
        <v>207</v>
      </c>
      <c r="H254" s="96">
        <v>230</v>
      </c>
      <c r="I254" s="97">
        <f>I255+I256</f>
        <v>0</v>
      </c>
      <c r="J254" s="97">
        <f>J255+J256</f>
        <v>0</v>
      </c>
      <c r="K254" s="97">
        <f>K255+K256</f>
        <v>0</v>
      </c>
      <c r="L254" s="97">
        <f>L255+L256</f>
        <v>0</v>
      </c>
    </row>
    <row r="255" spans="1:12" ht="27" hidden="1" customHeight="1" collapsed="1">
      <c r="A255" s="108">
        <v>3</v>
      </c>
      <c r="B255" s="109">
        <v>2</v>
      </c>
      <c r="C255" s="109">
        <v>1</v>
      </c>
      <c r="D255" s="109">
        <v>7</v>
      </c>
      <c r="E255" s="109">
        <v>1</v>
      </c>
      <c r="F255" s="111">
        <v>1</v>
      </c>
      <c r="G255" s="110" t="s">
        <v>208</v>
      </c>
      <c r="H255" s="96">
        <v>231</v>
      </c>
      <c r="I255" s="114">
        <v>0</v>
      </c>
      <c r="J255" s="115">
        <v>0</v>
      </c>
      <c r="K255" s="115">
        <v>0</v>
      </c>
      <c r="L255" s="115">
        <v>0</v>
      </c>
    </row>
    <row r="256" spans="1:12" ht="24.75" hidden="1" customHeight="1" collapsed="1">
      <c r="A256" s="108">
        <v>3</v>
      </c>
      <c r="B256" s="109">
        <v>2</v>
      </c>
      <c r="C256" s="109">
        <v>1</v>
      </c>
      <c r="D256" s="109">
        <v>7</v>
      </c>
      <c r="E256" s="109">
        <v>1</v>
      </c>
      <c r="F256" s="111">
        <v>2</v>
      </c>
      <c r="G256" s="110" t="s">
        <v>209</v>
      </c>
      <c r="H256" s="96">
        <v>232</v>
      </c>
      <c r="I256" s="115">
        <v>0</v>
      </c>
      <c r="J256" s="115">
        <v>0</v>
      </c>
      <c r="K256" s="115">
        <v>0</v>
      </c>
      <c r="L256" s="115">
        <v>0</v>
      </c>
    </row>
    <row r="257" spans="1:12" ht="38.25" hidden="1" customHeight="1" collapsed="1">
      <c r="A257" s="108">
        <v>3</v>
      </c>
      <c r="B257" s="109">
        <v>2</v>
      </c>
      <c r="C257" s="109">
        <v>2</v>
      </c>
      <c r="D257" s="168"/>
      <c r="E257" s="168"/>
      <c r="F257" s="169"/>
      <c r="G257" s="110" t="s">
        <v>210</v>
      </c>
      <c r="H257" s="96">
        <v>233</v>
      </c>
      <c r="I257" s="97">
        <f>SUM(I258+I267+I271+I275+I279+I282+I285)</f>
        <v>0</v>
      </c>
      <c r="J257" s="138">
        <f>SUM(J258+J267+J271+J275+J279+J282+J285)</f>
        <v>0</v>
      </c>
      <c r="K257" s="98">
        <f>SUM(K258+K267+K271+K275+K279+K282+K285)</f>
        <v>0</v>
      </c>
      <c r="L257" s="98">
        <f>SUM(L258+L267+L271+L275+L279+L282+L285)</f>
        <v>0</v>
      </c>
    </row>
    <row r="258" spans="1:12" hidden="1" collapsed="1">
      <c r="A258" s="108">
        <v>3</v>
      </c>
      <c r="B258" s="109">
        <v>2</v>
      </c>
      <c r="C258" s="109">
        <v>2</v>
      </c>
      <c r="D258" s="109">
        <v>1</v>
      </c>
      <c r="E258" s="109"/>
      <c r="F258" s="111"/>
      <c r="G258" s="110" t="s">
        <v>211</v>
      </c>
      <c r="H258" s="96">
        <v>234</v>
      </c>
      <c r="I258" s="97">
        <f>I259</f>
        <v>0</v>
      </c>
      <c r="J258" s="97">
        <f>J259</f>
        <v>0</v>
      </c>
      <c r="K258" s="97">
        <f>K259</f>
        <v>0</v>
      </c>
      <c r="L258" s="97">
        <f>L259</f>
        <v>0</v>
      </c>
    </row>
    <row r="259" spans="1:12" hidden="1" collapsed="1">
      <c r="A259" s="112">
        <v>3</v>
      </c>
      <c r="B259" s="108">
        <v>2</v>
      </c>
      <c r="C259" s="109">
        <v>2</v>
      </c>
      <c r="D259" s="109">
        <v>1</v>
      </c>
      <c r="E259" s="109">
        <v>1</v>
      </c>
      <c r="F259" s="111"/>
      <c r="G259" s="110" t="s">
        <v>189</v>
      </c>
      <c r="H259" s="96">
        <v>235</v>
      </c>
      <c r="I259" s="97">
        <f>SUM(I260)</f>
        <v>0</v>
      </c>
      <c r="J259" s="97">
        <f>SUM(J260)</f>
        <v>0</v>
      </c>
      <c r="K259" s="97">
        <f>SUM(K260)</f>
        <v>0</v>
      </c>
      <c r="L259" s="97">
        <f>SUM(L260)</f>
        <v>0</v>
      </c>
    </row>
    <row r="260" spans="1:12" hidden="1" collapsed="1">
      <c r="A260" s="112">
        <v>3</v>
      </c>
      <c r="B260" s="108">
        <v>2</v>
      </c>
      <c r="C260" s="109">
        <v>2</v>
      </c>
      <c r="D260" s="109">
        <v>1</v>
      </c>
      <c r="E260" s="109">
        <v>1</v>
      </c>
      <c r="F260" s="111">
        <v>1</v>
      </c>
      <c r="G260" s="110" t="s">
        <v>189</v>
      </c>
      <c r="H260" s="96">
        <v>236</v>
      </c>
      <c r="I260" s="115">
        <v>0</v>
      </c>
      <c r="J260" s="115">
        <v>0</v>
      </c>
      <c r="K260" s="115">
        <v>0</v>
      </c>
      <c r="L260" s="115">
        <v>0</v>
      </c>
    </row>
    <row r="261" spans="1:12" ht="15" hidden="1" customHeight="1" collapsed="1">
      <c r="A261" s="112">
        <v>3</v>
      </c>
      <c r="B261" s="108">
        <v>2</v>
      </c>
      <c r="C261" s="109">
        <v>2</v>
      </c>
      <c r="D261" s="109">
        <v>1</v>
      </c>
      <c r="E261" s="109">
        <v>2</v>
      </c>
      <c r="F261" s="111"/>
      <c r="G261" s="110" t="s">
        <v>212</v>
      </c>
      <c r="H261" s="96">
        <v>237</v>
      </c>
      <c r="I261" s="97">
        <f>SUM(I262:I263)</f>
        <v>0</v>
      </c>
      <c r="J261" s="97">
        <f>SUM(J262:J263)</f>
        <v>0</v>
      </c>
      <c r="K261" s="97">
        <f>SUM(K262:K263)</f>
        <v>0</v>
      </c>
      <c r="L261" s="97">
        <f>SUM(L262:L263)</f>
        <v>0</v>
      </c>
    </row>
    <row r="262" spans="1:12" ht="15" hidden="1" customHeight="1" collapsed="1">
      <c r="A262" s="112">
        <v>3</v>
      </c>
      <c r="B262" s="108">
        <v>2</v>
      </c>
      <c r="C262" s="109">
        <v>2</v>
      </c>
      <c r="D262" s="109">
        <v>1</v>
      </c>
      <c r="E262" s="109">
        <v>2</v>
      </c>
      <c r="F262" s="111">
        <v>1</v>
      </c>
      <c r="G262" s="110" t="s">
        <v>191</v>
      </c>
      <c r="H262" s="96">
        <v>238</v>
      </c>
      <c r="I262" s="115">
        <v>0</v>
      </c>
      <c r="J262" s="114">
        <v>0</v>
      </c>
      <c r="K262" s="115">
        <v>0</v>
      </c>
      <c r="L262" s="115">
        <v>0</v>
      </c>
    </row>
    <row r="263" spans="1:12" ht="15" hidden="1" customHeight="1" collapsed="1">
      <c r="A263" s="112">
        <v>3</v>
      </c>
      <c r="B263" s="108">
        <v>2</v>
      </c>
      <c r="C263" s="109">
        <v>2</v>
      </c>
      <c r="D263" s="109">
        <v>1</v>
      </c>
      <c r="E263" s="109">
        <v>2</v>
      </c>
      <c r="F263" s="111">
        <v>2</v>
      </c>
      <c r="G263" s="110" t="s">
        <v>192</v>
      </c>
      <c r="H263" s="96">
        <v>239</v>
      </c>
      <c r="I263" s="115">
        <v>0</v>
      </c>
      <c r="J263" s="114">
        <v>0</v>
      </c>
      <c r="K263" s="115">
        <v>0</v>
      </c>
      <c r="L263" s="115">
        <v>0</v>
      </c>
    </row>
    <row r="264" spans="1:12" ht="15" hidden="1" customHeight="1" collapsed="1">
      <c r="A264" s="112">
        <v>3</v>
      </c>
      <c r="B264" s="108">
        <v>2</v>
      </c>
      <c r="C264" s="109">
        <v>2</v>
      </c>
      <c r="D264" s="109">
        <v>1</v>
      </c>
      <c r="E264" s="109">
        <v>3</v>
      </c>
      <c r="F264" s="111"/>
      <c r="G264" s="110" t="s">
        <v>193</v>
      </c>
      <c r="H264" s="96">
        <v>240</v>
      </c>
      <c r="I264" s="97">
        <f>SUM(I265:I266)</f>
        <v>0</v>
      </c>
      <c r="J264" s="97">
        <f>SUM(J265:J266)</f>
        <v>0</v>
      </c>
      <c r="K264" s="97">
        <f>SUM(K265:K266)</f>
        <v>0</v>
      </c>
      <c r="L264" s="97">
        <f>SUM(L265:L266)</f>
        <v>0</v>
      </c>
    </row>
    <row r="265" spans="1:12" ht="15" hidden="1" customHeight="1" collapsed="1">
      <c r="A265" s="112">
        <v>3</v>
      </c>
      <c r="B265" s="108">
        <v>2</v>
      </c>
      <c r="C265" s="109">
        <v>2</v>
      </c>
      <c r="D265" s="109">
        <v>1</v>
      </c>
      <c r="E265" s="109">
        <v>3</v>
      </c>
      <c r="F265" s="111">
        <v>1</v>
      </c>
      <c r="G265" s="110" t="s">
        <v>194</v>
      </c>
      <c r="H265" s="96">
        <v>241</v>
      </c>
      <c r="I265" s="115">
        <v>0</v>
      </c>
      <c r="J265" s="114">
        <v>0</v>
      </c>
      <c r="K265" s="115">
        <v>0</v>
      </c>
      <c r="L265" s="115">
        <v>0</v>
      </c>
    </row>
    <row r="266" spans="1:12" ht="15" hidden="1" customHeight="1" collapsed="1">
      <c r="A266" s="112">
        <v>3</v>
      </c>
      <c r="B266" s="108">
        <v>2</v>
      </c>
      <c r="C266" s="109">
        <v>2</v>
      </c>
      <c r="D266" s="109">
        <v>1</v>
      </c>
      <c r="E266" s="109">
        <v>3</v>
      </c>
      <c r="F266" s="111">
        <v>2</v>
      </c>
      <c r="G266" s="110" t="s">
        <v>213</v>
      </c>
      <c r="H266" s="96">
        <v>242</v>
      </c>
      <c r="I266" s="115">
        <v>0</v>
      </c>
      <c r="J266" s="114">
        <v>0</v>
      </c>
      <c r="K266" s="115">
        <v>0</v>
      </c>
      <c r="L266" s="115">
        <v>0</v>
      </c>
    </row>
    <row r="267" spans="1:12" ht="25.5" hidden="1" customHeight="1" collapsed="1">
      <c r="A267" s="112">
        <v>3</v>
      </c>
      <c r="B267" s="108">
        <v>2</v>
      </c>
      <c r="C267" s="109">
        <v>2</v>
      </c>
      <c r="D267" s="109">
        <v>2</v>
      </c>
      <c r="E267" s="109"/>
      <c r="F267" s="111"/>
      <c r="G267" s="110" t="s">
        <v>214</v>
      </c>
      <c r="H267" s="96">
        <v>243</v>
      </c>
      <c r="I267" s="97">
        <f>I268</f>
        <v>0</v>
      </c>
      <c r="J267" s="98">
        <f>J268</f>
        <v>0</v>
      </c>
      <c r="K267" s="97">
        <f>K268</f>
        <v>0</v>
      </c>
      <c r="L267" s="98">
        <f>L268</f>
        <v>0</v>
      </c>
    </row>
    <row r="268" spans="1:12" ht="20.25" hidden="1" customHeight="1" collapsed="1">
      <c r="A268" s="108">
        <v>3</v>
      </c>
      <c r="B268" s="109">
        <v>2</v>
      </c>
      <c r="C268" s="101">
        <v>2</v>
      </c>
      <c r="D268" s="101">
        <v>2</v>
      </c>
      <c r="E268" s="101">
        <v>1</v>
      </c>
      <c r="F268" s="104"/>
      <c r="G268" s="110" t="s">
        <v>214</v>
      </c>
      <c r="H268" s="96">
        <v>244</v>
      </c>
      <c r="I268" s="118">
        <f>SUM(I269:I270)</f>
        <v>0</v>
      </c>
      <c r="J268" s="140">
        <f>SUM(J269:J270)</f>
        <v>0</v>
      </c>
      <c r="K268" s="119">
        <f>SUM(K269:K270)</f>
        <v>0</v>
      </c>
      <c r="L268" s="119">
        <f>SUM(L269:L270)</f>
        <v>0</v>
      </c>
    </row>
    <row r="269" spans="1:12" ht="25.5" hidden="1" customHeight="1" collapsed="1">
      <c r="A269" s="108">
        <v>3</v>
      </c>
      <c r="B269" s="109">
        <v>2</v>
      </c>
      <c r="C269" s="109">
        <v>2</v>
      </c>
      <c r="D269" s="109">
        <v>2</v>
      </c>
      <c r="E269" s="109">
        <v>1</v>
      </c>
      <c r="F269" s="111">
        <v>1</v>
      </c>
      <c r="G269" s="110" t="s">
        <v>215</v>
      </c>
      <c r="H269" s="96">
        <v>245</v>
      </c>
      <c r="I269" s="115">
        <v>0</v>
      </c>
      <c r="J269" s="115">
        <v>0</v>
      </c>
      <c r="K269" s="115">
        <v>0</v>
      </c>
      <c r="L269" s="115">
        <v>0</v>
      </c>
    </row>
    <row r="270" spans="1:12" ht="25.5" hidden="1" customHeight="1" collapsed="1">
      <c r="A270" s="108">
        <v>3</v>
      </c>
      <c r="B270" s="109">
        <v>2</v>
      </c>
      <c r="C270" s="109">
        <v>2</v>
      </c>
      <c r="D270" s="109">
        <v>2</v>
      </c>
      <c r="E270" s="109">
        <v>1</v>
      </c>
      <c r="F270" s="111">
        <v>2</v>
      </c>
      <c r="G270" s="112" t="s">
        <v>216</v>
      </c>
      <c r="H270" s="96">
        <v>246</v>
      </c>
      <c r="I270" s="115">
        <v>0</v>
      </c>
      <c r="J270" s="115">
        <v>0</v>
      </c>
      <c r="K270" s="115">
        <v>0</v>
      </c>
      <c r="L270" s="115">
        <v>0</v>
      </c>
    </row>
    <row r="271" spans="1:12" ht="25.5" hidden="1" customHeight="1" collapsed="1">
      <c r="A271" s="108">
        <v>3</v>
      </c>
      <c r="B271" s="109">
        <v>2</v>
      </c>
      <c r="C271" s="109">
        <v>2</v>
      </c>
      <c r="D271" s="109">
        <v>3</v>
      </c>
      <c r="E271" s="109"/>
      <c r="F271" s="111"/>
      <c r="G271" s="110" t="s">
        <v>217</v>
      </c>
      <c r="H271" s="96">
        <v>247</v>
      </c>
      <c r="I271" s="97">
        <f>I272</f>
        <v>0</v>
      </c>
      <c r="J271" s="138">
        <f>J272</f>
        <v>0</v>
      </c>
      <c r="K271" s="98">
        <f>K272</f>
        <v>0</v>
      </c>
      <c r="L271" s="98">
        <f>L272</f>
        <v>0</v>
      </c>
    </row>
    <row r="272" spans="1:12" ht="30" hidden="1" customHeight="1" collapsed="1">
      <c r="A272" s="103">
        <v>3</v>
      </c>
      <c r="B272" s="109">
        <v>2</v>
      </c>
      <c r="C272" s="109">
        <v>2</v>
      </c>
      <c r="D272" s="109">
        <v>3</v>
      </c>
      <c r="E272" s="109">
        <v>1</v>
      </c>
      <c r="F272" s="111"/>
      <c r="G272" s="110" t="s">
        <v>217</v>
      </c>
      <c r="H272" s="96">
        <v>248</v>
      </c>
      <c r="I272" s="97">
        <f>I273+I274</f>
        <v>0</v>
      </c>
      <c r="J272" s="97">
        <f>J273+J274</f>
        <v>0</v>
      </c>
      <c r="K272" s="97">
        <f>K273+K274</f>
        <v>0</v>
      </c>
      <c r="L272" s="97">
        <f>L273+L274</f>
        <v>0</v>
      </c>
    </row>
    <row r="273" spans="1:12" ht="31.5" hidden="1" customHeight="1" collapsed="1">
      <c r="A273" s="103">
        <v>3</v>
      </c>
      <c r="B273" s="109">
        <v>2</v>
      </c>
      <c r="C273" s="109">
        <v>2</v>
      </c>
      <c r="D273" s="109">
        <v>3</v>
      </c>
      <c r="E273" s="109">
        <v>1</v>
      </c>
      <c r="F273" s="111">
        <v>1</v>
      </c>
      <c r="G273" s="110" t="s">
        <v>218</v>
      </c>
      <c r="H273" s="96">
        <v>249</v>
      </c>
      <c r="I273" s="115">
        <v>0</v>
      </c>
      <c r="J273" s="115">
        <v>0</v>
      </c>
      <c r="K273" s="115">
        <v>0</v>
      </c>
      <c r="L273" s="115">
        <v>0</v>
      </c>
    </row>
    <row r="274" spans="1:12" ht="25.5" hidden="1" customHeight="1" collapsed="1">
      <c r="A274" s="103">
        <v>3</v>
      </c>
      <c r="B274" s="109">
        <v>2</v>
      </c>
      <c r="C274" s="109">
        <v>2</v>
      </c>
      <c r="D274" s="109">
        <v>3</v>
      </c>
      <c r="E274" s="109">
        <v>1</v>
      </c>
      <c r="F274" s="111">
        <v>2</v>
      </c>
      <c r="G274" s="110" t="s">
        <v>219</v>
      </c>
      <c r="H274" s="96">
        <v>250</v>
      </c>
      <c r="I274" s="115">
        <v>0</v>
      </c>
      <c r="J274" s="115">
        <v>0</v>
      </c>
      <c r="K274" s="115">
        <v>0</v>
      </c>
      <c r="L274" s="115">
        <v>0</v>
      </c>
    </row>
    <row r="275" spans="1:12" ht="22.5" hidden="1" customHeight="1" collapsed="1">
      <c r="A275" s="108">
        <v>3</v>
      </c>
      <c r="B275" s="109">
        <v>2</v>
      </c>
      <c r="C275" s="109">
        <v>2</v>
      </c>
      <c r="D275" s="109">
        <v>4</v>
      </c>
      <c r="E275" s="109"/>
      <c r="F275" s="111"/>
      <c r="G275" s="110" t="s">
        <v>220</v>
      </c>
      <c r="H275" s="96">
        <v>251</v>
      </c>
      <c r="I275" s="97">
        <f>I276</f>
        <v>0</v>
      </c>
      <c r="J275" s="138">
        <f>J276</f>
        <v>0</v>
      </c>
      <c r="K275" s="98">
        <f>K276</f>
        <v>0</v>
      </c>
      <c r="L275" s="98">
        <f>L276</f>
        <v>0</v>
      </c>
    </row>
    <row r="276" spans="1:12" hidden="1" collapsed="1">
      <c r="A276" s="108">
        <v>3</v>
      </c>
      <c r="B276" s="109">
        <v>2</v>
      </c>
      <c r="C276" s="109">
        <v>2</v>
      </c>
      <c r="D276" s="109">
        <v>4</v>
      </c>
      <c r="E276" s="109">
        <v>1</v>
      </c>
      <c r="F276" s="111"/>
      <c r="G276" s="110" t="s">
        <v>220</v>
      </c>
      <c r="H276" s="96">
        <v>252</v>
      </c>
      <c r="I276" s="97">
        <f>SUM(I277:I278)</f>
        <v>0</v>
      </c>
      <c r="J276" s="138">
        <f>SUM(J277:J278)</f>
        <v>0</v>
      </c>
      <c r="K276" s="98">
        <f>SUM(K277:K278)</f>
        <v>0</v>
      </c>
      <c r="L276" s="98">
        <f>SUM(L277:L278)</f>
        <v>0</v>
      </c>
    </row>
    <row r="277" spans="1:12" ht="30.75" hidden="1" customHeight="1" collapsed="1">
      <c r="A277" s="108">
        <v>3</v>
      </c>
      <c r="B277" s="109">
        <v>2</v>
      </c>
      <c r="C277" s="109">
        <v>2</v>
      </c>
      <c r="D277" s="109">
        <v>4</v>
      </c>
      <c r="E277" s="109">
        <v>1</v>
      </c>
      <c r="F277" s="111">
        <v>1</v>
      </c>
      <c r="G277" s="110" t="s">
        <v>221</v>
      </c>
      <c r="H277" s="96">
        <v>253</v>
      </c>
      <c r="I277" s="115">
        <v>0</v>
      </c>
      <c r="J277" s="115">
        <v>0</v>
      </c>
      <c r="K277" s="115">
        <v>0</v>
      </c>
      <c r="L277" s="115">
        <v>0</v>
      </c>
    </row>
    <row r="278" spans="1:12" ht="27.75" hidden="1" customHeight="1" collapsed="1">
      <c r="A278" s="103">
        <v>3</v>
      </c>
      <c r="B278" s="101">
        <v>2</v>
      </c>
      <c r="C278" s="101">
        <v>2</v>
      </c>
      <c r="D278" s="101">
        <v>4</v>
      </c>
      <c r="E278" s="101">
        <v>1</v>
      </c>
      <c r="F278" s="104">
        <v>2</v>
      </c>
      <c r="G278" s="112" t="s">
        <v>222</v>
      </c>
      <c r="H278" s="96">
        <v>254</v>
      </c>
      <c r="I278" s="115">
        <v>0</v>
      </c>
      <c r="J278" s="115">
        <v>0</v>
      </c>
      <c r="K278" s="115">
        <v>0</v>
      </c>
      <c r="L278" s="115">
        <v>0</v>
      </c>
    </row>
    <row r="279" spans="1:12" ht="14.25" hidden="1" customHeight="1" collapsed="1">
      <c r="A279" s="108">
        <v>3</v>
      </c>
      <c r="B279" s="109">
        <v>2</v>
      </c>
      <c r="C279" s="109">
        <v>2</v>
      </c>
      <c r="D279" s="109">
        <v>5</v>
      </c>
      <c r="E279" s="109"/>
      <c r="F279" s="111"/>
      <c r="G279" s="110" t="s">
        <v>223</v>
      </c>
      <c r="H279" s="96">
        <v>255</v>
      </c>
      <c r="I279" s="97">
        <f t="shared" ref="I279:L280" si="26">I280</f>
        <v>0</v>
      </c>
      <c r="J279" s="138">
        <f t="shared" si="26"/>
        <v>0</v>
      </c>
      <c r="K279" s="98">
        <f t="shared" si="26"/>
        <v>0</v>
      </c>
      <c r="L279" s="98">
        <f t="shared" si="26"/>
        <v>0</v>
      </c>
    </row>
    <row r="280" spans="1:12" ht="15.75" hidden="1" customHeight="1" collapsed="1">
      <c r="A280" s="108">
        <v>3</v>
      </c>
      <c r="B280" s="109">
        <v>2</v>
      </c>
      <c r="C280" s="109">
        <v>2</v>
      </c>
      <c r="D280" s="109">
        <v>5</v>
      </c>
      <c r="E280" s="109">
        <v>1</v>
      </c>
      <c r="F280" s="111"/>
      <c r="G280" s="110" t="s">
        <v>223</v>
      </c>
      <c r="H280" s="96">
        <v>256</v>
      </c>
      <c r="I280" s="97">
        <f t="shared" si="26"/>
        <v>0</v>
      </c>
      <c r="J280" s="138">
        <f t="shared" si="26"/>
        <v>0</v>
      </c>
      <c r="K280" s="98">
        <f t="shared" si="26"/>
        <v>0</v>
      </c>
      <c r="L280" s="98">
        <f t="shared" si="26"/>
        <v>0</v>
      </c>
    </row>
    <row r="281" spans="1:12" ht="15.75" hidden="1" customHeight="1" collapsed="1">
      <c r="A281" s="108">
        <v>3</v>
      </c>
      <c r="B281" s="109">
        <v>2</v>
      </c>
      <c r="C281" s="109">
        <v>2</v>
      </c>
      <c r="D281" s="109">
        <v>5</v>
      </c>
      <c r="E281" s="109">
        <v>1</v>
      </c>
      <c r="F281" s="111">
        <v>1</v>
      </c>
      <c r="G281" s="110" t="s">
        <v>223</v>
      </c>
      <c r="H281" s="96">
        <v>257</v>
      </c>
      <c r="I281" s="115">
        <v>0</v>
      </c>
      <c r="J281" s="115">
        <v>0</v>
      </c>
      <c r="K281" s="115">
        <v>0</v>
      </c>
      <c r="L281" s="115">
        <v>0</v>
      </c>
    </row>
    <row r="282" spans="1:12" ht="14.25" hidden="1" customHeight="1" collapsed="1">
      <c r="A282" s="108">
        <v>3</v>
      </c>
      <c r="B282" s="109">
        <v>2</v>
      </c>
      <c r="C282" s="109">
        <v>2</v>
      </c>
      <c r="D282" s="109">
        <v>6</v>
      </c>
      <c r="E282" s="109"/>
      <c r="F282" s="111"/>
      <c r="G282" s="110" t="s">
        <v>206</v>
      </c>
      <c r="H282" s="96">
        <v>258</v>
      </c>
      <c r="I282" s="97">
        <f t="shared" ref="I282:L283" si="27">I283</f>
        <v>0</v>
      </c>
      <c r="J282" s="170">
        <f t="shared" si="27"/>
        <v>0</v>
      </c>
      <c r="K282" s="98">
        <f t="shared" si="27"/>
        <v>0</v>
      </c>
      <c r="L282" s="98">
        <f t="shared" si="27"/>
        <v>0</v>
      </c>
    </row>
    <row r="283" spans="1:12" ht="15" hidden="1" customHeight="1" collapsed="1">
      <c r="A283" s="108">
        <v>3</v>
      </c>
      <c r="B283" s="109">
        <v>2</v>
      </c>
      <c r="C283" s="109">
        <v>2</v>
      </c>
      <c r="D283" s="109">
        <v>6</v>
      </c>
      <c r="E283" s="109">
        <v>1</v>
      </c>
      <c r="F283" s="111"/>
      <c r="G283" s="110" t="s">
        <v>206</v>
      </c>
      <c r="H283" s="96">
        <v>259</v>
      </c>
      <c r="I283" s="97">
        <f t="shared" si="27"/>
        <v>0</v>
      </c>
      <c r="J283" s="170">
        <f t="shared" si="27"/>
        <v>0</v>
      </c>
      <c r="K283" s="98">
        <f t="shared" si="27"/>
        <v>0</v>
      </c>
      <c r="L283" s="98">
        <f t="shared" si="27"/>
        <v>0</v>
      </c>
    </row>
    <row r="284" spans="1:12" ht="15" hidden="1" customHeight="1" collapsed="1">
      <c r="A284" s="108">
        <v>3</v>
      </c>
      <c r="B284" s="130">
        <v>2</v>
      </c>
      <c r="C284" s="130">
        <v>2</v>
      </c>
      <c r="D284" s="109">
        <v>6</v>
      </c>
      <c r="E284" s="130">
        <v>1</v>
      </c>
      <c r="F284" s="131">
        <v>1</v>
      </c>
      <c r="G284" s="132" t="s">
        <v>206</v>
      </c>
      <c r="H284" s="96">
        <v>260</v>
      </c>
      <c r="I284" s="115">
        <v>0</v>
      </c>
      <c r="J284" s="115">
        <v>0</v>
      </c>
      <c r="K284" s="115">
        <v>0</v>
      </c>
      <c r="L284" s="115">
        <v>0</v>
      </c>
    </row>
    <row r="285" spans="1:12" ht="14.25" hidden="1" customHeight="1" collapsed="1">
      <c r="A285" s="112">
        <v>3</v>
      </c>
      <c r="B285" s="108">
        <v>2</v>
      </c>
      <c r="C285" s="109">
        <v>2</v>
      </c>
      <c r="D285" s="109">
        <v>7</v>
      </c>
      <c r="E285" s="109"/>
      <c r="F285" s="111"/>
      <c r="G285" s="110" t="s">
        <v>207</v>
      </c>
      <c r="H285" s="96">
        <v>261</v>
      </c>
      <c r="I285" s="97">
        <f>I286</f>
        <v>0</v>
      </c>
      <c r="J285" s="170">
        <f>J286</f>
        <v>0</v>
      </c>
      <c r="K285" s="98">
        <f>K286</f>
        <v>0</v>
      </c>
      <c r="L285" s="98">
        <f>L286</f>
        <v>0</v>
      </c>
    </row>
    <row r="286" spans="1:12" ht="15" hidden="1" customHeight="1" collapsed="1">
      <c r="A286" s="112">
        <v>3</v>
      </c>
      <c r="B286" s="108">
        <v>2</v>
      </c>
      <c r="C286" s="109">
        <v>2</v>
      </c>
      <c r="D286" s="109">
        <v>7</v>
      </c>
      <c r="E286" s="109">
        <v>1</v>
      </c>
      <c r="F286" s="111"/>
      <c r="G286" s="110" t="s">
        <v>207</v>
      </c>
      <c r="H286" s="96">
        <v>262</v>
      </c>
      <c r="I286" s="97">
        <f>I287+I288</f>
        <v>0</v>
      </c>
      <c r="J286" s="97">
        <f>J287+J288</f>
        <v>0</v>
      </c>
      <c r="K286" s="97">
        <f>K287+K288</f>
        <v>0</v>
      </c>
      <c r="L286" s="97">
        <f>L287+L288</f>
        <v>0</v>
      </c>
    </row>
    <row r="287" spans="1:12" ht="27.75" hidden="1" customHeight="1" collapsed="1">
      <c r="A287" s="112">
        <v>3</v>
      </c>
      <c r="B287" s="108">
        <v>2</v>
      </c>
      <c r="C287" s="108">
        <v>2</v>
      </c>
      <c r="D287" s="109">
        <v>7</v>
      </c>
      <c r="E287" s="109">
        <v>1</v>
      </c>
      <c r="F287" s="111">
        <v>1</v>
      </c>
      <c r="G287" s="110" t="s">
        <v>208</v>
      </c>
      <c r="H287" s="96">
        <v>263</v>
      </c>
      <c r="I287" s="115">
        <v>0</v>
      </c>
      <c r="J287" s="115">
        <v>0</v>
      </c>
      <c r="K287" s="115">
        <v>0</v>
      </c>
      <c r="L287" s="115">
        <v>0</v>
      </c>
    </row>
    <row r="288" spans="1:12" ht="25.5" hidden="1" customHeight="1" collapsed="1">
      <c r="A288" s="112">
        <v>3</v>
      </c>
      <c r="B288" s="108">
        <v>2</v>
      </c>
      <c r="C288" s="108">
        <v>2</v>
      </c>
      <c r="D288" s="109">
        <v>7</v>
      </c>
      <c r="E288" s="109">
        <v>1</v>
      </c>
      <c r="F288" s="111">
        <v>2</v>
      </c>
      <c r="G288" s="110" t="s">
        <v>209</v>
      </c>
      <c r="H288" s="96">
        <v>264</v>
      </c>
      <c r="I288" s="115">
        <v>0</v>
      </c>
      <c r="J288" s="115">
        <v>0</v>
      </c>
      <c r="K288" s="115">
        <v>0</v>
      </c>
      <c r="L288" s="115">
        <v>0</v>
      </c>
    </row>
    <row r="289" spans="1:12" ht="30" hidden="1" customHeight="1" collapsed="1">
      <c r="A289" s="116">
        <v>3</v>
      </c>
      <c r="B289" s="116">
        <v>3</v>
      </c>
      <c r="C289" s="92"/>
      <c r="D289" s="93"/>
      <c r="E289" s="93"/>
      <c r="F289" s="95"/>
      <c r="G289" s="94" t="s">
        <v>224</v>
      </c>
      <c r="H289" s="96">
        <v>265</v>
      </c>
      <c r="I289" s="97">
        <f>SUM(I290+I322)</f>
        <v>0</v>
      </c>
      <c r="J289" s="170">
        <f>SUM(J290+J322)</f>
        <v>0</v>
      </c>
      <c r="K289" s="98">
        <f>SUM(K290+K322)</f>
        <v>0</v>
      </c>
      <c r="L289" s="98">
        <f>SUM(L290+L322)</f>
        <v>0</v>
      </c>
    </row>
    <row r="290" spans="1:12" ht="40.5" hidden="1" customHeight="1" collapsed="1">
      <c r="A290" s="112">
        <v>3</v>
      </c>
      <c r="B290" s="112">
        <v>3</v>
      </c>
      <c r="C290" s="108">
        <v>1</v>
      </c>
      <c r="D290" s="109"/>
      <c r="E290" s="109"/>
      <c r="F290" s="111"/>
      <c r="G290" s="110" t="s">
        <v>225</v>
      </c>
      <c r="H290" s="96">
        <v>266</v>
      </c>
      <c r="I290" s="97">
        <f>SUM(I291+I300+I304+I308+I312+I315+I318)</f>
        <v>0</v>
      </c>
      <c r="J290" s="170">
        <f>SUM(J291+J300+J304+J308+J312+J315+J318)</f>
        <v>0</v>
      </c>
      <c r="K290" s="98">
        <f>SUM(K291+K300+K304+K308+K312+K315+K318)</f>
        <v>0</v>
      </c>
      <c r="L290" s="98">
        <f>SUM(L291+L300+L304+L308+L312+L315+L318)</f>
        <v>0</v>
      </c>
    </row>
    <row r="291" spans="1:12" ht="15" hidden="1" customHeight="1" collapsed="1">
      <c r="A291" s="112">
        <v>3</v>
      </c>
      <c r="B291" s="112">
        <v>3</v>
      </c>
      <c r="C291" s="108">
        <v>1</v>
      </c>
      <c r="D291" s="109">
        <v>1</v>
      </c>
      <c r="E291" s="109"/>
      <c r="F291" s="111"/>
      <c r="G291" s="110" t="s">
        <v>211</v>
      </c>
      <c r="H291" s="96">
        <v>267</v>
      </c>
      <c r="I291" s="97">
        <f>SUM(I292+I294+I297)</f>
        <v>0</v>
      </c>
      <c r="J291" s="97">
        <f>SUM(J292+J294+J297)</f>
        <v>0</v>
      </c>
      <c r="K291" s="97">
        <f>SUM(K292+K294+K297)</f>
        <v>0</v>
      </c>
      <c r="L291" s="97">
        <f>SUM(L292+L294+L297)</f>
        <v>0</v>
      </c>
    </row>
    <row r="292" spans="1:12" ht="12.75" hidden="1" customHeight="1" collapsed="1">
      <c r="A292" s="112">
        <v>3</v>
      </c>
      <c r="B292" s="112">
        <v>3</v>
      </c>
      <c r="C292" s="108">
        <v>1</v>
      </c>
      <c r="D292" s="109">
        <v>1</v>
      </c>
      <c r="E292" s="109">
        <v>1</v>
      </c>
      <c r="F292" s="111"/>
      <c r="G292" s="110" t="s">
        <v>189</v>
      </c>
      <c r="H292" s="96">
        <v>268</v>
      </c>
      <c r="I292" s="97">
        <f>SUM(I293:I293)</f>
        <v>0</v>
      </c>
      <c r="J292" s="170">
        <f>SUM(J293:J293)</f>
        <v>0</v>
      </c>
      <c r="K292" s="98">
        <f>SUM(K293:K293)</f>
        <v>0</v>
      </c>
      <c r="L292" s="98">
        <f>SUM(L293:L293)</f>
        <v>0</v>
      </c>
    </row>
    <row r="293" spans="1:12" ht="15" hidden="1" customHeight="1" collapsed="1">
      <c r="A293" s="112">
        <v>3</v>
      </c>
      <c r="B293" s="112">
        <v>3</v>
      </c>
      <c r="C293" s="108">
        <v>1</v>
      </c>
      <c r="D293" s="109">
        <v>1</v>
      </c>
      <c r="E293" s="109">
        <v>1</v>
      </c>
      <c r="F293" s="111">
        <v>1</v>
      </c>
      <c r="G293" s="110" t="s">
        <v>189</v>
      </c>
      <c r="H293" s="96">
        <v>269</v>
      </c>
      <c r="I293" s="115">
        <v>0</v>
      </c>
      <c r="J293" s="115">
        <v>0</v>
      </c>
      <c r="K293" s="115">
        <v>0</v>
      </c>
      <c r="L293" s="115">
        <v>0</v>
      </c>
    </row>
    <row r="294" spans="1:12" ht="14.25" hidden="1" customHeight="1" collapsed="1">
      <c r="A294" s="112">
        <v>3</v>
      </c>
      <c r="B294" s="112">
        <v>3</v>
      </c>
      <c r="C294" s="108">
        <v>1</v>
      </c>
      <c r="D294" s="109">
        <v>1</v>
      </c>
      <c r="E294" s="109">
        <v>2</v>
      </c>
      <c r="F294" s="111"/>
      <c r="G294" s="110" t="s">
        <v>212</v>
      </c>
      <c r="H294" s="96">
        <v>270</v>
      </c>
      <c r="I294" s="97">
        <f>SUM(I295:I296)</f>
        <v>0</v>
      </c>
      <c r="J294" s="97">
        <f>SUM(J295:J296)</f>
        <v>0</v>
      </c>
      <c r="K294" s="97">
        <f>SUM(K295:K296)</f>
        <v>0</v>
      </c>
      <c r="L294" s="97">
        <f>SUM(L295:L296)</f>
        <v>0</v>
      </c>
    </row>
    <row r="295" spans="1:12" ht="14.25" hidden="1" customHeight="1" collapsed="1">
      <c r="A295" s="112">
        <v>3</v>
      </c>
      <c r="B295" s="112">
        <v>3</v>
      </c>
      <c r="C295" s="108">
        <v>1</v>
      </c>
      <c r="D295" s="109">
        <v>1</v>
      </c>
      <c r="E295" s="109">
        <v>2</v>
      </c>
      <c r="F295" s="111">
        <v>1</v>
      </c>
      <c r="G295" s="110" t="s">
        <v>191</v>
      </c>
      <c r="H295" s="96">
        <v>271</v>
      </c>
      <c r="I295" s="115">
        <v>0</v>
      </c>
      <c r="J295" s="115">
        <v>0</v>
      </c>
      <c r="K295" s="115">
        <v>0</v>
      </c>
      <c r="L295" s="115">
        <v>0</v>
      </c>
    </row>
    <row r="296" spans="1:12" ht="14.25" hidden="1" customHeight="1" collapsed="1">
      <c r="A296" s="112">
        <v>3</v>
      </c>
      <c r="B296" s="112">
        <v>3</v>
      </c>
      <c r="C296" s="108">
        <v>1</v>
      </c>
      <c r="D296" s="109">
        <v>1</v>
      </c>
      <c r="E296" s="109">
        <v>2</v>
      </c>
      <c r="F296" s="111">
        <v>2</v>
      </c>
      <c r="G296" s="110" t="s">
        <v>192</v>
      </c>
      <c r="H296" s="96">
        <v>272</v>
      </c>
      <c r="I296" s="115">
        <v>0</v>
      </c>
      <c r="J296" s="115">
        <v>0</v>
      </c>
      <c r="K296" s="115">
        <v>0</v>
      </c>
      <c r="L296" s="115">
        <v>0</v>
      </c>
    </row>
    <row r="297" spans="1:12" ht="14.25" hidden="1" customHeight="1" collapsed="1">
      <c r="A297" s="112">
        <v>3</v>
      </c>
      <c r="B297" s="112">
        <v>3</v>
      </c>
      <c r="C297" s="108">
        <v>1</v>
      </c>
      <c r="D297" s="109">
        <v>1</v>
      </c>
      <c r="E297" s="109">
        <v>3</v>
      </c>
      <c r="F297" s="111"/>
      <c r="G297" s="110" t="s">
        <v>193</v>
      </c>
      <c r="H297" s="96">
        <v>273</v>
      </c>
      <c r="I297" s="97">
        <f>SUM(I298:I299)</f>
        <v>0</v>
      </c>
      <c r="J297" s="97">
        <f>SUM(J298:J299)</f>
        <v>0</v>
      </c>
      <c r="K297" s="97">
        <f>SUM(K298:K299)</f>
        <v>0</v>
      </c>
      <c r="L297" s="97">
        <f>SUM(L298:L299)</f>
        <v>0</v>
      </c>
    </row>
    <row r="298" spans="1:12" ht="14.25" hidden="1" customHeight="1" collapsed="1">
      <c r="A298" s="112">
        <v>3</v>
      </c>
      <c r="B298" s="112">
        <v>3</v>
      </c>
      <c r="C298" s="108">
        <v>1</v>
      </c>
      <c r="D298" s="109">
        <v>1</v>
      </c>
      <c r="E298" s="109">
        <v>3</v>
      </c>
      <c r="F298" s="111">
        <v>1</v>
      </c>
      <c r="G298" s="110" t="s">
        <v>226</v>
      </c>
      <c r="H298" s="96">
        <v>274</v>
      </c>
      <c r="I298" s="115">
        <v>0</v>
      </c>
      <c r="J298" s="115">
        <v>0</v>
      </c>
      <c r="K298" s="115">
        <v>0</v>
      </c>
      <c r="L298" s="115">
        <v>0</v>
      </c>
    </row>
    <row r="299" spans="1:12" ht="14.25" hidden="1" customHeight="1" collapsed="1">
      <c r="A299" s="112">
        <v>3</v>
      </c>
      <c r="B299" s="112">
        <v>3</v>
      </c>
      <c r="C299" s="108">
        <v>1</v>
      </c>
      <c r="D299" s="109">
        <v>1</v>
      </c>
      <c r="E299" s="109">
        <v>3</v>
      </c>
      <c r="F299" s="111">
        <v>2</v>
      </c>
      <c r="G299" s="110" t="s">
        <v>213</v>
      </c>
      <c r="H299" s="96">
        <v>275</v>
      </c>
      <c r="I299" s="115">
        <v>0</v>
      </c>
      <c r="J299" s="115">
        <v>0</v>
      </c>
      <c r="K299" s="115">
        <v>0</v>
      </c>
      <c r="L299" s="115">
        <v>0</v>
      </c>
    </row>
    <row r="300" spans="1:12" hidden="1" collapsed="1">
      <c r="A300" s="128">
        <v>3</v>
      </c>
      <c r="B300" s="103">
        <v>3</v>
      </c>
      <c r="C300" s="108">
        <v>1</v>
      </c>
      <c r="D300" s="109">
        <v>2</v>
      </c>
      <c r="E300" s="109"/>
      <c r="F300" s="111"/>
      <c r="G300" s="110" t="s">
        <v>227</v>
      </c>
      <c r="H300" s="96">
        <v>276</v>
      </c>
      <c r="I300" s="97">
        <f>I301</f>
        <v>0</v>
      </c>
      <c r="J300" s="170">
        <f>J301</f>
        <v>0</v>
      </c>
      <c r="K300" s="98">
        <f>K301</f>
        <v>0</v>
      </c>
      <c r="L300" s="98">
        <f>L301</f>
        <v>0</v>
      </c>
    </row>
    <row r="301" spans="1:12" ht="15" hidden="1" customHeight="1" collapsed="1">
      <c r="A301" s="128">
        <v>3</v>
      </c>
      <c r="B301" s="128">
        <v>3</v>
      </c>
      <c r="C301" s="103">
        <v>1</v>
      </c>
      <c r="D301" s="101">
        <v>2</v>
      </c>
      <c r="E301" s="101">
        <v>1</v>
      </c>
      <c r="F301" s="104"/>
      <c r="G301" s="110" t="s">
        <v>227</v>
      </c>
      <c r="H301" s="96">
        <v>277</v>
      </c>
      <c r="I301" s="118">
        <f>SUM(I302:I303)</f>
        <v>0</v>
      </c>
      <c r="J301" s="171">
        <f>SUM(J302:J303)</f>
        <v>0</v>
      </c>
      <c r="K301" s="119">
        <f>SUM(K302:K303)</f>
        <v>0</v>
      </c>
      <c r="L301" s="119">
        <f>SUM(L302:L303)</f>
        <v>0</v>
      </c>
    </row>
    <row r="302" spans="1:12" ht="15" hidden="1" customHeight="1" collapsed="1">
      <c r="A302" s="112">
        <v>3</v>
      </c>
      <c r="B302" s="112">
        <v>3</v>
      </c>
      <c r="C302" s="108">
        <v>1</v>
      </c>
      <c r="D302" s="109">
        <v>2</v>
      </c>
      <c r="E302" s="109">
        <v>1</v>
      </c>
      <c r="F302" s="111">
        <v>1</v>
      </c>
      <c r="G302" s="110" t="s">
        <v>228</v>
      </c>
      <c r="H302" s="96">
        <v>278</v>
      </c>
      <c r="I302" s="115">
        <v>0</v>
      </c>
      <c r="J302" s="115">
        <v>0</v>
      </c>
      <c r="K302" s="115">
        <v>0</v>
      </c>
      <c r="L302" s="115">
        <v>0</v>
      </c>
    </row>
    <row r="303" spans="1:12" ht="12.75" hidden="1" customHeight="1" collapsed="1">
      <c r="A303" s="120">
        <v>3</v>
      </c>
      <c r="B303" s="154">
        <v>3</v>
      </c>
      <c r="C303" s="129">
        <v>1</v>
      </c>
      <c r="D303" s="130">
        <v>2</v>
      </c>
      <c r="E303" s="130">
        <v>1</v>
      </c>
      <c r="F303" s="131">
        <v>2</v>
      </c>
      <c r="G303" s="132" t="s">
        <v>229</v>
      </c>
      <c r="H303" s="96">
        <v>279</v>
      </c>
      <c r="I303" s="115">
        <v>0</v>
      </c>
      <c r="J303" s="115">
        <v>0</v>
      </c>
      <c r="K303" s="115">
        <v>0</v>
      </c>
      <c r="L303" s="115">
        <v>0</v>
      </c>
    </row>
    <row r="304" spans="1:12" ht="15.75" hidden="1" customHeight="1" collapsed="1">
      <c r="A304" s="108">
        <v>3</v>
      </c>
      <c r="B304" s="110">
        <v>3</v>
      </c>
      <c r="C304" s="108">
        <v>1</v>
      </c>
      <c r="D304" s="109">
        <v>3</v>
      </c>
      <c r="E304" s="109"/>
      <c r="F304" s="111"/>
      <c r="G304" s="110" t="s">
        <v>230</v>
      </c>
      <c r="H304" s="96">
        <v>280</v>
      </c>
      <c r="I304" s="97">
        <f>I305</f>
        <v>0</v>
      </c>
      <c r="J304" s="170">
        <f>J305</f>
        <v>0</v>
      </c>
      <c r="K304" s="98">
        <f>K305</f>
        <v>0</v>
      </c>
      <c r="L304" s="98">
        <f>L305</f>
        <v>0</v>
      </c>
    </row>
    <row r="305" spans="1:12" ht="15.75" hidden="1" customHeight="1" collapsed="1">
      <c r="A305" s="108">
        <v>3</v>
      </c>
      <c r="B305" s="132">
        <v>3</v>
      </c>
      <c r="C305" s="129">
        <v>1</v>
      </c>
      <c r="D305" s="130">
        <v>3</v>
      </c>
      <c r="E305" s="130">
        <v>1</v>
      </c>
      <c r="F305" s="131"/>
      <c r="G305" s="110" t="s">
        <v>230</v>
      </c>
      <c r="H305" s="96">
        <v>281</v>
      </c>
      <c r="I305" s="98">
        <f>I306+I307</f>
        <v>0</v>
      </c>
      <c r="J305" s="98">
        <f>J306+J307</f>
        <v>0</v>
      </c>
      <c r="K305" s="98">
        <f>K306+K307</f>
        <v>0</v>
      </c>
      <c r="L305" s="98">
        <f>L306+L307</f>
        <v>0</v>
      </c>
    </row>
    <row r="306" spans="1:12" ht="27" hidden="1" customHeight="1" collapsed="1">
      <c r="A306" s="108">
        <v>3</v>
      </c>
      <c r="B306" s="110">
        <v>3</v>
      </c>
      <c r="C306" s="108">
        <v>1</v>
      </c>
      <c r="D306" s="109">
        <v>3</v>
      </c>
      <c r="E306" s="109">
        <v>1</v>
      </c>
      <c r="F306" s="111">
        <v>1</v>
      </c>
      <c r="G306" s="110" t="s">
        <v>231</v>
      </c>
      <c r="H306" s="96">
        <v>282</v>
      </c>
      <c r="I306" s="159">
        <v>0</v>
      </c>
      <c r="J306" s="159">
        <v>0</v>
      </c>
      <c r="K306" s="159">
        <v>0</v>
      </c>
      <c r="L306" s="158">
        <v>0</v>
      </c>
    </row>
    <row r="307" spans="1:12" ht="26.25" hidden="1" customHeight="1" collapsed="1">
      <c r="A307" s="108">
        <v>3</v>
      </c>
      <c r="B307" s="110">
        <v>3</v>
      </c>
      <c r="C307" s="108">
        <v>1</v>
      </c>
      <c r="D307" s="109">
        <v>3</v>
      </c>
      <c r="E307" s="109">
        <v>1</v>
      </c>
      <c r="F307" s="111">
        <v>2</v>
      </c>
      <c r="G307" s="110" t="s">
        <v>232</v>
      </c>
      <c r="H307" s="96">
        <v>283</v>
      </c>
      <c r="I307" s="115">
        <v>0</v>
      </c>
      <c r="J307" s="115">
        <v>0</v>
      </c>
      <c r="K307" s="115">
        <v>0</v>
      </c>
      <c r="L307" s="115">
        <v>0</v>
      </c>
    </row>
    <row r="308" spans="1:12" hidden="1" collapsed="1">
      <c r="A308" s="108">
        <v>3</v>
      </c>
      <c r="B308" s="110">
        <v>3</v>
      </c>
      <c r="C308" s="108">
        <v>1</v>
      </c>
      <c r="D308" s="109">
        <v>4</v>
      </c>
      <c r="E308" s="109"/>
      <c r="F308" s="111"/>
      <c r="G308" s="110" t="s">
        <v>233</v>
      </c>
      <c r="H308" s="96">
        <v>284</v>
      </c>
      <c r="I308" s="97">
        <f>I309</f>
        <v>0</v>
      </c>
      <c r="J308" s="170">
        <f>J309</f>
        <v>0</v>
      </c>
      <c r="K308" s="98">
        <f>K309</f>
        <v>0</v>
      </c>
      <c r="L308" s="98">
        <f>L309</f>
        <v>0</v>
      </c>
    </row>
    <row r="309" spans="1:12" ht="15" hidden="1" customHeight="1" collapsed="1">
      <c r="A309" s="112">
        <v>3</v>
      </c>
      <c r="B309" s="108">
        <v>3</v>
      </c>
      <c r="C309" s="109">
        <v>1</v>
      </c>
      <c r="D309" s="109">
        <v>4</v>
      </c>
      <c r="E309" s="109">
        <v>1</v>
      </c>
      <c r="F309" s="111"/>
      <c r="G309" s="110" t="s">
        <v>233</v>
      </c>
      <c r="H309" s="96">
        <v>285</v>
      </c>
      <c r="I309" s="97">
        <f>SUM(I310:I311)</f>
        <v>0</v>
      </c>
      <c r="J309" s="97">
        <f>SUM(J310:J311)</f>
        <v>0</v>
      </c>
      <c r="K309" s="97">
        <f>SUM(K310:K311)</f>
        <v>0</v>
      </c>
      <c r="L309" s="97">
        <f>SUM(L310:L311)</f>
        <v>0</v>
      </c>
    </row>
    <row r="310" spans="1:12" hidden="1" collapsed="1">
      <c r="A310" s="112">
        <v>3</v>
      </c>
      <c r="B310" s="108">
        <v>3</v>
      </c>
      <c r="C310" s="109">
        <v>1</v>
      </c>
      <c r="D310" s="109">
        <v>4</v>
      </c>
      <c r="E310" s="109">
        <v>1</v>
      </c>
      <c r="F310" s="111">
        <v>1</v>
      </c>
      <c r="G310" s="110" t="s">
        <v>234</v>
      </c>
      <c r="H310" s="96">
        <v>286</v>
      </c>
      <c r="I310" s="114">
        <v>0</v>
      </c>
      <c r="J310" s="115">
        <v>0</v>
      </c>
      <c r="K310" s="115">
        <v>0</v>
      </c>
      <c r="L310" s="114">
        <v>0</v>
      </c>
    </row>
    <row r="311" spans="1:12" ht="14.25" hidden="1" customHeight="1" collapsed="1">
      <c r="A311" s="108">
        <v>3</v>
      </c>
      <c r="B311" s="109">
        <v>3</v>
      </c>
      <c r="C311" s="109">
        <v>1</v>
      </c>
      <c r="D311" s="109">
        <v>4</v>
      </c>
      <c r="E311" s="109">
        <v>1</v>
      </c>
      <c r="F311" s="111">
        <v>2</v>
      </c>
      <c r="G311" s="110" t="s">
        <v>235</v>
      </c>
      <c r="H311" s="96">
        <v>287</v>
      </c>
      <c r="I311" s="115">
        <v>0</v>
      </c>
      <c r="J311" s="159">
        <v>0</v>
      </c>
      <c r="K311" s="159">
        <v>0</v>
      </c>
      <c r="L311" s="158">
        <v>0</v>
      </c>
    </row>
    <row r="312" spans="1:12" ht="15.75" hidden="1" customHeight="1" collapsed="1">
      <c r="A312" s="108">
        <v>3</v>
      </c>
      <c r="B312" s="109">
        <v>3</v>
      </c>
      <c r="C312" s="109">
        <v>1</v>
      </c>
      <c r="D312" s="109">
        <v>5</v>
      </c>
      <c r="E312" s="109"/>
      <c r="F312" s="111"/>
      <c r="G312" s="110" t="s">
        <v>236</v>
      </c>
      <c r="H312" s="96">
        <v>288</v>
      </c>
      <c r="I312" s="119">
        <f t="shared" ref="I312:L313" si="28">I313</f>
        <v>0</v>
      </c>
      <c r="J312" s="170">
        <f t="shared" si="28"/>
        <v>0</v>
      </c>
      <c r="K312" s="98">
        <f t="shared" si="28"/>
        <v>0</v>
      </c>
      <c r="L312" s="98">
        <f t="shared" si="28"/>
        <v>0</v>
      </c>
    </row>
    <row r="313" spans="1:12" ht="14.25" hidden="1" customHeight="1" collapsed="1">
      <c r="A313" s="103">
        <v>3</v>
      </c>
      <c r="B313" s="130">
        <v>3</v>
      </c>
      <c r="C313" s="130">
        <v>1</v>
      </c>
      <c r="D313" s="130">
        <v>5</v>
      </c>
      <c r="E313" s="130">
        <v>1</v>
      </c>
      <c r="F313" s="131"/>
      <c r="G313" s="110" t="s">
        <v>236</v>
      </c>
      <c r="H313" s="96">
        <v>289</v>
      </c>
      <c r="I313" s="98">
        <f t="shared" si="28"/>
        <v>0</v>
      </c>
      <c r="J313" s="171">
        <f t="shared" si="28"/>
        <v>0</v>
      </c>
      <c r="K313" s="119">
        <f t="shared" si="28"/>
        <v>0</v>
      </c>
      <c r="L313" s="119">
        <f t="shared" si="28"/>
        <v>0</v>
      </c>
    </row>
    <row r="314" spans="1:12" ht="14.25" hidden="1" customHeight="1" collapsed="1">
      <c r="A314" s="108">
        <v>3</v>
      </c>
      <c r="B314" s="109">
        <v>3</v>
      </c>
      <c r="C314" s="109">
        <v>1</v>
      </c>
      <c r="D314" s="109">
        <v>5</v>
      </c>
      <c r="E314" s="109">
        <v>1</v>
      </c>
      <c r="F314" s="111">
        <v>1</v>
      </c>
      <c r="G314" s="110" t="s">
        <v>237</v>
      </c>
      <c r="H314" s="96">
        <v>290</v>
      </c>
      <c r="I314" s="115">
        <v>0</v>
      </c>
      <c r="J314" s="159">
        <v>0</v>
      </c>
      <c r="K314" s="159">
        <v>0</v>
      </c>
      <c r="L314" s="158">
        <v>0</v>
      </c>
    </row>
    <row r="315" spans="1:12" ht="14.25" hidden="1" customHeight="1" collapsed="1">
      <c r="A315" s="108">
        <v>3</v>
      </c>
      <c r="B315" s="109">
        <v>3</v>
      </c>
      <c r="C315" s="109">
        <v>1</v>
      </c>
      <c r="D315" s="109">
        <v>6</v>
      </c>
      <c r="E315" s="109"/>
      <c r="F315" s="111"/>
      <c r="G315" s="110" t="s">
        <v>206</v>
      </c>
      <c r="H315" s="96">
        <v>291</v>
      </c>
      <c r="I315" s="98">
        <f t="shared" ref="I315:L316" si="29">I316</f>
        <v>0</v>
      </c>
      <c r="J315" s="170">
        <f t="shared" si="29"/>
        <v>0</v>
      </c>
      <c r="K315" s="98">
        <f t="shared" si="29"/>
        <v>0</v>
      </c>
      <c r="L315" s="98">
        <f t="shared" si="29"/>
        <v>0</v>
      </c>
    </row>
    <row r="316" spans="1:12" ht="13.5" hidden="1" customHeight="1" collapsed="1">
      <c r="A316" s="108">
        <v>3</v>
      </c>
      <c r="B316" s="109">
        <v>3</v>
      </c>
      <c r="C316" s="109">
        <v>1</v>
      </c>
      <c r="D316" s="109">
        <v>6</v>
      </c>
      <c r="E316" s="109">
        <v>1</v>
      </c>
      <c r="F316" s="111"/>
      <c r="G316" s="110" t="s">
        <v>206</v>
      </c>
      <c r="H316" s="96">
        <v>292</v>
      </c>
      <c r="I316" s="97">
        <f t="shared" si="29"/>
        <v>0</v>
      </c>
      <c r="J316" s="170">
        <f t="shared" si="29"/>
        <v>0</v>
      </c>
      <c r="K316" s="98">
        <f t="shared" si="29"/>
        <v>0</v>
      </c>
      <c r="L316" s="98">
        <f t="shared" si="29"/>
        <v>0</v>
      </c>
    </row>
    <row r="317" spans="1:12" ht="14.25" hidden="1" customHeight="1" collapsed="1">
      <c r="A317" s="108">
        <v>3</v>
      </c>
      <c r="B317" s="109">
        <v>3</v>
      </c>
      <c r="C317" s="109">
        <v>1</v>
      </c>
      <c r="D317" s="109">
        <v>6</v>
      </c>
      <c r="E317" s="109">
        <v>1</v>
      </c>
      <c r="F317" s="111">
        <v>1</v>
      </c>
      <c r="G317" s="110" t="s">
        <v>206</v>
      </c>
      <c r="H317" s="96">
        <v>293</v>
      </c>
      <c r="I317" s="159">
        <v>0</v>
      </c>
      <c r="J317" s="159">
        <v>0</v>
      </c>
      <c r="K317" s="159">
        <v>0</v>
      </c>
      <c r="L317" s="158">
        <v>0</v>
      </c>
    </row>
    <row r="318" spans="1:12" ht="15" hidden="1" customHeight="1" collapsed="1">
      <c r="A318" s="108">
        <v>3</v>
      </c>
      <c r="B318" s="109">
        <v>3</v>
      </c>
      <c r="C318" s="109">
        <v>1</v>
      </c>
      <c r="D318" s="109">
        <v>7</v>
      </c>
      <c r="E318" s="109"/>
      <c r="F318" s="111"/>
      <c r="G318" s="110" t="s">
        <v>238</v>
      </c>
      <c r="H318" s="96">
        <v>294</v>
      </c>
      <c r="I318" s="97">
        <f>I319</f>
        <v>0</v>
      </c>
      <c r="J318" s="170">
        <f>J319</f>
        <v>0</v>
      </c>
      <c r="K318" s="98">
        <f>K319</f>
        <v>0</v>
      </c>
      <c r="L318" s="98">
        <f>L319</f>
        <v>0</v>
      </c>
    </row>
    <row r="319" spans="1:12" ht="16.5" hidden="1" customHeight="1" collapsed="1">
      <c r="A319" s="108">
        <v>3</v>
      </c>
      <c r="B319" s="109">
        <v>3</v>
      </c>
      <c r="C319" s="109">
        <v>1</v>
      </c>
      <c r="D319" s="109">
        <v>7</v>
      </c>
      <c r="E319" s="109">
        <v>1</v>
      </c>
      <c r="F319" s="111"/>
      <c r="G319" s="110" t="s">
        <v>238</v>
      </c>
      <c r="H319" s="96">
        <v>295</v>
      </c>
      <c r="I319" s="97">
        <f>I320+I321</f>
        <v>0</v>
      </c>
      <c r="J319" s="97">
        <f>J320+J321</f>
        <v>0</v>
      </c>
      <c r="K319" s="97">
        <f>K320+K321</f>
        <v>0</v>
      </c>
      <c r="L319" s="97">
        <f>L320+L321</f>
        <v>0</v>
      </c>
    </row>
    <row r="320" spans="1:12" ht="27" hidden="1" customHeight="1" collapsed="1">
      <c r="A320" s="108">
        <v>3</v>
      </c>
      <c r="B320" s="109">
        <v>3</v>
      </c>
      <c r="C320" s="109">
        <v>1</v>
      </c>
      <c r="D320" s="109">
        <v>7</v>
      </c>
      <c r="E320" s="109">
        <v>1</v>
      </c>
      <c r="F320" s="111">
        <v>1</v>
      </c>
      <c r="G320" s="110" t="s">
        <v>239</v>
      </c>
      <c r="H320" s="96">
        <v>296</v>
      </c>
      <c r="I320" s="159">
        <v>0</v>
      </c>
      <c r="J320" s="159">
        <v>0</v>
      </c>
      <c r="K320" s="159">
        <v>0</v>
      </c>
      <c r="L320" s="158">
        <v>0</v>
      </c>
    </row>
    <row r="321" spans="1:16" ht="27.75" hidden="1" customHeight="1" collapsed="1">
      <c r="A321" s="108">
        <v>3</v>
      </c>
      <c r="B321" s="109">
        <v>3</v>
      </c>
      <c r="C321" s="109">
        <v>1</v>
      </c>
      <c r="D321" s="109">
        <v>7</v>
      </c>
      <c r="E321" s="109">
        <v>1</v>
      </c>
      <c r="F321" s="111">
        <v>2</v>
      </c>
      <c r="G321" s="110" t="s">
        <v>240</v>
      </c>
      <c r="H321" s="96">
        <v>297</v>
      </c>
      <c r="I321" s="115">
        <v>0</v>
      </c>
      <c r="J321" s="115">
        <v>0</v>
      </c>
      <c r="K321" s="115">
        <v>0</v>
      </c>
      <c r="L321" s="115">
        <v>0</v>
      </c>
    </row>
    <row r="322" spans="1:16" ht="38.25" hidden="1" customHeight="1" collapsed="1">
      <c r="A322" s="108">
        <v>3</v>
      </c>
      <c r="B322" s="109">
        <v>3</v>
      </c>
      <c r="C322" s="109">
        <v>2</v>
      </c>
      <c r="D322" s="109"/>
      <c r="E322" s="109"/>
      <c r="F322" s="111"/>
      <c r="G322" s="110" t="s">
        <v>241</v>
      </c>
      <c r="H322" s="96">
        <v>298</v>
      </c>
      <c r="I322" s="97">
        <f>SUM(I323+I332+I336+I340+I344+I347+I350)</f>
        <v>0</v>
      </c>
      <c r="J322" s="170">
        <f>SUM(J323+J332+J336+J340+J344+J347+J350)</f>
        <v>0</v>
      </c>
      <c r="K322" s="98">
        <f>SUM(K323+K332+K336+K340+K344+K347+K350)</f>
        <v>0</v>
      </c>
      <c r="L322" s="98">
        <f>SUM(L323+L332+L336+L340+L344+L347+L350)</f>
        <v>0</v>
      </c>
    </row>
    <row r="323" spans="1:16" ht="15" hidden="1" customHeight="1" collapsed="1">
      <c r="A323" s="108">
        <v>3</v>
      </c>
      <c r="B323" s="109">
        <v>3</v>
      </c>
      <c r="C323" s="109">
        <v>2</v>
      </c>
      <c r="D323" s="109">
        <v>1</v>
      </c>
      <c r="E323" s="109"/>
      <c r="F323" s="111"/>
      <c r="G323" s="110" t="s">
        <v>188</v>
      </c>
      <c r="H323" s="96">
        <v>299</v>
      </c>
      <c r="I323" s="97">
        <f>I324</f>
        <v>0</v>
      </c>
      <c r="J323" s="170">
        <f>J324</f>
        <v>0</v>
      </c>
      <c r="K323" s="98">
        <f>K324</f>
        <v>0</v>
      </c>
      <c r="L323" s="98">
        <f>L324</f>
        <v>0</v>
      </c>
    </row>
    <row r="324" spans="1:16" hidden="1" collapsed="1">
      <c r="A324" s="112">
        <v>3</v>
      </c>
      <c r="B324" s="108">
        <v>3</v>
      </c>
      <c r="C324" s="109">
        <v>2</v>
      </c>
      <c r="D324" s="110">
        <v>1</v>
      </c>
      <c r="E324" s="108">
        <v>1</v>
      </c>
      <c r="F324" s="111"/>
      <c r="G324" s="110" t="s">
        <v>188</v>
      </c>
      <c r="H324" s="96">
        <v>300</v>
      </c>
      <c r="I324" s="97">
        <f>SUM(I325:I325)</f>
        <v>0</v>
      </c>
      <c r="J324" s="97">
        <f>SUM(J325:J325)</f>
        <v>0</v>
      </c>
      <c r="K324" s="97">
        <f>SUM(K325:K325)</f>
        <v>0</v>
      </c>
      <c r="L324" s="97">
        <f>SUM(L325:L325)</f>
        <v>0</v>
      </c>
      <c r="M324" s="172"/>
      <c r="N324" s="172"/>
      <c r="O324" s="172"/>
      <c r="P324" s="172"/>
    </row>
    <row r="325" spans="1:16" ht="13.5" hidden="1" customHeight="1" collapsed="1">
      <c r="A325" s="112">
        <v>3</v>
      </c>
      <c r="B325" s="108">
        <v>3</v>
      </c>
      <c r="C325" s="109">
        <v>2</v>
      </c>
      <c r="D325" s="110">
        <v>1</v>
      </c>
      <c r="E325" s="108">
        <v>1</v>
      </c>
      <c r="F325" s="111">
        <v>1</v>
      </c>
      <c r="G325" s="110" t="s">
        <v>189</v>
      </c>
      <c r="H325" s="96">
        <v>301</v>
      </c>
      <c r="I325" s="159">
        <v>0</v>
      </c>
      <c r="J325" s="159">
        <v>0</v>
      </c>
      <c r="K325" s="159">
        <v>0</v>
      </c>
      <c r="L325" s="158">
        <v>0</v>
      </c>
    </row>
    <row r="326" spans="1:16" hidden="1" collapsed="1">
      <c r="A326" s="112">
        <v>3</v>
      </c>
      <c r="B326" s="108">
        <v>3</v>
      </c>
      <c r="C326" s="109">
        <v>2</v>
      </c>
      <c r="D326" s="110">
        <v>1</v>
      </c>
      <c r="E326" s="108">
        <v>2</v>
      </c>
      <c r="F326" s="111"/>
      <c r="G326" s="132" t="s">
        <v>212</v>
      </c>
      <c r="H326" s="96">
        <v>302</v>
      </c>
      <c r="I326" s="97">
        <f>SUM(I327:I328)</f>
        <v>0</v>
      </c>
      <c r="J326" s="97">
        <f>SUM(J327:J328)</f>
        <v>0</v>
      </c>
      <c r="K326" s="97">
        <f>SUM(K327:K328)</f>
        <v>0</v>
      </c>
      <c r="L326" s="97">
        <f>SUM(L327:L328)</f>
        <v>0</v>
      </c>
    </row>
    <row r="327" spans="1:16" hidden="1" collapsed="1">
      <c r="A327" s="112">
        <v>3</v>
      </c>
      <c r="B327" s="108">
        <v>3</v>
      </c>
      <c r="C327" s="109">
        <v>2</v>
      </c>
      <c r="D327" s="110">
        <v>1</v>
      </c>
      <c r="E327" s="108">
        <v>2</v>
      </c>
      <c r="F327" s="111">
        <v>1</v>
      </c>
      <c r="G327" s="132" t="s">
        <v>191</v>
      </c>
      <c r="H327" s="96">
        <v>303</v>
      </c>
      <c r="I327" s="159">
        <v>0</v>
      </c>
      <c r="J327" s="159">
        <v>0</v>
      </c>
      <c r="K327" s="159">
        <v>0</v>
      </c>
      <c r="L327" s="158">
        <v>0</v>
      </c>
    </row>
    <row r="328" spans="1:16" hidden="1" collapsed="1">
      <c r="A328" s="112">
        <v>3</v>
      </c>
      <c r="B328" s="108">
        <v>3</v>
      </c>
      <c r="C328" s="109">
        <v>2</v>
      </c>
      <c r="D328" s="110">
        <v>1</v>
      </c>
      <c r="E328" s="108">
        <v>2</v>
      </c>
      <c r="F328" s="111">
        <v>2</v>
      </c>
      <c r="G328" s="132" t="s">
        <v>192</v>
      </c>
      <c r="H328" s="96">
        <v>304</v>
      </c>
      <c r="I328" s="115">
        <v>0</v>
      </c>
      <c r="J328" s="115">
        <v>0</v>
      </c>
      <c r="K328" s="115">
        <v>0</v>
      </c>
      <c r="L328" s="115">
        <v>0</v>
      </c>
    </row>
    <row r="329" spans="1:16" hidden="1" collapsed="1">
      <c r="A329" s="112">
        <v>3</v>
      </c>
      <c r="B329" s="108">
        <v>3</v>
      </c>
      <c r="C329" s="109">
        <v>2</v>
      </c>
      <c r="D329" s="110">
        <v>1</v>
      </c>
      <c r="E329" s="108">
        <v>3</v>
      </c>
      <c r="F329" s="111"/>
      <c r="G329" s="132" t="s">
        <v>193</v>
      </c>
      <c r="H329" s="96">
        <v>305</v>
      </c>
      <c r="I329" s="97">
        <f>SUM(I330:I331)</f>
        <v>0</v>
      </c>
      <c r="J329" s="97">
        <f>SUM(J330:J331)</f>
        <v>0</v>
      </c>
      <c r="K329" s="97">
        <f>SUM(K330:K331)</f>
        <v>0</v>
      </c>
      <c r="L329" s="97">
        <f>SUM(L330:L331)</f>
        <v>0</v>
      </c>
    </row>
    <row r="330" spans="1:16" hidden="1" collapsed="1">
      <c r="A330" s="112">
        <v>3</v>
      </c>
      <c r="B330" s="108">
        <v>3</v>
      </c>
      <c r="C330" s="109">
        <v>2</v>
      </c>
      <c r="D330" s="110">
        <v>1</v>
      </c>
      <c r="E330" s="108">
        <v>3</v>
      </c>
      <c r="F330" s="111">
        <v>1</v>
      </c>
      <c r="G330" s="132" t="s">
        <v>194</v>
      </c>
      <c r="H330" s="96">
        <v>306</v>
      </c>
      <c r="I330" s="115">
        <v>0</v>
      </c>
      <c r="J330" s="115">
        <v>0</v>
      </c>
      <c r="K330" s="115">
        <v>0</v>
      </c>
      <c r="L330" s="115">
        <v>0</v>
      </c>
    </row>
    <row r="331" spans="1:16" hidden="1" collapsed="1">
      <c r="A331" s="112">
        <v>3</v>
      </c>
      <c r="B331" s="108">
        <v>3</v>
      </c>
      <c r="C331" s="109">
        <v>2</v>
      </c>
      <c r="D331" s="110">
        <v>1</v>
      </c>
      <c r="E331" s="108">
        <v>3</v>
      </c>
      <c r="F331" s="111">
        <v>2</v>
      </c>
      <c r="G331" s="132" t="s">
        <v>213</v>
      </c>
      <c r="H331" s="96">
        <v>307</v>
      </c>
      <c r="I331" s="133">
        <v>0</v>
      </c>
      <c r="J331" s="173">
        <v>0</v>
      </c>
      <c r="K331" s="133">
        <v>0</v>
      </c>
      <c r="L331" s="133">
        <v>0</v>
      </c>
    </row>
    <row r="332" spans="1:16" hidden="1" collapsed="1">
      <c r="A332" s="120">
        <v>3</v>
      </c>
      <c r="B332" s="120">
        <v>3</v>
      </c>
      <c r="C332" s="129">
        <v>2</v>
      </c>
      <c r="D332" s="132">
        <v>2</v>
      </c>
      <c r="E332" s="129"/>
      <c r="F332" s="131"/>
      <c r="G332" s="132" t="s">
        <v>227</v>
      </c>
      <c r="H332" s="96">
        <v>308</v>
      </c>
      <c r="I332" s="125">
        <f>I333</f>
        <v>0</v>
      </c>
      <c r="J332" s="174">
        <f>J333</f>
        <v>0</v>
      </c>
      <c r="K332" s="126">
        <f>K333</f>
        <v>0</v>
      </c>
      <c r="L332" s="126">
        <f>L333</f>
        <v>0</v>
      </c>
    </row>
    <row r="333" spans="1:16" hidden="1" collapsed="1">
      <c r="A333" s="112">
        <v>3</v>
      </c>
      <c r="B333" s="112">
        <v>3</v>
      </c>
      <c r="C333" s="108">
        <v>2</v>
      </c>
      <c r="D333" s="110">
        <v>2</v>
      </c>
      <c r="E333" s="108">
        <v>1</v>
      </c>
      <c r="F333" s="111"/>
      <c r="G333" s="132" t="s">
        <v>227</v>
      </c>
      <c r="H333" s="96">
        <v>309</v>
      </c>
      <c r="I333" s="97">
        <f>SUM(I334:I335)</f>
        <v>0</v>
      </c>
      <c r="J333" s="138">
        <f>SUM(J334:J335)</f>
        <v>0</v>
      </c>
      <c r="K333" s="98">
        <f>SUM(K334:K335)</f>
        <v>0</v>
      </c>
      <c r="L333" s="98">
        <f>SUM(L334:L335)</f>
        <v>0</v>
      </c>
    </row>
    <row r="334" spans="1:16" hidden="1" collapsed="1">
      <c r="A334" s="112">
        <v>3</v>
      </c>
      <c r="B334" s="112">
        <v>3</v>
      </c>
      <c r="C334" s="108">
        <v>2</v>
      </c>
      <c r="D334" s="110">
        <v>2</v>
      </c>
      <c r="E334" s="112">
        <v>1</v>
      </c>
      <c r="F334" s="143">
        <v>1</v>
      </c>
      <c r="G334" s="110" t="s">
        <v>228</v>
      </c>
      <c r="H334" s="96">
        <v>310</v>
      </c>
      <c r="I334" s="115">
        <v>0</v>
      </c>
      <c r="J334" s="115">
        <v>0</v>
      </c>
      <c r="K334" s="115">
        <v>0</v>
      </c>
      <c r="L334" s="115">
        <v>0</v>
      </c>
    </row>
    <row r="335" spans="1:16" hidden="1" collapsed="1">
      <c r="A335" s="120">
        <v>3</v>
      </c>
      <c r="B335" s="120">
        <v>3</v>
      </c>
      <c r="C335" s="121">
        <v>2</v>
      </c>
      <c r="D335" s="122">
        <v>2</v>
      </c>
      <c r="E335" s="123">
        <v>1</v>
      </c>
      <c r="F335" s="151">
        <v>2</v>
      </c>
      <c r="G335" s="123" t="s">
        <v>229</v>
      </c>
      <c r="H335" s="96">
        <v>311</v>
      </c>
      <c r="I335" s="115">
        <v>0</v>
      </c>
      <c r="J335" s="115">
        <v>0</v>
      </c>
      <c r="K335" s="115">
        <v>0</v>
      </c>
      <c r="L335" s="115">
        <v>0</v>
      </c>
    </row>
    <row r="336" spans="1:16" ht="23.25" hidden="1" customHeight="1" collapsed="1">
      <c r="A336" s="112">
        <v>3</v>
      </c>
      <c r="B336" s="112">
        <v>3</v>
      </c>
      <c r="C336" s="108">
        <v>2</v>
      </c>
      <c r="D336" s="109">
        <v>3</v>
      </c>
      <c r="E336" s="110"/>
      <c r="F336" s="143"/>
      <c r="G336" s="110" t="s">
        <v>230</v>
      </c>
      <c r="H336" s="96">
        <v>312</v>
      </c>
      <c r="I336" s="97">
        <f>I337</f>
        <v>0</v>
      </c>
      <c r="J336" s="138">
        <f>J337</f>
        <v>0</v>
      </c>
      <c r="K336" s="98">
        <f>K337</f>
        <v>0</v>
      </c>
      <c r="L336" s="98">
        <f>L337</f>
        <v>0</v>
      </c>
    </row>
    <row r="337" spans="1:12" ht="13.5" hidden="1" customHeight="1" collapsed="1">
      <c r="A337" s="112">
        <v>3</v>
      </c>
      <c r="B337" s="112">
        <v>3</v>
      </c>
      <c r="C337" s="108">
        <v>2</v>
      </c>
      <c r="D337" s="109">
        <v>3</v>
      </c>
      <c r="E337" s="110">
        <v>1</v>
      </c>
      <c r="F337" s="143"/>
      <c r="G337" s="110" t="s">
        <v>230</v>
      </c>
      <c r="H337" s="96">
        <v>313</v>
      </c>
      <c r="I337" s="97">
        <f>I338+I339</f>
        <v>0</v>
      </c>
      <c r="J337" s="97">
        <f>J338+J339</f>
        <v>0</v>
      </c>
      <c r="K337" s="97">
        <f>K338+K339</f>
        <v>0</v>
      </c>
      <c r="L337" s="97">
        <f>L338+L339</f>
        <v>0</v>
      </c>
    </row>
    <row r="338" spans="1:12" ht="28.5" hidden="1" customHeight="1" collapsed="1">
      <c r="A338" s="112">
        <v>3</v>
      </c>
      <c r="B338" s="112">
        <v>3</v>
      </c>
      <c r="C338" s="108">
        <v>2</v>
      </c>
      <c r="D338" s="109">
        <v>3</v>
      </c>
      <c r="E338" s="110">
        <v>1</v>
      </c>
      <c r="F338" s="143">
        <v>1</v>
      </c>
      <c r="G338" s="110" t="s">
        <v>231</v>
      </c>
      <c r="H338" s="96">
        <v>314</v>
      </c>
      <c r="I338" s="159">
        <v>0</v>
      </c>
      <c r="J338" s="159">
        <v>0</v>
      </c>
      <c r="K338" s="159">
        <v>0</v>
      </c>
      <c r="L338" s="158">
        <v>0</v>
      </c>
    </row>
    <row r="339" spans="1:12" ht="27.75" hidden="1" customHeight="1" collapsed="1">
      <c r="A339" s="112">
        <v>3</v>
      </c>
      <c r="B339" s="112">
        <v>3</v>
      </c>
      <c r="C339" s="108">
        <v>2</v>
      </c>
      <c r="D339" s="109">
        <v>3</v>
      </c>
      <c r="E339" s="110">
        <v>1</v>
      </c>
      <c r="F339" s="143">
        <v>2</v>
      </c>
      <c r="G339" s="110" t="s">
        <v>232</v>
      </c>
      <c r="H339" s="96">
        <v>315</v>
      </c>
      <c r="I339" s="115">
        <v>0</v>
      </c>
      <c r="J339" s="115">
        <v>0</v>
      </c>
      <c r="K339" s="115">
        <v>0</v>
      </c>
      <c r="L339" s="115">
        <v>0</v>
      </c>
    </row>
    <row r="340" spans="1:12" hidden="1" collapsed="1">
      <c r="A340" s="112">
        <v>3</v>
      </c>
      <c r="B340" s="112">
        <v>3</v>
      </c>
      <c r="C340" s="108">
        <v>2</v>
      </c>
      <c r="D340" s="109">
        <v>4</v>
      </c>
      <c r="E340" s="109"/>
      <c r="F340" s="111"/>
      <c r="G340" s="110" t="s">
        <v>233</v>
      </c>
      <c r="H340" s="96">
        <v>316</v>
      </c>
      <c r="I340" s="97">
        <f>I341</f>
        <v>0</v>
      </c>
      <c r="J340" s="138">
        <f>J341</f>
        <v>0</v>
      </c>
      <c r="K340" s="98">
        <f>K341</f>
        <v>0</v>
      </c>
      <c r="L340" s="98">
        <f>L341</f>
        <v>0</v>
      </c>
    </row>
    <row r="341" spans="1:12" hidden="1" collapsed="1">
      <c r="A341" s="128">
        <v>3</v>
      </c>
      <c r="B341" s="128">
        <v>3</v>
      </c>
      <c r="C341" s="103">
        <v>2</v>
      </c>
      <c r="D341" s="101">
        <v>4</v>
      </c>
      <c r="E341" s="101">
        <v>1</v>
      </c>
      <c r="F341" s="104"/>
      <c r="G341" s="110" t="s">
        <v>233</v>
      </c>
      <c r="H341" s="96">
        <v>317</v>
      </c>
      <c r="I341" s="118">
        <f>SUM(I342:I343)</f>
        <v>0</v>
      </c>
      <c r="J341" s="140">
        <f>SUM(J342:J343)</f>
        <v>0</v>
      </c>
      <c r="K341" s="119">
        <f>SUM(K342:K343)</f>
        <v>0</v>
      </c>
      <c r="L341" s="119">
        <f>SUM(L342:L343)</f>
        <v>0</v>
      </c>
    </row>
    <row r="342" spans="1:12" ht="15.75" hidden="1" customHeight="1" collapsed="1">
      <c r="A342" s="112">
        <v>3</v>
      </c>
      <c r="B342" s="112">
        <v>3</v>
      </c>
      <c r="C342" s="108">
        <v>2</v>
      </c>
      <c r="D342" s="109">
        <v>4</v>
      </c>
      <c r="E342" s="109">
        <v>1</v>
      </c>
      <c r="F342" s="111">
        <v>1</v>
      </c>
      <c r="G342" s="110" t="s">
        <v>234</v>
      </c>
      <c r="H342" s="96">
        <v>318</v>
      </c>
      <c r="I342" s="115">
        <v>0</v>
      </c>
      <c r="J342" s="115">
        <v>0</v>
      </c>
      <c r="K342" s="115">
        <v>0</v>
      </c>
      <c r="L342" s="115">
        <v>0</v>
      </c>
    </row>
    <row r="343" spans="1:12" hidden="1" collapsed="1">
      <c r="A343" s="112">
        <v>3</v>
      </c>
      <c r="B343" s="112">
        <v>3</v>
      </c>
      <c r="C343" s="108">
        <v>2</v>
      </c>
      <c r="D343" s="109">
        <v>4</v>
      </c>
      <c r="E343" s="109">
        <v>1</v>
      </c>
      <c r="F343" s="111">
        <v>2</v>
      </c>
      <c r="G343" s="110" t="s">
        <v>242</v>
      </c>
      <c r="H343" s="96">
        <v>319</v>
      </c>
      <c r="I343" s="115">
        <v>0</v>
      </c>
      <c r="J343" s="115">
        <v>0</v>
      </c>
      <c r="K343" s="115">
        <v>0</v>
      </c>
      <c r="L343" s="115">
        <v>0</v>
      </c>
    </row>
    <row r="344" spans="1:12" hidden="1" collapsed="1">
      <c r="A344" s="112">
        <v>3</v>
      </c>
      <c r="B344" s="112">
        <v>3</v>
      </c>
      <c r="C344" s="108">
        <v>2</v>
      </c>
      <c r="D344" s="109">
        <v>5</v>
      </c>
      <c r="E344" s="109"/>
      <c r="F344" s="111"/>
      <c r="G344" s="110" t="s">
        <v>236</v>
      </c>
      <c r="H344" s="96">
        <v>320</v>
      </c>
      <c r="I344" s="97">
        <f t="shared" ref="I344:L345" si="30">I345</f>
        <v>0</v>
      </c>
      <c r="J344" s="138">
        <f t="shared" si="30"/>
        <v>0</v>
      </c>
      <c r="K344" s="98">
        <f t="shared" si="30"/>
        <v>0</v>
      </c>
      <c r="L344" s="98">
        <f t="shared" si="30"/>
        <v>0</v>
      </c>
    </row>
    <row r="345" spans="1:12" hidden="1" collapsed="1">
      <c r="A345" s="128">
        <v>3</v>
      </c>
      <c r="B345" s="128">
        <v>3</v>
      </c>
      <c r="C345" s="103">
        <v>2</v>
      </c>
      <c r="D345" s="101">
        <v>5</v>
      </c>
      <c r="E345" s="101">
        <v>1</v>
      </c>
      <c r="F345" s="104"/>
      <c r="G345" s="110" t="s">
        <v>236</v>
      </c>
      <c r="H345" s="96">
        <v>321</v>
      </c>
      <c r="I345" s="118">
        <f t="shared" si="30"/>
        <v>0</v>
      </c>
      <c r="J345" s="140">
        <f t="shared" si="30"/>
        <v>0</v>
      </c>
      <c r="K345" s="119">
        <f t="shared" si="30"/>
        <v>0</v>
      </c>
      <c r="L345" s="119">
        <f t="shared" si="30"/>
        <v>0</v>
      </c>
    </row>
    <row r="346" spans="1:12" hidden="1" collapsed="1">
      <c r="A346" s="112">
        <v>3</v>
      </c>
      <c r="B346" s="112">
        <v>3</v>
      </c>
      <c r="C346" s="108">
        <v>2</v>
      </c>
      <c r="D346" s="109">
        <v>5</v>
      </c>
      <c r="E346" s="109">
        <v>1</v>
      </c>
      <c r="F346" s="111">
        <v>1</v>
      </c>
      <c r="G346" s="110" t="s">
        <v>236</v>
      </c>
      <c r="H346" s="96">
        <v>322</v>
      </c>
      <c r="I346" s="159">
        <v>0</v>
      </c>
      <c r="J346" s="159">
        <v>0</v>
      </c>
      <c r="K346" s="159">
        <v>0</v>
      </c>
      <c r="L346" s="158">
        <v>0</v>
      </c>
    </row>
    <row r="347" spans="1:12" ht="16.5" hidden="1" customHeight="1" collapsed="1">
      <c r="A347" s="112">
        <v>3</v>
      </c>
      <c r="B347" s="112">
        <v>3</v>
      </c>
      <c r="C347" s="108">
        <v>2</v>
      </c>
      <c r="D347" s="109">
        <v>6</v>
      </c>
      <c r="E347" s="109"/>
      <c r="F347" s="111"/>
      <c r="G347" s="110" t="s">
        <v>206</v>
      </c>
      <c r="H347" s="96">
        <v>323</v>
      </c>
      <c r="I347" s="97">
        <f t="shared" ref="I347:L348" si="31">I348</f>
        <v>0</v>
      </c>
      <c r="J347" s="138">
        <f t="shared" si="31"/>
        <v>0</v>
      </c>
      <c r="K347" s="98">
        <f t="shared" si="31"/>
        <v>0</v>
      </c>
      <c r="L347" s="98">
        <f t="shared" si="31"/>
        <v>0</v>
      </c>
    </row>
    <row r="348" spans="1:12" ht="15" hidden="1" customHeight="1" collapsed="1">
      <c r="A348" s="112">
        <v>3</v>
      </c>
      <c r="B348" s="112">
        <v>3</v>
      </c>
      <c r="C348" s="108">
        <v>2</v>
      </c>
      <c r="D348" s="109">
        <v>6</v>
      </c>
      <c r="E348" s="109">
        <v>1</v>
      </c>
      <c r="F348" s="111"/>
      <c r="G348" s="110" t="s">
        <v>206</v>
      </c>
      <c r="H348" s="96">
        <v>324</v>
      </c>
      <c r="I348" s="97">
        <f t="shared" si="31"/>
        <v>0</v>
      </c>
      <c r="J348" s="138">
        <f t="shared" si="31"/>
        <v>0</v>
      </c>
      <c r="K348" s="98">
        <f t="shared" si="31"/>
        <v>0</v>
      </c>
      <c r="L348" s="98">
        <f t="shared" si="31"/>
        <v>0</v>
      </c>
    </row>
    <row r="349" spans="1:12" ht="13.5" hidden="1" customHeight="1" collapsed="1">
      <c r="A349" s="120">
        <v>3</v>
      </c>
      <c r="B349" s="120">
        <v>3</v>
      </c>
      <c r="C349" s="121">
        <v>2</v>
      </c>
      <c r="D349" s="122">
        <v>6</v>
      </c>
      <c r="E349" s="122">
        <v>1</v>
      </c>
      <c r="F349" s="124">
        <v>1</v>
      </c>
      <c r="G349" s="123" t="s">
        <v>206</v>
      </c>
      <c r="H349" s="96">
        <v>325</v>
      </c>
      <c r="I349" s="159">
        <v>0</v>
      </c>
      <c r="J349" s="159">
        <v>0</v>
      </c>
      <c r="K349" s="159">
        <v>0</v>
      </c>
      <c r="L349" s="158">
        <v>0</v>
      </c>
    </row>
    <row r="350" spans="1:12" ht="15" hidden="1" customHeight="1" collapsed="1">
      <c r="A350" s="112">
        <v>3</v>
      </c>
      <c r="B350" s="112">
        <v>3</v>
      </c>
      <c r="C350" s="108">
        <v>2</v>
      </c>
      <c r="D350" s="109">
        <v>7</v>
      </c>
      <c r="E350" s="109"/>
      <c r="F350" s="111"/>
      <c r="G350" s="110" t="s">
        <v>238</v>
      </c>
      <c r="H350" s="96">
        <v>326</v>
      </c>
      <c r="I350" s="97">
        <f>I351</f>
        <v>0</v>
      </c>
      <c r="J350" s="138">
        <f>J351</f>
        <v>0</v>
      </c>
      <c r="K350" s="98">
        <f>K351</f>
        <v>0</v>
      </c>
      <c r="L350" s="98">
        <f>L351</f>
        <v>0</v>
      </c>
    </row>
    <row r="351" spans="1:12" ht="12.75" hidden="1" customHeight="1" collapsed="1">
      <c r="A351" s="120">
        <v>3</v>
      </c>
      <c r="B351" s="120">
        <v>3</v>
      </c>
      <c r="C351" s="121">
        <v>2</v>
      </c>
      <c r="D351" s="122">
        <v>7</v>
      </c>
      <c r="E351" s="122">
        <v>1</v>
      </c>
      <c r="F351" s="124"/>
      <c r="G351" s="110" t="s">
        <v>238</v>
      </c>
      <c r="H351" s="96">
        <v>327</v>
      </c>
      <c r="I351" s="97">
        <f>SUM(I352:I353)</f>
        <v>0</v>
      </c>
      <c r="J351" s="97">
        <f>SUM(J352:J353)</f>
        <v>0</v>
      </c>
      <c r="K351" s="97">
        <f>SUM(K352:K353)</f>
        <v>0</v>
      </c>
      <c r="L351" s="97">
        <f>SUM(L352:L353)</f>
        <v>0</v>
      </c>
    </row>
    <row r="352" spans="1:12" ht="27" hidden="1" customHeight="1" collapsed="1">
      <c r="A352" s="112">
        <v>3</v>
      </c>
      <c r="B352" s="112">
        <v>3</v>
      </c>
      <c r="C352" s="108">
        <v>2</v>
      </c>
      <c r="D352" s="109">
        <v>7</v>
      </c>
      <c r="E352" s="109">
        <v>1</v>
      </c>
      <c r="F352" s="111">
        <v>1</v>
      </c>
      <c r="G352" s="110" t="s">
        <v>239</v>
      </c>
      <c r="H352" s="96">
        <v>328</v>
      </c>
      <c r="I352" s="159">
        <v>0</v>
      </c>
      <c r="J352" s="159">
        <v>0</v>
      </c>
      <c r="K352" s="159">
        <v>0</v>
      </c>
      <c r="L352" s="158">
        <v>0</v>
      </c>
    </row>
    <row r="353" spans="1:12" ht="30" hidden="1" customHeight="1" collapsed="1">
      <c r="A353" s="112">
        <v>3</v>
      </c>
      <c r="B353" s="112">
        <v>3</v>
      </c>
      <c r="C353" s="108">
        <v>2</v>
      </c>
      <c r="D353" s="109">
        <v>7</v>
      </c>
      <c r="E353" s="109">
        <v>1</v>
      </c>
      <c r="F353" s="111">
        <v>2</v>
      </c>
      <c r="G353" s="110" t="s">
        <v>240</v>
      </c>
      <c r="H353" s="96">
        <v>329</v>
      </c>
      <c r="I353" s="115">
        <v>0</v>
      </c>
      <c r="J353" s="115">
        <v>0</v>
      </c>
      <c r="K353" s="115">
        <v>0</v>
      </c>
      <c r="L353" s="115">
        <v>0</v>
      </c>
    </row>
    <row r="354" spans="1:12" ht="18.75" customHeight="1">
      <c r="A354" s="81"/>
      <c r="B354" s="81"/>
      <c r="C354" s="82"/>
      <c r="D354" s="175"/>
      <c r="E354" s="176"/>
      <c r="F354" s="177"/>
      <c r="G354" s="178" t="s">
        <v>243</v>
      </c>
      <c r="H354" s="96">
        <v>330</v>
      </c>
      <c r="I354" s="148">
        <f>SUM(I24+I170)</f>
        <v>104700</v>
      </c>
      <c r="J354" s="148">
        <f>SUM(J24+J170)</f>
        <v>51600</v>
      </c>
      <c r="K354" s="148">
        <f>SUM(K24+K170)</f>
        <v>31501.340000000004</v>
      </c>
      <c r="L354" s="148">
        <f>SUM(L24+L170)</f>
        <v>31501.340000000004</v>
      </c>
    </row>
    <row r="355" spans="1:12" ht="18.75" customHeight="1">
      <c r="G355" s="99"/>
      <c r="H355" s="96"/>
      <c r="I355" s="179"/>
      <c r="J355" s="180"/>
      <c r="K355" s="180"/>
      <c r="L355" s="180"/>
    </row>
    <row r="356" spans="1:12" ht="18.75" customHeight="1">
      <c r="D356" s="181"/>
      <c r="E356" s="181"/>
      <c r="F356" s="87"/>
      <c r="G356" s="181" t="s">
        <v>18</v>
      </c>
      <c r="H356" s="182"/>
      <c r="I356" s="183"/>
      <c r="J356" s="180"/>
      <c r="K356" s="181" t="s">
        <v>19</v>
      </c>
      <c r="L356" s="183"/>
    </row>
    <row r="357" spans="1:12" ht="18.75" customHeight="1">
      <c r="A357" s="184"/>
      <c r="B357" s="184"/>
      <c r="C357" s="184"/>
      <c r="D357" s="185" t="s">
        <v>244</v>
      </c>
      <c r="E357" s="65"/>
      <c r="F357" s="65"/>
      <c r="G357" s="182"/>
      <c r="H357" s="182"/>
      <c r="I357" s="204" t="s">
        <v>245</v>
      </c>
      <c r="K357" s="419" t="s">
        <v>246</v>
      </c>
      <c r="L357" s="419"/>
    </row>
    <row r="358" spans="1:12" ht="15.75" customHeight="1">
      <c r="D358" s="181"/>
      <c r="E358" s="181"/>
      <c r="F358" s="87"/>
      <c r="G358" s="181" t="s">
        <v>21</v>
      </c>
      <c r="I358" s="205"/>
      <c r="K358" s="181" t="s">
        <v>22</v>
      </c>
      <c r="L358" s="206"/>
    </row>
    <row r="359" spans="1:12" ht="26.25" customHeight="1">
      <c r="D359" s="420" t="s">
        <v>247</v>
      </c>
      <c r="E359" s="421"/>
      <c r="F359" s="421"/>
      <c r="G359" s="421"/>
      <c r="H359" s="207"/>
      <c r="I359" s="208" t="s">
        <v>245</v>
      </c>
      <c r="K359" s="419" t="s">
        <v>246</v>
      </c>
      <c r="L359" s="419"/>
    </row>
  </sheetData>
  <mergeCells count="20">
    <mergeCell ref="A23:F23"/>
    <mergeCell ref="D359:G359"/>
    <mergeCell ref="K359:L359"/>
    <mergeCell ref="K357:L357"/>
    <mergeCell ref="A20:I20"/>
    <mergeCell ref="A21:F22"/>
    <mergeCell ref="G21:G22"/>
    <mergeCell ref="H21:H22"/>
    <mergeCell ref="G7:K7"/>
    <mergeCell ref="A8:L8"/>
    <mergeCell ref="A16:I16"/>
    <mergeCell ref="A17:I17"/>
    <mergeCell ref="G19:H19"/>
    <mergeCell ref="B9:L9"/>
    <mergeCell ref="G10:K10"/>
    <mergeCell ref="E11:K11"/>
    <mergeCell ref="A12:L12"/>
    <mergeCell ref="I21:J21"/>
    <mergeCell ref="K21:K22"/>
    <mergeCell ref="L21:L22"/>
  </mergeCells>
  <pageMargins left="0.9055118110236221" right="0.11811023622047245" top="0.74803149606299213" bottom="0.74803149606299213" header="0" footer="0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opLeftCell="A16" workbookViewId="0">
      <selection activeCell="P23" sqref="P23"/>
    </sheetView>
  </sheetViews>
  <sheetFormatPr defaultRowHeight="15"/>
  <cols>
    <col min="1" max="2" width="1.85546875" style="239" customWidth="1"/>
    <col min="3" max="3" width="1.5703125" style="239" customWidth="1"/>
    <col min="4" max="4" width="2.28515625" style="239" customWidth="1"/>
    <col min="5" max="5" width="2" style="239" customWidth="1"/>
    <col min="6" max="6" width="2.42578125" style="239" customWidth="1"/>
    <col min="7" max="7" width="35.85546875" style="239" customWidth="1"/>
    <col min="8" max="8" width="3.42578125" style="239" customWidth="1"/>
    <col min="9" max="9" width="11.85546875" style="239" customWidth="1"/>
    <col min="10" max="10" width="12.42578125" style="239" customWidth="1"/>
    <col min="11" max="11" width="13.28515625" style="239" customWidth="1"/>
    <col min="12" max="12" width="9.140625" style="239" customWidth="1"/>
    <col min="13" max="256" width="8.85546875" style="65"/>
    <col min="257" max="258" width="1.85546875" style="65" customWidth="1"/>
    <col min="259" max="259" width="1.5703125" style="65" customWidth="1"/>
    <col min="260" max="260" width="2.28515625" style="65" customWidth="1"/>
    <col min="261" max="261" width="2" style="65" customWidth="1"/>
    <col min="262" max="262" width="2.42578125" style="65" customWidth="1"/>
    <col min="263" max="263" width="35.85546875" style="65" customWidth="1"/>
    <col min="264" max="264" width="3.42578125" style="65" customWidth="1"/>
    <col min="265" max="265" width="11.85546875" style="65" customWidth="1"/>
    <col min="266" max="266" width="12.42578125" style="65" customWidth="1"/>
    <col min="267" max="267" width="13.28515625" style="65" customWidth="1"/>
    <col min="268" max="268" width="9.140625" style="65" customWidth="1"/>
    <col min="269" max="512" width="8.85546875" style="65"/>
    <col min="513" max="514" width="1.85546875" style="65" customWidth="1"/>
    <col min="515" max="515" width="1.5703125" style="65" customWidth="1"/>
    <col min="516" max="516" width="2.28515625" style="65" customWidth="1"/>
    <col min="517" max="517" width="2" style="65" customWidth="1"/>
    <col min="518" max="518" width="2.42578125" style="65" customWidth="1"/>
    <col min="519" max="519" width="35.85546875" style="65" customWidth="1"/>
    <col min="520" max="520" width="3.42578125" style="65" customWidth="1"/>
    <col min="521" max="521" width="11.85546875" style="65" customWidth="1"/>
    <col min="522" max="522" width="12.42578125" style="65" customWidth="1"/>
    <col min="523" max="523" width="13.28515625" style="65" customWidth="1"/>
    <col min="524" max="524" width="9.140625" style="65" customWidth="1"/>
    <col min="525" max="768" width="8.85546875" style="65"/>
    <col min="769" max="770" width="1.85546875" style="65" customWidth="1"/>
    <col min="771" max="771" width="1.5703125" style="65" customWidth="1"/>
    <col min="772" max="772" width="2.28515625" style="65" customWidth="1"/>
    <col min="773" max="773" width="2" style="65" customWidth="1"/>
    <col min="774" max="774" width="2.42578125" style="65" customWidth="1"/>
    <col min="775" max="775" width="35.85546875" style="65" customWidth="1"/>
    <col min="776" max="776" width="3.42578125" style="65" customWidth="1"/>
    <col min="777" max="777" width="11.85546875" style="65" customWidth="1"/>
    <col min="778" max="778" width="12.42578125" style="65" customWidth="1"/>
    <col min="779" max="779" width="13.28515625" style="65" customWidth="1"/>
    <col min="780" max="780" width="9.140625" style="65" customWidth="1"/>
    <col min="781" max="1024" width="8.85546875" style="65"/>
    <col min="1025" max="1026" width="1.85546875" style="65" customWidth="1"/>
    <col min="1027" max="1027" width="1.5703125" style="65" customWidth="1"/>
    <col min="1028" max="1028" width="2.28515625" style="65" customWidth="1"/>
    <col min="1029" max="1029" width="2" style="65" customWidth="1"/>
    <col min="1030" max="1030" width="2.42578125" style="65" customWidth="1"/>
    <col min="1031" max="1031" width="35.85546875" style="65" customWidth="1"/>
    <col min="1032" max="1032" width="3.42578125" style="65" customWidth="1"/>
    <col min="1033" max="1033" width="11.85546875" style="65" customWidth="1"/>
    <col min="1034" max="1034" width="12.42578125" style="65" customWidth="1"/>
    <col min="1035" max="1035" width="13.28515625" style="65" customWidth="1"/>
    <col min="1036" max="1036" width="9.140625" style="65" customWidth="1"/>
    <col min="1037" max="1280" width="8.85546875" style="65"/>
    <col min="1281" max="1282" width="1.85546875" style="65" customWidth="1"/>
    <col min="1283" max="1283" width="1.5703125" style="65" customWidth="1"/>
    <col min="1284" max="1284" width="2.28515625" style="65" customWidth="1"/>
    <col min="1285" max="1285" width="2" style="65" customWidth="1"/>
    <col min="1286" max="1286" width="2.42578125" style="65" customWidth="1"/>
    <col min="1287" max="1287" width="35.85546875" style="65" customWidth="1"/>
    <col min="1288" max="1288" width="3.42578125" style="65" customWidth="1"/>
    <col min="1289" max="1289" width="11.85546875" style="65" customWidth="1"/>
    <col min="1290" max="1290" width="12.42578125" style="65" customWidth="1"/>
    <col min="1291" max="1291" width="13.28515625" style="65" customWidth="1"/>
    <col min="1292" max="1292" width="9.140625" style="65" customWidth="1"/>
    <col min="1293" max="1536" width="8.85546875" style="65"/>
    <col min="1537" max="1538" width="1.85546875" style="65" customWidth="1"/>
    <col min="1539" max="1539" width="1.5703125" style="65" customWidth="1"/>
    <col min="1540" max="1540" width="2.28515625" style="65" customWidth="1"/>
    <col min="1541" max="1541" width="2" style="65" customWidth="1"/>
    <col min="1542" max="1542" width="2.42578125" style="65" customWidth="1"/>
    <col min="1543" max="1543" width="35.85546875" style="65" customWidth="1"/>
    <col min="1544" max="1544" width="3.42578125" style="65" customWidth="1"/>
    <col min="1545" max="1545" width="11.85546875" style="65" customWidth="1"/>
    <col min="1546" max="1546" width="12.42578125" style="65" customWidth="1"/>
    <col min="1547" max="1547" width="13.28515625" style="65" customWidth="1"/>
    <col min="1548" max="1548" width="9.140625" style="65" customWidth="1"/>
    <col min="1549" max="1792" width="8.85546875" style="65"/>
    <col min="1793" max="1794" width="1.85546875" style="65" customWidth="1"/>
    <col min="1795" max="1795" width="1.5703125" style="65" customWidth="1"/>
    <col min="1796" max="1796" width="2.28515625" style="65" customWidth="1"/>
    <col min="1797" max="1797" width="2" style="65" customWidth="1"/>
    <col min="1798" max="1798" width="2.42578125" style="65" customWidth="1"/>
    <col min="1799" max="1799" width="35.85546875" style="65" customWidth="1"/>
    <col min="1800" max="1800" width="3.42578125" style="65" customWidth="1"/>
    <col min="1801" max="1801" width="11.85546875" style="65" customWidth="1"/>
    <col min="1802" max="1802" width="12.42578125" style="65" customWidth="1"/>
    <col min="1803" max="1803" width="13.28515625" style="65" customWidth="1"/>
    <col min="1804" max="1804" width="9.140625" style="65" customWidth="1"/>
    <col min="1805" max="2048" width="8.85546875" style="65"/>
    <col min="2049" max="2050" width="1.85546875" style="65" customWidth="1"/>
    <col min="2051" max="2051" width="1.5703125" style="65" customWidth="1"/>
    <col min="2052" max="2052" width="2.28515625" style="65" customWidth="1"/>
    <col min="2053" max="2053" width="2" style="65" customWidth="1"/>
    <col min="2054" max="2054" width="2.42578125" style="65" customWidth="1"/>
    <col min="2055" max="2055" width="35.85546875" style="65" customWidth="1"/>
    <col min="2056" max="2056" width="3.42578125" style="65" customWidth="1"/>
    <col min="2057" max="2057" width="11.85546875" style="65" customWidth="1"/>
    <col min="2058" max="2058" width="12.42578125" style="65" customWidth="1"/>
    <col min="2059" max="2059" width="13.28515625" style="65" customWidth="1"/>
    <col min="2060" max="2060" width="9.140625" style="65" customWidth="1"/>
    <col min="2061" max="2304" width="8.85546875" style="65"/>
    <col min="2305" max="2306" width="1.85546875" style="65" customWidth="1"/>
    <col min="2307" max="2307" width="1.5703125" style="65" customWidth="1"/>
    <col min="2308" max="2308" width="2.28515625" style="65" customWidth="1"/>
    <col min="2309" max="2309" width="2" style="65" customWidth="1"/>
    <col min="2310" max="2310" width="2.42578125" style="65" customWidth="1"/>
    <col min="2311" max="2311" width="35.85546875" style="65" customWidth="1"/>
    <col min="2312" max="2312" width="3.42578125" style="65" customWidth="1"/>
    <col min="2313" max="2313" width="11.85546875" style="65" customWidth="1"/>
    <col min="2314" max="2314" width="12.42578125" style="65" customWidth="1"/>
    <col min="2315" max="2315" width="13.28515625" style="65" customWidth="1"/>
    <col min="2316" max="2316" width="9.140625" style="65" customWidth="1"/>
    <col min="2317" max="2560" width="8.85546875" style="65"/>
    <col min="2561" max="2562" width="1.85546875" style="65" customWidth="1"/>
    <col min="2563" max="2563" width="1.5703125" style="65" customWidth="1"/>
    <col min="2564" max="2564" width="2.28515625" style="65" customWidth="1"/>
    <col min="2565" max="2565" width="2" style="65" customWidth="1"/>
    <col min="2566" max="2566" width="2.42578125" style="65" customWidth="1"/>
    <col min="2567" max="2567" width="35.85546875" style="65" customWidth="1"/>
    <col min="2568" max="2568" width="3.42578125" style="65" customWidth="1"/>
    <col min="2569" max="2569" width="11.85546875" style="65" customWidth="1"/>
    <col min="2570" max="2570" width="12.42578125" style="65" customWidth="1"/>
    <col min="2571" max="2571" width="13.28515625" style="65" customWidth="1"/>
    <col min="2572" max="2572" width="9.140625" style="65" customWidth="1"/>
    <col min="2573" max="2816" width="8.85546875" style="65"/>
    <col min="2817" max="2818" width="1.85546875" style="65" customWidth="1"/>
    <col min="2819" max="2819" width="1.5703125" style="65" customWidth="1"/>
    <col min="2820" max="2820" width="2.28515625" style="65" customWidth="1"/>
    <col min="2821" max="2821" width="2" style="65" customWidth="1"/>
    <col min="2822" max="2822" width="2.42578125" style="65" customWidth="1"/>
    <col min="2823" max="2823" width="35.85546875" style="65" customWidth="1"/>
    <col min="2824" max="2824" width="3.42578125" style="65" customWidth="1"/>
    <col min="2825" max="2825" width="11.85546875" style="65" customWidth="1"/>
    <col min="2826" max="2826" width="12.42578125" style="65" customWidth="1"/>
    <col min="2827" max="2827" width="13.28515625" style="65" customWidth="1"/>
    <col min="2828" max="2828" width="9.140625" style="65" customWidth="1"/>
    <col min="2829" max="3072" width="8.85546875" style="65"/>
    <col min="3073" max="3074" width="1.85546875" style="65" customWidth="1"/>
    <col min="3075" max="3075" width="1.5703125" style="65" customWidth="1"/>
    <col min="3076" max="3076" width="2.28515625" style="65" customWidth="1"/>
    <col min="3077" max="3077" width="2" style="65" customWidth="1"/>
    <col min="3078" max="3078" width="2.42578125" style="65" customWidth="1"/>
    <col min="3079" max="3079" width="35.85546875" style="65" customWidth="1"/>
    <col min="3080" max="3080" width="3.42578125" style="65" customWidth="1"/>
    <col min="3081" max="3081" width="11.85546875" style="65" customWidth="1"/>
    <col min="3082" max="3082" width="12.42578125" style="65" customWidth="1"/>
    <col min="3083" max="3083" width="13.28515625" style="65" customWidth="1"/>
    <col min="3084" max="3084" width="9.140625" style="65" customWidth="1"/>
    <col min="3085" max="3328" width="8.85546875" style="65"/>
    <col min="3329" max="3330" width="1.85546875" style="65" customWidth="1"/>
    <col min="3331" max="3331" width="1.5703125" style="65" customWidth="1"/>
    <col min="3332" max="3332" width="2.28515625" style="65" customWidth="1"/>
    <col min="3333" max="3333" width="2" style="65" customWidth="1"/>
    <col min="3334" max="3334" width="2.42578125" style="65" customWidth="1"/>
    <col min="3335" max="3335" width="35.85546875" style="65" customWidth="1"/>
    <col min="3336" max="3336" width="3.42578125" style="65" customWidth="1"/>
    <col min="3337" max="3337" width="11.85546875" style="65" customWidth="1"/>
    <col min="3338" max="3338" width="12.42578125" style="65" customWidth="1"/>
    <col min="3339" max="3339" width="13.28515625" style="65" customWidth="1"/>
    <col min="3340" max="3340" width="9.140625" style="65" customWidth="1"/>
    <col min="3341" max="3584" width="8.85546875" style="65"/>
    <col min="3585" max="3586" width="1.85546875" style="65" customWidth="1"/>
    <col min="3587" max="3587" width="1.5703125" style="65" customWidth="1"/>
    <col min="3588" max="3588" width="2.28515625" style="65" customWidth="1"/>
    <col min="3589" max="3589" width="2" style="65" customWidth="1"/>
    <col min="3590" max="3590" width="2.42578125" style="65" customWidth="1"/>
    <col min="3591" max="3591" width="35.85546875" style="65" customWidth="1"/>
    <col min="3592" max="3592" width="3.42578125" style="65" customWidth="1"/>
    <col min="3593" max="3593" width="11.85546875" style="65" customWidth="1"/>
    <col min="3594" max="3594" width="12.42578125" style="65" customWidth="1"/>
    <col min="3595" max="3595" width="13.28515625" style="65" customWidth="1"/>
    <col min="3596" max="3596" width="9.140625" style="65" customWidth="1"/>
    <col min="3597" max="3840" width="8.85546875" style="65"/>
    <col min="3841" max="3842" width="1.85546875" style="65" customWidth="1"/>
    <col min="3843" max="3843" width="1.5703125" style="65" customWidth="1"/>
    <col min="3844" max="3844" width="2.28515625" style="65" customWidth="1"/>
    <col min="3845" max="3845" width="2" style="65" customWidth="1"/>
    <col min="3846" max="3846" width="2.42578125" style="65" customWidth="1"/>
    <col min="3847" max="3847" width="35.85546875" style="65" customWidth="1"/>
    <col min="3848" max="3848" width="3.42578125" style="65" customWidth="1"/>
    <col min="3849" max="3849" width="11.85546875" style="65" customWidth="1"/>
    <col min="3850" max="3850" width="12.42578125" style="65" customWidth="1"/>
    <col min="3851" max="3851" width="13.28515625" style="65" customWidth="1"/>
    <col min="3852" max="3852" width="9.140625" style="65" customWidth="1"/>
    <col min="3853" max="4096" width="8.85546875" style="65"/>
    <col min="4097" max="4098" width="1.85546875" style="65" customWidth="1"/>
    <col min="4099" max="4099" width="1.5703125" style="65" customWidth="1"/>
    <col min="4100" max="4100" width="2.28515625" style="65" customWidth="1"/>
    <col min="4101" max="4101" width="2" style="65" customWidth="1"/>
    <col min="4102" max="4102" width="2.42578125" style="65" customWidth="1"/>
    <col min="4103" max="4103" width="35.85546875" style="65" customWidth="1"/>
    <col min="4104" max="4104" width="3.42578125" style="65" customWidth="1"/>
    <col min="4105" max="4105" width="11.85546875" style="65" customWidth="1"/>
    <col min="4106" max="4106" width="12.42578125" style="65" customWidth="1"/>
    <col min="4107" max="4107" width="13.28515625" style="65" customWidth="1"/>
    <col min="4108" max="4108" width="9.140625" style="65" customWidth="1"/>
    <col min="4109" max="4352" width="8.85546875" style="65"/>
    <col min="4353" max="4354" width="1.85546875" style="65" customWidth="1"/>
    <col min="4355" max="4355" width="1.5703125" style="65" customWidth="1"/>
    <col min="4356" max="4356" width="2.28515625" style="65" customWidth="1"/>
    <col min="4357" max="4357" width="2" style="65" customWidth="1"/>
    <col min="4358" max="4358" width="2.42578125" style="65" customWidth="1"/>
    <col min="4359" max="4359" width="35.85546875" style="65" customWidth="1"/>
    <col min="4360" max="4360" width="3.42578125" style="65" customWidth="1"/>
    <col min="4361" max="4361" width="11.85546875" style="65" customWidth="1"/>
    <col min="4362" max="4362" width="12.42578125" style="65" customWidth="1"/>
    <col min="4363" max="4363" width="13.28515625" style="65" customWidth="1"/>
    <col min="4364" max="4364" width="9.140625" style="65" customWidth="1"/>
    <col min="4365" max="4608" width="8.85546875" style="65"/>
    <col min="4609" max="4610" width="1.85546875" style="65" customWidth="1"/>
    <col min="4611" max="4611" width="1.5703125" style="65" customWidth="1"/>
    <col min="4612" max="4612" width="2.28515625" style="65" customWidth="1"/>
    <col min="4613" max="4613" width="2" style="65" customWidth="1"/>
    <col min="4614" max="4614" width="2.42578125" style="65" customWidth="1"/>
    <col min="4615" max="4615" width="35.85546875" style="65" customWidth="1"/>
    <col min="4616" max="4616" width="3.42578125" style="65" customWidth="1"/>
    <col min="4617" max="4617" width="11.85546875" style="65" customWidth="1"/>
    <col min="4618" max="4618" width="12.42578125" style="65" customWidth="1"/>
    <col min="4619" max="4619" width="13.28515625" style="65" customWidth="1"/>
    <col min="4620" max="4620" width="9.140625" style="65" customWidth="1"/>
    <col min="4621" max="4864" width="8.85546875" style="65"/>
    <col min="4865" max="4866" width="1.85546875" style="65" customWidth="1"/>
    <col min="4867" max="4867" width="1.5703125" style="65" customWidth="1"/>
    <col min="4868" max="4868" width="2.28515625" style="65" customWidth="1"/>
    <col min="4869" max="4869" width="2" style="65" customWidth="1"/>
    <col min="4870" max="4870" width="2.42578125" style="65" customWidth="1"/>
    <col min="4871" max="4871" width="35.85546875" style="65" customWidth="1"/>
    <col min="4872" max="4872" width="3.42578125" style="65" customWidth="1"/>
    <col min="4873" max="4873" width="11.85546875" style="65" customWidth="1"/>
    <col min="4874" max="4874" width="12.42578125" style="65" customWidth="1"/>
    <col min="4875" max="4875" width="13.28515625" style="65" customWidth="1"/>
    <col min="4876" max="4876" width="9.140625" style="65" customWidth="1"/>
    <col min="4877" max="5120" width="8.85546875" style="65"/>
    <col min="5121" max="5122" width="1.85546875" style="65" customWidth="1"/>
    <col min="5123" max="5123" width="1.5703125" style="65" customWidth="1"/>
    <col min="5124" max="5124" width="2.28515625" style="65" customWidth="1"/>
    <col min="5125" max="5125" width="2" style="65" customWidth="1"/>
    <col min="5126" max="5126" width="2.42578125" style="65" customWidth="1"/>
    <col min="5127" max="5127" width="35.85546875" style="65" customWidth="1"/>
    <col min="5128" max="5128" width="3.42578125" style="65" customWidth="1"/>
    <col min="5129" max="5129" width="11.85546875" style="65" customWidth="1"/>
    <col min="5130" max="5130" width="12.42578125" style="65" customWidth="1"/>
    <col min="5131" max="5131" width="13.28515625" style="65" customWidth="1"/>
    <col min="5132" max="5132" width="9.140625" style="65" customWidth="1"/>
    <col min="5133" max="5376" width="8.85546875" style="65"/>
    <col min="5377" max="5378" width="1.85546875" style="65" customWidth="1"/>
    <col min="5379" max="5379" width="1.5703125" style="65" customWidth="1"/>
    <col min="5380" max="5380" width="2.28515625" style="65" customWidth="1"/>
    <col min="5381" max="5381" width="2" style="65" customWidth="1"/>
    <col min="5382" max="5382" width="2.42578125" style="65" customWidth="1"/>
    <col min="5383" max="5383" width="35.85546875" style="65" customWidth="1"/>
    <col min="5384" max="5384" width="3.42578125" style="65" customWidth="1"/>
    <col min="5385" max="5385" width="11.85546875" style="65" customWidth="1"/>
    <col min="5386" max="5386" width="12.42578125" style="65" customWidth="1"/>
    <col min="5387" max="5387" width="13.28515625" style="65" customWidth="1"/>
    <col min="5388" max="5388" width="9.140625" style="65" customWidth="1"/>
    <col min="5389" max="5632" width="8.85546875" style="65"/>
    <col min="5633" max="5634" width="1.85546875" style="65" customWidth="1"/>
    <col min="5635" max="5635" width="1.5703125" style="65" customWidth="1"/>
    <col min="5636" max="5636" width="2.28515625" style="65" customWidth="1"/>
    <col min="5637" max="5637" width="2" style="65" customWidth="1"/>
    <col min="5638" max="5638" width="2.42578125" style="65" customWidth="1"/>
    <col min="5639" max="5639" width="35.85546875" style="65" customWidth="1"/>
    <col min="5640" max="5640" width="3.42578125" style="65" customWidth="1"/>
    <col min="5641" max="5641" width="11.85546875" style="65" customWidth="1"/>
    <col min="5642" max="5642" width="12.42578125" style="65" customWidth="1"/>
    <col min="5643" max="5643" width="13.28515625" style="65" customWidth="1"/>
    <col min="5644" max="5644" width="9.140625" style="65" customWidth="1"/>
    <col min="5645" max="5888" width="8.85546875" style="65"/>
    <col min="5889" max="5890" width="1.85546875" style="65" customWidth="1"/>
    <col min="5891" max="5891" width="1.5703125" style="65" customWidth="1"/>
    <col min="5892" max="5892" width="2.28515625" style="65" customWidth="1"/>
    <col min="5893" max="5893" width="2" style="65" customWidth="1"/>
    <col min="5894" max="5894" width="2.42578125" style="65" customWidth="1"/>
    <col min="5895" max="5895" width="35.85546875" style="65" customWidth="1"/>
    <col min="5896" max="5896" width="3.42578125" style="65" customWidth="1"/>
    <col min="5897" max="5897" width="11.85546875" style="65" customWidth="1"/>
    <col min="5898" max="5898" width="12.42578125" style="65" customWidth="1"/>
    <col min="5899" max="5899" width="13.28515625" style="65" customWidth="1"/>
    <col min="5900" max="5900" width="9.140625" style="65" customWidth="1"/>
    <col min="5901" max="6144" width="8.85546875" style="65"/>
    <col min="6145" max="6146" width="1.85546875" style="65" customWidth="1"/>
    <col min="6147" max="6147" width="1.5703125" style="65" customWidth="1"/>
    <col min="6148" max="6148" width="2.28515625" style="65" customWidth="1"/>
    <col min="6149" max="6149" width="2" style="65" customWidth="1"/>
    <col min="6150" max="6150" width="2.42578125" style="65" customWidth="1"/>
    <col min="6151" max="6151" width="35.85546875" style="65" customWidth="1"/>
    <col min="6152" max="6152" width="3.42578125" style="65" customWidth="1"/>
    <col min="6153" max="6153" width="11.85546875" style="65" customWidth="1"/>
    <col min="6154" max="6154" width="12.42578125" style="65" customWidth="1"/>
    <col min="6155" max="6155" width="13.28515625" style="65" customWidth="1"/>
    <col min="6156" max="6156" width="9.140625" style="65" customWidth="1"/>
    <col min="6157" max="6400" width="8.85546875" style="65"/>
    <col min="6401" max="6402" width="1.85546875" style="65" customWidth="1"/>
    <col min="6403" max="6403" width="1.5703125" style="65" customWidth="1"/>
    <col min="6404" max="6404" width="2.28515625" style="65" customWidth="1"/>
    <col min="6405" max="6405" width="2" style="65" customWidth="1"/>
    <col min="6406" max="6406" width="2.42578125" style="65" customWidth="1"/>
    <col min="6407" max="6407" width="35.85546875" style="65" customWidth="1"/>
    <col min="6408" max="6408" width="3.42578125" style="65" customWidth="1"/>
    <col min="6409" max="6409" width="11.85546875" style="65" customWidth="1"/>
    <col min="6410" max="6410" width="12.42578125" style="65" customWidth="1"/>
    <col min="6411" max="6411" width="13.28515625" style="65" customWidth="1"/>
    <col min="6412" max="6412" width="9.140625" style="65" customWidth="1"/>
    <col min="6413" max="6656" width="8.85546875" style="65"/>
    <col min="6657" max="6658" width="1.85546875" style="65" customWidth="1"/>
    <col min="6659" max="6659" width="1.5703125" style="65" customWidth="1"/>
    <col min="6660" max="6660" width="2.28515625" style="65" customWidth="1"/>
    <col min="6661" max="6661" width="2" style="65" customWidth="1"/>
    <col min="6662" max="6662" width="2.42578125" style="65" customWidth="1"/>
    <col min="6663" max="6663" width="35.85546875" style="65" customWidth="1"/>
    <col min="6664" max="6664" width="3.42578125" style="65" customWidth="1"/>
    <col min="6665" max="6665" width="11.85546875" style="65" customWidth="1"/>
    <col min="6666" max="6666" width="12.42578125" style="65" customWidth="1"/>
    <col min="6667" max="6667" width="13.28515625" style="65" customWidth="1"/>
    <col min="6668" max="6668" width="9.140625" style="65" customWidth="1"/>
    <col min="6669" max="6912" width="8.85546875" style="65"/>
    <col min="6913" max="6914" width="1.85546875" style="65" customWidth="1"/>
    <col min="6915" max="6915" width="1.5703125" style="65" customWidth="1"/>
    <col min="6916" max="6916" width="2.28515625" style="65" customWidth="1"/>
    <col min="6917" max="6917" width="2" style="65" customWidth="1"/>
    <col min="6918" max="6918" width="2.42578125" style="65" customWidth="1"/>
    <col min="6919" max="6919" width="35.85546875" style="65" customWidth="1"/>
    <col min="6920" max="6920" width="3.42578125" style="65" customWidth="1"/>
    <col min="6921" max="6921" width="11.85546875" style="65" customWidth="1"/>
    <col min="6922" max="6922" width="12.42578125" style="65" customWidth="1"/>
    <col min="6923" max="6923" width="13.28515625" style="65" customWidth="1"/>
    <col min="6924" max="6924" width="9.140625" style="65" customWidth="1"/>
    <col min="6925" max="7168" width="8.85546875" style="65"/>
    <col min="7169" max="7170" width="1.85546875" style="65" customWidth="1"/>
    <col min="7171" max="7171" width="1.5703125" style="65" customWidth="1"/>
    <col min="7172" max="7172" width="2.28515625" style="65" customWidth="1"/>
    <col min="7173" max="7173" width="2" style="65" customWidth="1"/>
    <col min="7174" max="7174" width="2.42578125" style="65" customWidth="1"/>
    <col min="7175" max="7175" width="35.85546875" style="65" customWidth="1"/>
    <col min="7176" max="7176" width="3.42578125" style="65" customWidth="1"/>
    <col min="7177" max="7177" width="11.85546875" style="65" customWidth="1"/>
    <col min="7178" max="7178" width="12.42578125" style="65" customWidth="1"/>
    <col min="7179" max="7179" width="13.28515625" style="65" customWidth="1"/>
    <col min="7180" max="7180" width="9.140625" style="65" customWidth="1"/>
    <col min="7181" max="7424" width="8.85546875" style="65"/>
    <col min="7425" max="7426" width="1.85546875" style="65" customWidth="1"/>
    <col min="7427" max="7427" width="1.5703125" style="65" customWidth="1"/>
    <col min="7428" max="7428" width="2.28515625" style="65" customWidth="1"/>
    <col min="7429" max="7429" width="2" style="65" customWidth="1"/>
    <col min="7430" max="7430" width="2.42578125" style="65" customWidth="1"/>
    <col min="7431" max="7431" width="35.85546875" style="65" customWidth="1"/>
    <col min="7432" max="7432" width="3.42578125" style="65" customWidth="1"/>
    <col min="7433" max="7433" width="11.85546875" style="65" customWidth="1"/>
    <col min="7434" max="7434" width="12.42578125" style="65" customWidth="1"/>
    <col min="7435" max="7435" width="13.28515625" style="65" customWidth="1"/>
    <col min="7436" max="7436" width="9.140625" style="65" customWidth="1"/>
    <col min="7437" max="7680" width="8.85546875" style="65"/>
    <col min="7681" max="7682" width="1.85546875" style="65" customWidth="1"/>
    <col min="7683" max="7683" width="1.5703125" style="65" customWidth="1"/>
    <col min="7684" max="7684" width="2.28515625" style="65" customWidth="1"/>
    <col min="7685" max="7685" width="2" style="65" customWidth="1"/>
    <col min="7686" max="7686" width="2.42578125" style="65" customWidth="1"/>
    <col min="7687" max="7687" width="35.85546875" style="65" customWidth="1"/>
    <col min="7688" max="7688" width="3.42578125" style="65" customWidth="1"/>
    <col min="7689" max="7689" width="11.85546875" style="65" customWidth="1"/>
    <col min="7690" max="7690" width="12.42578125" style="65" customWidth="1"/>
    <col min="7691" max="7691" width="13.28515625" style="65" customWidth="1"/>
    <col min="7692" max="7692" width="9.140625" style="65" customWidth="1"/>
    <col min="7693" max="7936" width="8.85546875" style="65"/>
    <col min="7937" max="7938" width="1.85546875" style="65" customWidth="1"/>
    <col min="7939" max="7939" width="1.5703125" style="65" customWidth="1"/>
    <col min="7940" max="7940" width="2.28515625" style="65" customWidth="1"/>
    <col min="7941" max="7941" width="2" style="65" customWidth="1"/>
    <col min="7942" max="7942" width="2.42578125" style="65" customWidth="1"/>
    <col min="7943" max="7943" width="35.85546875" style="65" customWidth="1"/>
    <col min="7944" max="7944" width="3.42578125" style="65" customWidth="1"/>
    <col min="7945" max="7945" width="11.85546875" style="65" customWidth="1"/>
    <col min="7946" max="7946" width="12.42578125" style="65" customWidth="1"/>
    <col min="7947" max="7947" width="13.28515625" style="65" customWidth="1"/>
    <col min="7948" max="7948" width="9.140625" style="65" customWidth="1"/>
    <col min="7949" max="8192" width="8.85546875" style="65"/>
    <col min="8193" max="8194" width="1.85546875" style="65" customWidth="1"/>
    <col min="8195" max="8195" width="1.5703125" style="65" customWidth="1"/>
    <col min="8196" max="8196" width="2.28515625" style="65" customWidth="1"/>
    <col min="8197" max="8197" width="2" style="65" customWidth="1"/>
    <col min="8198" max="8198" width="2.42578125" style="65" customWidth="1"/>
    <col min="8199" max="8199" width="35.85546875" style="65" customWidth="1"/>
    <col min="8200" max="8200" width="3.42578125" style="65" customWidth="1"/>
    <col min="8201" max="8201" width="11.85546875" style="65" customWidth="1"/>
    <col min="8202" max="8202" width="12.42578125" style="65" customWidth="1"/>
    <col min="8203" max="8203" width="13.28515625" style="65" customWidth="1"/>
    <col min="8204" max="8204" width="9.140625" style="65" customWidth="1"/>
    <col min="8205" max="8448" width="8.85546875" style="65"/>
    <col min="8449" max="8450" width="1.85546875" style="65" customWidth="1"/>
    <col min="8451" max="8451" width="1.5703125" style="65" customWidth="1"/>
    <col min="8452" max="8452" width="2.28515625" style="65" customWidth="1"/>
    <col min="8453" max="8453" width="2" style="65" customWidth="1"/>
    <col min="8454" max="8454" width="2.42578125" style="65" customWidth="1"/>
    <col min="8455" max="8455" width="35.85546875" style="65" customWidth="1"/>
    <col min="8456" max="8456" width="3.42578125" style="65" customWidth="1"/>
    <col min="8457" max="8457" width="11.85546875" style="65" customWidth="1"/>
    <col min="8458" max="8458" width="12.42578125" style="65" customWidth="1"/>
    <col min="8459" max="8459" width="13.28515625" style="65" customWidth="1"/>
    <col min="8460" max="8460" width="9.140625" style="65" customWidth="1"/>
    <col min="8461" max="8704" width="8.85546875" style="65"/>
    <col min="8705" max="8706" width="1.85546875" style="65" customWidth="1"/>
    <col min="8707" max="8707" width="1.5703125" style="65" customWidth="1"/>
    <col min="8708" max="8708" width="2.28515625" style="65" customWidth="1"/>
    <col min="8709" max="8709" width="2" style="65" customWidth="1"/>
    <col min="8710" max="8710" width="2.42578125" style="65" customWidth="1"/>
    <col min="8711" max="8711" width="35.85546875" style="65" customWidth="1"/>
    <col min="8712" max="8712" width="3.42578125" style="65" customWidth="1"/>
    <col min="8713" max="8713" width="11.85546875" style="65" customWidth="1"/>
    <col min="8714" max="8714" width="12.42578125" style="65" customWidth="1"/>
    <col min="8715" max="8715" width="13.28515625" style="65" customWidth="1"/>
    <col min="8716" max="8716" width="9.140625" style="65" customWidth="1"/>
    <col min="8717" max="8960" width="8.85546875" style="65"/>
    <col min="8961" max="8962" width="1.85546875" style="65" customWidth="1"/>
    <col min="8963" max="8963" width="1.5703125" style="65" customWidth="1"/>
    <col min="8964" max="8964" width="2.28515625" style="65" customWidth="1"/>
    <col min="8965" max="8965" width="2" style="65" customWidth="1"/>
    <col min="8966" max="8966" width="2.42578125" style="65" customWidth="1"/>
    <col min="8967" max="8967" width="35.85546875" style="65" customWidth="1"/>
    <col min="8968" max="8968" width="3.42578125" style="65" customWidth="1"/>
    <col min="8969" max="8969" width="11.85546875" style="65" customWidth="1"/>
    <col min="8970" max="8970" width="12.42578125" style="65" customWidth="1"/>
    <col min="8971" max="8971" width="13.28515625" style="65" customWidth="1"/>
    <col min="8972" max="8972" width="9.140625" style="65" customWidth="1"/>
    <col min="8973" max="9216" width="8.85546875" style="65"/>
    <col min="9217" max="9218" width="1.85546875" style="65" customWidth="1"/>
    <col min="9219" max="9219" width="1.5703125" style="65" customWidth="1"/>
    <col min="9220" max="9220" width="2.28515625" style="65" customWidth="1"/>
    <col min="9221" max="9221" width="2" style="65" customWidth="1"/>
    <col min="9222" max="9222" width="2.42578125" style="65" customWidth="1"/>
    <col min="9223" max="9223" width="35.85546875" style="65" customWidth="1"/>
    <col min="9224" max="9224" width="3.42578125" style="65" customWidth="1"/>
    <col min="9225" max="9225" width="11.85546875" style="65" customWidth="1"/>
    <col min="9226" max="9226" width="12.42578125" style="65" customWidth="1"/>
    <col min="9227" max="9227" width="13.28515625" style="65" customWidth="1"/>
    <col min="9228" max="9228" width="9.140625" style="65" customWidth="1"/>
    <col min="9229" max="9472" width="8.85546875" style="65"/>
    <col min="9473" max="9474" width="1.85546875" style="65" customWidth="1"/>
    <col min="9475" max="9475" width="1.5703125" style="65" customWidth="1"/>
    <col min="9476" max="9476" width="2.28515625" style="65" customWidth="1"/>
    <col min="9477" max="9477" width="2" style="65" customWidth="1"/>
    <col min="9478" max="9478" width="2.42578125" style="65" customWidth="1"/>
    <col min="9479" max="9479" width="35.85546875" style="65" customWidth="1"/>
    <col min="9480" max="9480" width="3.42578125" style="65" customWidth="1"/>
    <col min="9481" max="9481" width="11.85546875" style="65" customWidth="1"/>
    <col min="9482" max="9482" width="12.42578125" style="65" customWidth="1"/>
    <col min="9483" max="9483" width="13.28515625" style="65" customWidth="1"/>
    <col min="9484" max="9484" width="9.140625" style="65" customWidth="1"/>
    <col min="9485" max="9728" width="8.85546875" style="65"/>
    <col min="9729" max="9730" width="1.85546875" style="65" customWidth="1"/>
    <col min="9731" max="9731" width="1.5703125" style="65" customWidth="1"/>
    <col min="9732" max="9732" width="2.28515625" style="65" customWidth="1"/>
    <col min="9733" max="9733" width="2" style="65" customWidth="1"/>
    <col min="9734" max="9734" width="2.42578125" style="65" customWidth="1"/>
    <col min="9735" max="9735" width="35.85546875" style="65" customWidth="1"/>
    <col min="9736" max="9736" width="3.42578125" style="65" customWidth="1"/>
    <col min="9737" max="9737" width="11.85546875" style="65" customWidth="1"/>
    <col min="9738" max="9738" width="12.42578125" style="65" customWidth="1"/>
    <col min="9739" max="9739" width="13.28515625" style="65" customWidth="1"/>
    <col min="9740" max="9740" width="9.140625" style="65" customWidth="1"/>
    <col min="9741" max="9984" width="8.85546875" style="65"/>
    <col min="9985" max="9986" width="1.85546875" style="65" customWidth="1"/>
    <col min="9987" max="9987" width="1.5703125" style="65" customWidth="1"/>
    <col min="9988" max="9988" width="2.28515625" style="65" customWidth="1"/>
    <col min="9989" max="9989" width="2" style="65" customWidth="1"/>
    <col min="9990" max="9990" width="2.42578125" style="65" customWidth="1"/>
    <col min="9991" max="9991" width="35.85546875" style="65" customWidth="1"/>
    <col min="9992" max="9992" width="3.42578125" style="65" customWidth="1"/>
    <col min="9993" max="9993" width="11.85546875" style="65" customWidth="1"/>
    <col min="9994" max="9994" width="12.42578125" style="65" customWidth="1"/>
    <col min="9995" max="9995" width="13.28515625" style="65" customWidth="1"/>
    <col min="9996" max="9996" width="9.140625" style="65" customWidth="1"/>
    <col min="9997" max="10240" width="8.85546875" style="65"/>
    <col min="10241" max="10242" width="1.85546875" style="65" customWidth="1"/>
    <col min="10243" max="10243" width="1.5703125" style="65" customWidth="1"/>
    <col min="10244" max="10244" width="2.28515625" style="65" customWidth="1"/>
    <col min="10245" max="10245" width="2" style="65" customWidth="1"/>
    <col min="10246" max="10246" width="2.42578125" style="65" customWidth="1"/>
    <col min="10247" max="10247" width="35.85546875" style="65" customWidth="1"/>
    <col min="10248" max="10248" width="3.42578125" style="65" customWidth="1"/>
    <col min="10249" max="10249" width="11.85546875" style="65" customWidth="1"/>
    <col min="10250" max="10250" width="12.42578125" style="65" customWidth="1"/>
    <col min="10251" max="10251" width="13.28515625" style="65" customWidth="1"/>
    <col min="10252" max="10252" width="9.140625" style="65" customWidth="1"/>
    <col min="10253" max="10496" width="8.85546875" style="65"/>
    <col min="10497" max="10498" width="1.85546875" style="65" customWidth="1"/>
    <col min="10499" max="10499" width="1.5703125" style="65" customWidth="1"/>
    <col min="10500" max="10500" width="2.28515625" style="65" customWidth="1"/>
    <col min="10501" max="10501" width="2" style="65" customWidth="1"/>
    <col min="10502" max="10502" width="2.42578125" style="65" customWidth="1"/>
    <col min="10503" max="10503" width="35.85546875" style="65" customWidth="1"/>
    <col min="10504" max="10504" width="3.42578125" style="65" customWidth="1"/>
    <col min="10505" max="10505" width="11.85546875" style="65" customWidth="1"/>
    <col min="10506" max="10506" width="12.42578125" style="65" customWidth="1"/>
    <col min="10507" max="10507" width="13.28515625" style="65" customWidth="1"/>
    <col min="10508" max="10508" width="9.140625" style="65" customWidth="1"/>
    <col min="10509" max="10752" width="8.85546875" style="65"/>
    <col min="10753" max="10754" width="1.85546875" style="65" customWidth="1"/>
    <col min="10755" max="10755" width="1.5703125" style="65" customWidth="1"/>
    <col min="10756" max="10756" width="2.28515625" style="65" customWidth="1"/>
    <col min="10757" max="10757" width="2" style="65" customWidth="1"/>
    <col min="10758" max="10758" width="2.42578125" style="65" customWidth="1"/>
    <col min="10759" max="10759" width="35.85546875" style="65" customWidth="1"/>
    <col min="10760" max="10760" width="3.42578125" style="65" customWidth="1"/>
    <col min="10761" max="10761" width="11.85546875" style="65" customWidth="1"/>
    <col min="10762" max="10762" width="12.42578125" style="65" customWidth="1"/>
    <col min="10763" max="10763" width="13.28515625" style="65" customWidth="1"/>
    <col min="10764" max="10764" width="9.140625" style="65" customWidth="1"/>
    <col min="10765" max="11008" width="8.85546875" style="65"/>
    <col min="11009" max="11010" width="1.85546875" style="65" customWidth="1"/>
    <col min="11011" max="11011" width="1.5703125" style="65" customWidth="1"/>
    <col min="11012" max="11012" width="2.28515625" style="65" customWidth="1"/>
    <col min="11013" max="11013" width="2" style="65" customWidth="1"/>
    <col min="11014" max="11014" width="2.42578125" style="65" customWidth="1"/>
    <col min="11015" max="11015" width="35.85546875" style="65" customWidth="1"/>
    <col min="11016" max="11016" width="3.42578125" style="65" customWidth="1"/>
    <col min="11017" max="11017" width="11.85546875" style="65" customWidth="1"/>
    <col min="11018" max="11018" width="12.42578125" style="65" customWidth="1"/>
    <col min="11019" max="11019" width="13.28515625" style="65" customWidth="1"/>
    <col min="11020" max="11020" width="9.140625" style="65" customWidth="1"/>
    <col min="11021" max="11264" width="8.85546875" style="65"/>
    <col min="11265" max="11266" width="1.85546875" style="65" customWidth="1"/>
    <col min="11267" max="11267" width="1.5703125" style="65" customWidth="1"/>
    <col min="11268" max="11268" width="2.28515625" style="65" customWidth="1"/>
    <col min="11269" max="11269" width="2" style="65" customWidth="1"/>
    <col min="11270" max="11270" width="2.42578125" style="65" customWidth="1"/>
    <col min="11271" max="11271" width="35.85546875" style="65" customWidth="1"/>
    <col min="11272" max="11272" width="3.42578125" style="65" customWidth="1"/>
    <col min="11273" max="11273" width="11.85546875" style="65" customWidth="1"/>
    <col min="11274" max="11274" width="12.42578125" style="65" customWidth="1"/>
    <col min="11275" max="11275" width="13.28515625" style="65" customWidth="1"/>
    <col min="11276" max="11276" width="9.140625" style="65" customWidth="1"/>
    <col min="11277" max="11520" width="8.85546875" style="65"/>
    <col min="11521" max="11522" width="1.85546875" style="65" customWidth="1"/>
    <col min="11523" max="11523" width="1.5703125" style="65" customWidth="1"/>
    <col min="11524" max="11524" width="2.28515625" style="65" customWidth="1"/>
    <col min="11525" max="11525" width="2" style="65" customWidth="1"/>
    <col min="11526" max="11526" width="2.42578125" style="65" customWidth="1"/>
    <col min="11527" max="11527" width="35.85546875" style="65" customWidth="1"/>
    <col min="11528" max="11528" width="3.42578125" style="65" customWidth="1"/>
    <col min="11529" max="11529" width="11.85546875" style="65" customWidth="1"/>
    <col min="11530" max="11530" width="12.42578125" style="65" customWidth="1"/>
    <col min="11531" max="11531" width="13.28515625" style="65" customWidth="1"/>
    <col min="11532" max="11532" width="9.140625" style="65" customWidth="1"/>
    <col min="11533" max="11776" width="8.85546875" style="65"/>
    <col min="11777" max="11778" width="1.85546875" style="65" customWidth="1"/>
    <col min="11779" max="11779" width="1.5703125" style="65" customWidth="1"/>
    <col min="11780" max="11780" width="2.28515625" style="65" customWidth="1"/>
    <col min="11781" max="11781" width="2" style="65" customWidth="1"/>
    <col min="11782" max="11782" width="2.42578125" style="65" customWidth="1"/>
    <col min="11783" max="11783" width="35.85546875" style="65" customWidth="1"/>
    <col min="11784" max="11784" width="3.42578125" style="65" customWidth="1"/>
    <col min="11785" max="11785" width="11.85546875" style="65" customWidth="1"/>
    <col min="11786" max="11786" width="12.42578125" style="65" customWidth="1"/>
    <col min="11787" max="11787" width="13.28515625" style="65" customWidth="1"/>
    <col min="11788" max="11788" width="9.140625" style="65" customWidth="1"/>
    <col min="11789" max="12032" width="8.85546875" style="65"/>
    <col min="12033" max="12034" width="1.85546875" style="65" customWidth="1"/>
    <col min="12035" max="12035" width="1.5703125" style="65" customWidth="1"/>
    <col min="12036" max="12036" width="2.28515625" style="65" customWidth="1"/>
    <col min="12037" max="12037" width="2" style="65" customWidth="1"/>
    <col min="12038" max="12038" width="2.42578125" style="65" customWidth="1"/>
    <col min="12039" max="12039" width="35.85546875" style="65" customWidth="1"/>
    <col min="12040" max="12040" width="3.42578125" style="65" customWidth="1"/>
    <col min="12041" max="12041" width="11.85546875" style="65" customWidth="1"/>
    <col min="12042" max="12042" width="12.42578125" style="65" customWidth="1"/>
    <col min="12043" max="12043" width="13.28515625" style="65" customWidth="1"/>
    <col min="12044" max="12044" width="9.140625" style="65" customWidth="1"/>
    <col min="12045" max="12288" width="8.85546875" style="65"/>
    <col min="12289" max="12290" width="1.85546875" style="65" customWidth="1"/>
    <col min="12291" max="12291" width="1.5703125" style="65" customWidth="1"/>
    <col min="12292" max="12292" width="2.28515625" style="65" customWidth="1"/>
    <col min="12293" max="12293" width="2" style="65" customWidth="1"/>
    <col min="12294" max="12294" width="2.42578125" style="65" customWidth="1"/>
    <col min="12295" max="12295" width="35.85546875" style="65" customWidth="1"/>
    <col min="12296" max="12296" width="3.42578125" style="65" customWidth="1"/>
    <col min="12297" max="12297" width="11.85546875" style="65" customWidth="1"/>
    <col min="12298" max="12298" width="12.42578125" style="65" customWidth="1"/>
    <col min="12299" max="12299" width="13.28515625" style="65" customWidth="1"/>
    <col min="12300" max="12300" width="9.140625" style="65" customWidth="1"/>
    <col min="12301" max="12544" width="8.85546875" style="65"/>
    <col min="12545" max="12546" width="1.85546875" style="65" customWidth="1"/>
    <col min="12547" max="12547" width="1.5703125" style="65" customWidth="1"/>
    <col min="12548" max="12548" width="2.28515625" style="65" customWidth="1"/>
    <col min="12549" max="12549" width="2" style="65" customWidth="1"/>
    <col min="12550" max="12550" width="2.42578125" style="65" customWidth="1"/>
    <col min="12551" max="12551" width="35.85546875" style="65" customWidth="1"/>
    <col min="12552" max="12552" width="3.42578125" style="65" customWidth="1"/>
    <col min="12553" max="12553" width="11.85546875" style="65" customWidth="1"/>
    <col min="12554" max="12554" width="12.42578125" style="65" customWidth="1"/>
    <col min="12555" max="12555" width="13.28515625" style="65" customWidth="1"/>
    <col min="12556" max="12556" width="9.140625" style="65" customWidth="1"/>
    <col min="12557" max="12800" width="8.85546875" style="65"/>
    <col min="12801" max="12802" width="1.85546875" style="65" customWidth="1"/>
    <col min="12803" max="12803" width="1.5703125" style="65" customWidth="1"/>
    <col min="12804" max="12804" width="2.28515625" style="65" customWidth="1"/>
    <col min="12805" max="12805" width="2" style="65" customWidth="1"/>
    <col min="12806" max="12806" width="2.42578125" style="65" customWidth="1"/>
    <col min="12807" max="12807" width="35.85546875" style="65" customWidth="1"/>
    <col min="12808" max="12808" width="3.42578125" style="65" customWidth="1"/>
    <col min="12809" max="12809" width="11.85546875" style="65" customWidth="1"/>
    <col min="12810" max="12810" width="12.42578125" style="65" customWidth="1"/>
    <col min="12811" max="12811" width="13.28515625" style="65" customWidth="1"/>
    <col min="12812" max="12812" width="9.140625" style="65" customWidth="1"/>
    <col min="12813" max="13056" width="8.85546875" style="65"/>
    <col min="13057" max="13058" width="1.85546875" style="65" customWidth="1"/>
    <col min="13059" max="13059" width="1.5703125" style="65" customWidth="1"/>
    <col min="13060" max="13060" width="2.28515625" style="65" customWidth="1"/>
    <col min="13061" max="13061" width="2" style="65" customWidth="1"/>
    <col min="13062" max="13062" width="2.42578125" style="65" customWidth="1"/>
    <col min="13063" max="13063" width="35.85546875" style="65" customWidth="1"/>
    <col min="13064" max="13064" width="3.42578125" style="65" customWidth="1"/>
    <col min="13065" max="13065" width="11.85546875" style="65" customWidth="1"/>
    <col min="13066" max="13066" width="12.42578125" style="65" customWidth="1"/>
    <col min="13067" max="13067" width="13.28515625" style="65" customWidth="1"/>
    <col min="13068" max="13068" width="9.140625" style="65" customWidth="1"/>
    <col min="13069" max="13312" width="8.85546875" style="65"/>
    <col min="13313" max="13314" width="1.85546875" style="65" customWidth="1"/>
    <col min="13315" max="13315" width="1.5703125" style="65" customWidth="1"/>
    <col min="13316" max="13316" width="2.28515625" style="65" customWidth="1"/>
    <col min="13317" max="13317" width="2" style="65" customWidth="1"/>
    <col min="13318" max="13318" width="2.42578125" style="65" customWidth="1"/>
    <col min="13319" max="13319" width="35.85546875" style="65" customWidth="1"/>
    <col min="13320" max="13320" width="3.42578125" style="65" customWidth="1"/>
    <col min="13321" max="13321" width="11.85546875" style="65" customWidth="1"/>
    <col min="13322" max="13322" width="12.42578125" style="65" customWidth="1"/>
    <col min="13323" max="13323" width="13.28515625" style="65" customWidth="1"/>
    <col min="13324" max="13324" width="9.140625" style="65" customWidth="1"/>
    <col min="13325" max="13568" width="8.85546875" style="65"/>
    <col min="13569" max="13570" width="1.85546875" style="65" customWidth="1"/>
    <col min="13571" max="13571" width="1.5703125" style="65" customWidth="1"/>
    <col min="13572" max="13572" width="2.28515625" style="65" customWidth="1"/>
    <col min="13573" max="13573" width="2" style="65" customWidth="1"/>
    <col min="13574" max="13574" width="2.42578125" style="65" customWidth="1"/>
    <col min="13575" max="13575" width="35.85546875" style="65" customWidth="1"/>
    <col min="13576" max="13576" width="3.42578125" style="65" customWidth="1"/>
    <col min="13577" max="13577" width="11.85546875" style="65" customWidth="1"/>
    <col min="13578" max="13578" width="12.42578125" style="65" customWidth="1"/>
    <col min="13579" max="13579" width="13.28515625" style="65" customWidth="1"/>
    <col min="13580" max="13580" width="9.140625" style="65" customWidth="1"/>
    <col min="13581" max="13824" width="8.85546875" style="65"/>
    <col min="13825" max="13826" width="1.85546875" style="65" customWidth="1"/>
    <col min="13827" max="13827" width="1.5703125" style="65" customWidth="1"/>
    <col min="13828" max="13828" width="2.28515625" style="65" customWidth="1"/>
    <col min="13829" max="13829" width="2" style="65" customWidth="1"/>
    <col min="13830" max="13830" width="2.42578125" style="65" customWidth="1"/>
    <col min="13831" max="13831" width="35.85546875" style="65" customWidth="1"/>
    <col min="13832" max="13832" width="3.42578125" style="65" customWidth="1"/>
    <col min="13833" max="13833" width="11.85546875" style="65" customWidth="1"/>
    <col min="13834" max="13834" width="12.42578125" style="65" customWidth="1"/>
    <col min="13835" max="13835" width="13.28515625" style="65" customWidth="1"/>
    <col min="13836" max="13836" width="9.140625" style="65" customWidth="1"/>
    <col min="13837" max="14080" width="8.85546875" style="65"/>
    <col min="14081" max="14082" width="1.85546875" style="65" customWidth="1"/>
    <col min="14083" max="14083" width="1.5703125" style="65" customWidth="1"/>
    <col min="14084" max="14084" width="2.28515625" style="65" customWidth="1"/>
    <col min="14085" max="14085" width="2" style="65" customWidth="1"/>
    <col min="14086" max="14086" width="2.42578125" style="65" customWidth="1"/>
    <col min="14087" max="14087" width="35.85546875" style="65" customWidth="1"/>
    <col min="14088" max="14088" width="3.42578125" style="65" customWidth="1"/>
    <col min="14089" max="14089" width="11.85546875" style="65" customWidth="1"/>
    <col min="14090" max="14090" width="12.42578125" style="65" customWidth="1"/>
    <col min="14091" max="14091" width="13.28515625" style="65" customWidth="1"/>
    <col min="14092" max="14092" width="9.140625" style="65" customWidth="1"/>
    <col min="14093" max="14336" width="8.85546875" style="65"/>
    <col min="14337" max="14338" width="1.85546875" style="65" customWidth="1"/>
    <col min="14339" max="14339" width="1.5703125" style="65" customWidth="1"/>
    <col min="14340" max="14340" width="2.28515625" style="65" customWidth="1"/>
    <col min="14341" max="14341" width="2" style="65" customWidth="1"/>
    <col min="14342" max="14342" width="2.42578125" style="65" customWidth="1"/>
    <col min="14343" max="14343" width="35.85546875" style="65" customWidth="1"/>
    <col min="14344" max="14344" width="3.42578125" style="65" customWidth="1"/>
    <col min="14345" max="14345" width="11.85546875" style="65" customWidth="1"/>
    <col min="14346" max="14346" width="12.42578125" style="65" customWidth="1"/>
    <col min="14347" max="14347" width="13.28515625" style="65" customWidth="1"/>
    <col min="14348" max="14348" width="9.140625" style="65" customWidth="1"/>
    <col min="14349" max="14592" width="8.85546875" style="65"/>
    <col min="14593" max="14594" width="1.85546875" style="65" customWidth="1"/>
    <col min="14595" max="14595" width="1.5703125" style="65" customWidth="1"/>
    <col min="14596" max="14596" width="2.28515625" style="65" customWidth="1"/>
    <col min="14597" max="14597" width="2" style="65" customWidth="1"/>
    <col min="14598" max="14598" width="2.42578125" style="65" customWidth="1"/>
    <col min="14599" max="14599" width="35.85546875" style="65" customWidth="1"/>
    <col min="14600" max="14600" width="3.42578125" style="65" customWidth="1"/>
    <col min="14601" max="14601" width="11.85546875" style="65" customWidth="1"/>
    <col min="14602" max="14602" width="12.42578125" style="65" customWidth="1"/>
    <col min="14603" max="14603" width="13.28515625" style="65" customWidth="1"/>
    <col min="14604" max="14604" width="9.140625" style="65" customWidth="1"/>
    <col min="14605" max="14848" width="8.85546875" style="65"/>
    <col min="14849" max="14850" width="1.85546875" style="65" customWidth="1"/>
    <col min="14851" max="14851" width="1.5703125" style="65" customWidth="1"/>
    <col min="14852" max="14852" width="2.28515625" style="65" customWidth="1"/>
    <col min="14853" max="14853" width="2" style="65" customWidth="1"/>
    <col min="14854" max="14854" width="2.42578125" style="65" customWidth="1"/>
    <col min="14855" max="14855" width="35.85546875" style="65" customWidth="1"/>
    <col min="14856" max="14856" width="3.42578125" style="65" customWidth="1"/>
    <col min="14857" max="14857" width="11.85546875" style="65" customWidth="1"/>
    <col min="14858" max="14858" width="12.42578125" style="65" customWidth="1"/>
    <col min="14859" max="14859" width="13.28515625" style="65" customWidth="1"/>
    <col min="14860" max="14860" width="9.140625" style="65" customWidth="1"/>
    <col min="14861" max="15104" width="8.85546875" style="65"/>
    <col min="15105" max="15106" width="1.85546875" style="65" customWidth="1"/>
    <col min="15107" max="15107" width="1.5703125" style="65" customWidth="1"/>
    <col min="15108" max="15108" width="2.28515625" style="65" customWidth="1"/>
    <col min="15109" max="15109" width="2" style="65" customWidth="1"/>
    <col min="15110" max="15110" width="2.42578125" style="65" customWidth="1"/>
    <col min="15111" max="15111" width="35.85546875" style="65" customWidth="1"/>
    <col min="15112" max="15112" width="3.42578125" style="65" customWidth="1"/>
    <col min="15113" max="15113" width="11.85546875" style="65" customWidth="1"/>
    <col min="15114" max="15114" width="12.42578125" style="65" customWidth="1"/>
    <col min="15115" max="15115" width="13.28515625" style="65" customWidth="1"/>
    <col min="15116" max="15116" width="9.140625" style="65" customWidth="1"/>
    <col min="15117" max="15360" width="8.85546875" style="65"/>
    <col min="15361" max="15362" width="1.85546875" style="65" customWidth="1"/>
    <col min="15363" max="15363" width="1.5703125" style="65" customWidth="1"/>
    <col min="15364" max="15364" width="2.28515625" style="65" customWidth="1"/>
    <col min="15365" max="15365" width="2" style="65" customWidth="1"/>
    <col min="15366" max="15366" width="2.42578125" style="65" customWidth="1"/>
    <col min="15367" max="15367" width="35.85546875" style="65" customWidth="1"/>
    <col min="15368" max="15368" width="3.42578125" style="65" customWidth="1"/>
    <col min="15369" max="15369" width="11.85546875" style="65" customWidth="1"/>
    <col min="15370" max="15370" width="12.42578125" style="65" customWidth="1"/>
    <col min="15371" max="15371" width="13.28515625" style="65" customWidth="1"/>
    <col min="15372" max="15372" width="9.140625" style="65" customWidth="1"/>
    <col min="15373" max="15616" width="8.85546875" style="65"/>
    <col min="15617" max="15618" width="1.85546875" style="65" customWidth="1"/>
    <col min="15619" max="15619" width="1.5703125" style="65" customWidth="1"/>
    <col min="15620" max="15620" width="2.28515625" style="65" customWidth="1"/>
    <col min="15621" max="15621" width="2" style="65" customWidth="1"/>
    <col min="15622" max="15622" width="2.42578125" style="65" customWidth="1"/>
    <col min="15623" max="15623" width="35.85546875" style="65" customWidth="1"/>
    <col min="15624" max="15624" width="3.42578125" style="65" customWidth="1"/>
    <col min="15625" max="15625" width="11.85546875" style="65" customWidth="1"/>
    <col min="15626" max="15626" width="12.42578125" style="65" customWidth="1"/>
    <col min="15627" max="15627" width="13.28515625" style="65" customWidth="1"/>
    <col min="15628" max="15628" width="9.140625" style="65" customWidth="1"/>
    <col min="15629" max="15872" width="8.85546875" style="65"/>
    <col min="15873" max="15874" width="1.85546875" style="65" customWidth="1"/>
    <col min="15875" max="15875" width="1.5703125" style="65" customWidth="1"/>
    <col min="15876" max="15876" width="2.28515625" style="65" customWidth="1"/>
    <col min="15877" max="15877" width="2" style="65" customWidth="1"/>
    <col min="15878" max="15878" width="2.42578125" style="65" customWidth="1"/>
    <col min="15879" max="15879" width="35.85546875" style="65" customWidth="1"/>
    <col min="15880" max="15880" width="3.42578125" style="65" customWidth="1"/>
    <col min="15881" max="15881" width="11.85546875" style="65" customWidth="1"/>
    <col min="15882" max="15882" width="12.42578125" style="65" customWidth="1"/>
    <col min="15883" max="15883" width="13.28515625" style="65" customWidth="1"/>
    <col min="15884" max="15884" width="9.140625" style="65" customWidth="1"/>
    <col min="15885" max="16128" width="8.85546875" style="65"/>
    <col min="16129" max="16130" width="1.85546875" style="65" customWidth="1"/>
    <col min="16131" max="16131" width="1.5703125" style="65" customWidth="1"/>
    <col min="16132" max="16132" width="2.28515625" style="65" customWidth="1"/>
    <col min="16133" max="16133" width="2" style="65" customWidth="1"/>
    <col min="16134" max="16134" width="2.42578125" style="65" customWidth="1"/>
    <col min="16135" max="16135" width="35.85546875" style="65" customWidth="1"/>
    <col min="16136" max="16136" width="3.42578125" style="65" customWidth="1"/>
    <col min="16137" max="16137" width="11.85546875" style="65" customWidth="1"/>
    <col min="16138" max="16138" width="12.42578125" style="65" customWidth="1"/>
    <col min="16139" max="16139" width="13.28515625" style="65" customWidth="1"/>
    <col min="16140" max="16140" width="9.140625" style="65" customWidth="1"/>
    <col min="16141" max="16384" width="8.85546875" style="65"/>
  </cols>
  <sheetData>
    <row r="1" spans="1:11" s="236" customFormat="1">
      <c r="H1" s="237" t="s">
        <v>434</v>
      </c>
      <c r="I1" s="238"/>
      <c r="J1" s="239"/>
    </row>
    <row r="2" spans="1:11" s="236" customFormat="1">
      <c r="H2" s="237" t="s">
        <v>435</v>
      </c>
      <c r="I2" s="238"/>
      <c r="J2" s="239"/>
    </row>
    <row r="3" spans="1:11" s="236" customFormat="1" ht="15.75" customHeight="1">
      <c r="H3" s="237" t="s">
        <v>436</v>
      </c>
      <c r="I3" s="238"/>
      <c r="J3" s="240"/>
    </row>
    <row r="4" spans="1:11" s="236" customFormat="1" ht="15.75" customHeight="1">
      <c r="H4" s="241"/>
      <c r="I4" s="239"/>
      <c r="J4" s="240"/>
    </row>
    <row r="5" spans="1:11" s="236" customFormat="1" ht="14.25" customHeight="1">
      <c r="B5" s="242"/>
      <c r="C5" s="242"/>
      <c r="D5" s="242"/>
      <c r="E5" s="242"/>
      <c r="G5" s="459" t="s">
        <v>437</v>
      </c>
      <c r="H5" s="459"/>
      <c r="I5" s="459"/>
      <c r="J5" s="459"/>
      <c r="K5" s="459"/>
    </row>
    <row r="6" spans="1:11" s="236" customFormat="1" ht="14.25" customHeight="1">
      <c r="B6" s="242"/>
      <c r="C6" s="242"/>
      <c r="D6" s="242"/>
      <c r="E6" s="242"/>
      <c r="G6" s="444" t="s">
        <v>32</v>
      </c>
      <c r="H6" s="444"/>
      <c r="I6" s="444"/>
      <c r="J6" s="444"/>
      <c r="K6" s="444"/>
    </row>
    <row r="7" spans="1:11" s="236" customFormat="1" ht="12" customHeight="1">
      <c r="A7" s="242"/>
      <c r="B7" s="242"/>
      <c r="C7" s="242"/>
      <c r="D7" s="242"/>
      <c r="E7" s="243"/>
      <c r="F7" s="243"/>
      <c r="G7" s="445" t="s">
        <v>253</v>
      </c>
      <c r="H7" s="445"/>
      <c r="I7" s="445"/>
      <c r="J7" s="445"/>
      <c r="K7" s="445"/>
    </row>
    <row r="8" spans="1:11" s="236" customFormat="1" ht="10.5" customHeight="1">
      <c r="A8" s="242"/>
      <c r="B8" s="242"/>
      <c r="C8" s="242"/>
      <c r="D8" s="242"/>
      <c r="E8" s="242"/>
      <c r="F8" s="244"/>
      <c r="G8" s="446"/>
      <c r="H8" s="446"/>
      <c r="I8" s="447"/>
      <c r="J8" s="447"/>
      <c r="K8" s="447"/>
    </row>
    <row r="9" spans="1:11" s="236" customFormat="1" ht="13.5" customHeight="1">
      <c r="A9" s="448" t="s">
        <v>438</v>
      </c>
      <c r="B9" s="449"/>
      <c r="C9" s="449"/>
      <c r="D9" s="449"/>
      <c r="E9" s="449"/>
      <c r="F9" s="449"/>
      <c r="G9" s="449"/>
      <c r="H9" s="449"/>
      <c r="I9" s="449"/>
      <c r="J9" s="449"/>
      <c r="K9" s="449"/>
    </row>
    <row r="10" spans="1:11" s="236" customFormat="1" ht="9.75" customHeight="1">
      <c r="A10" s="245"/>
      <c r="B10" s="246"/>
      <c r="C10" s="246"/>
      <c r="D10" s="246"/>
      <c r="E10" s="246"/>
      <c r="F10" s="246"/>
      <c r="G10" s="246"/>
      <c r="H10" s="246"/>
      <c r="I10" s="246"/>
      <c r="J10" s="246"/>
      <c r="K10" s="246"/>
    </row>
    <row r="11" spans="1:11" s="236" customFormat="1" ht="12.75" customHeight="1">
      <c r="A11" s="450" t="s">
        <v>469</v>
      </c>
      <c r="B11" s="447"/>
      <c r="C11" s="447"/>
      <c r="D11" s="447"/>
      <c r="E11" s="447"/>
      <c r="F11" s="447"/>
      <c r="G11" s="447"/>
      <c r="H11" s="447"/>
      <c r="I11" s="447"/>
      <c r="J11" s="447"/>
      <c r="K11" s="447"/>
    </row>
    <row r="12" spans="1:11" s="236" customFormat="1" ht="11.25" customHeight="1">
      <c r="A12" s="245"/>
      <c r="B12" s="246"/>
      <c r="C12" s="246"/>
      <c r="D12" s="246"/>
      <c r="E12" s="246"/>
      <c r="F12" s="246"/>
      <c r="G12" s="244"/>
      <c r="H12" s="244"/>
      <c r="I12" s="244"/>
      <c r="J12" s="244"/>
      <c r="K12" s="244"/>
    </row>
    <row r="13" spans="1:11" s="236" customFormat="1" ht="12.75" customHeight="1">
      <c r="A13" s="450" t="s">
        <v>34</v>
      </c>
      <c r="B13" s="447"/>
      <c r="C13" s="447"/>
      <c r="D13" s="447"/>
      <c r="E13" s="447"/>
      <c r="F13" s="447"/>
      <c r="G13" s="447"/>
      <c r="H13" s="447"/>
      <c r="I13" s="447"/>
      <c r="J13" s="447"/>
      <c r="K13" s="447"/>
    </row>
    <row r="14" spans="1:11" s="236" customFormat="1" ht="12.75" customHeight="1">
      <c r="A14" s="244" t="s">
        <v>439</v>
      </c>
      <c r="B14" s="244"/>
      <c r="C14" s="244"/>
      <c r="D14" s="244"/>
      <c r="E14" s="244"/>
      <c r="F14" s="244"/>
      <c r="G14" s="447" t="s">
        <v>470</v>
      </c>
      <c r="H14" s="447"/>
      <c r="I14" s="460"/>
      <c r="J14" s="460"/>
      <c r="K14" s="460"/>
    </row>
    <row r="15" spans="1:11" s="236" customFormat="1" ht="12.75" customHeight="1">
      <c r="A15" s="247"/>
      <c r="B15" s="244"/>
      <c r="C15" s="244"/>
      <c r="D15" s="244"/>
      <c r="E15" s="244"/>
      <c r="F15" s="244"/>
      <c r="G15" s="244" t="s">
        <v>440</v>
      </c>
      <c r="H15" s="244"/>
      <c r="K15" s="248"/>
    </row>
    <row r="16" spans="1:11" s="236" customFormat="1" ht="12" customHeight="1">
      <c r="A16" s="447"/>
      <c r="B16" s="447"/>
      <c r="C16" s="447"/>
      <c r="D16" s="447"/>
      <c r="E16" s="447"/>
      <c r="F16" s="447"/>
      <c r="G16" s="447"/>
      <c r="H16" s="447"/>
      <c r="I16" s="447"/>
      <c r="J16" s="447"/>
      <c r="K16" s="447"/>
    </row>
    <row r="17" spans="1:11" s="236" customFormat="1" ht="12.75" customHeight="1">
      <c r="A17" s="247"/>
      <c r="B17" s="244"/>
      <c r="C17" s="244"/>
      <c r="D17" s="244"/>
      <c r="E17" s="244"/>
      <c r="F17" s="244"/>
      <c r="G17" s="244"/>
      <c r="H17" s="244"/>
      <c r="I17" s="249"/>
      <c r="J17" s="250"/>
      <c r="K17" s="251" t="s">
        <v>35</v>
      </c>
    </row>
    <row r="18" spans="1:11" s="236" customFormat="1" ht="13.5" customHeight="1">
      <c r="A18" s="247"/>
      <c r="B18" s="244"/>
      <c r="C18" s="244"/>
      <c r="D18" s="244"/>
      <c r="E18" s="244"/>
      <c r="F18" s="244"/>
      <c r="G18" s="244"/>
      <c r="H18" s="244"/>
      <c r="I18" s="252"/>
      <c r="J18" s="252" t="s">
        <v>441</v>
      </c>
      <c r="K18" s="253" t="s">
        <v>39</v>
      </c>
    </row>
    <row r="19" spans="1:11" s="236" customFormat="1" ht="11.25" customHeight="1">
      <c r="A19" s="247"/>
      <c r="B19" s="244"/>
      <c r="C19" s="244"/>
      <c r="D19" s="244"/>
      <c r="E19" s="244"/>
      <c r="F19" s="244"/>
      <c r="G19" s="244"/>
      <c r="H19" s="244"/>
      <c r="I19" s="252"/>
      <c r="J19" s="252" t="s">
        <v>37</v>
      </c>
      <c r="K19" s="253"/>
    </row>
    <row r="20" spans="1:11" s="236" customFormat="1" ht="12" customHeight="1">
      <c r="A20" s="247"/>
      <c r="B20" s="244"/>
      <c r="C20" s="244"/>
      <c r="D20" s="244"/>
      <c r="E20" s="244"/>
      <c r="F20" s="244"/>
      <c r="G20" s="244"/>
      <c r="H20" s="244"/>
      <c r="I20" s="254"/>
      <c r="J20" s="252" t="s">
        <v>38</v>
      </c>
      <c r="K20" s="253"/>
    </row>
    <row r="21" spans="1:11" s="236" customFormat="1" ht="11.25" customHeight="1">
      <c r="A21" s="242"/>
      <c r="B21" s="242"/>
      <c r="C21" s="242"/>
      <c r="D21" s="242"/>
      <c r="E21" s="242"/>
      <c r="F21" s="242"/>
      <c r="G21" s="244"/>
      <c r="H21" s="244"/>
      <c r="I21" s="255"/>
      <c r="J21" s="255"/>
      <c r="K21" s="256"/>
    </row>
    <row r="22" spans="1:11" s="236" customFormat="1" ht="11.25" customHeight="1">
      <c r="A22" s="242"/>
      <c r="B22" s="242"/>
      <c r="C22" s="242"/>
      <c r="D22" s="242"/>
      <c r="E22" s="242"/>
      <c r="F22" s="242"/>
      <c r="G22" s="257"/>
      <c r="H22" s="244"/>
      <c r="I22" s="255"/>
      <c r="J22" s="255"/>
      <c r="K22" s="254" t="s">
        <v>258</v>
      </c>
    </row>
    <row r="23" spans="1:11" s="236" customFormat="1" ht="12" customHeight="1">
      <c r="A23" s="451" t="s">
        <v>45</v>
      </c>
      <c r="B23" s="452"/>
      <c r="C23" s="452"/>
      <c r="D23" s="452"/>
      <c r="E23" s="452"/>
      <c r="F23" s="452"/>
      <c r="G23" s="451" t="s">
        <v>46</v>
      </c>
      <c r="H23" s="451" t="s">
        <v>442</v>
      </c>
      <c r="I23" s="453" t="s">
        <v>259</v>
      </c>
      <c r="J23" s="454"/>
      <c r="K23" s="454"/>
    </row>
    <row r="24" spans="1:11" s="236" customFormat="1" ht="12" customHeight="1">
      <c r="A24" s="452"/>
      <c r="B24" s="452"/>
      <c r="C24" s="452"/>
      <c r="D24" s="452"/>
      <c r="E24" s="452"/>
      <c r="F24" s="452"/>
      <c r="G24" s="451"/>
      <c r="H24" s="451"/>
      <c r="I24" s="455" t="s">
        <v>260</v>
      </c>
      <c r="J24" s="455"/>
      <c r="K24" s="456"/>
    </row>
    <row r="25" spans="1:11" s="236" customFormat="1" ht="25.5" customHeight="1">
      <c r="A25" s="452"/>
      <c r="B25" s="452"/>
      <c r="C25" s="452"/>
      <c r="D25" s="452"/>
      <c r="E25" s="452"/>
      <c r="F25" s="452"/>
      <c r="G25" s="451"/>
      <c r="H25" s="451"/>
      <c r="I25" s="451" t="s">
        <v>261</v>
      </c>
      <c r="J25" s="451" t="s">
        <v>262</v>
      </c>
      <c r="K25" s="457"/>
    </row>
    <row r="26" spans="1:11" s="236" customFormat="1" ht="38.25" customHeight="1">
      <c r="A26" s="452"/>
      <c r="B26" s="452"/>
      <c r="C26" s="452"/>
      <c r="D26" s="452"/>
      <c r="E26" s="452"/>
      <c r="F26" s="452"/>
      <c r="G26" s="451"/>
      <c r="H26" s="451"/>
      <c r="I26" s="451"/>
      <c r="J26" s="258" t="s">
        <v>263</v>
      </c>
      <c r="K26" s="258" t="s">
        <v>443</v>
      </c>
    </row>
    <row r="27" spans="1:11" s="236" customFormat="1" ht="12" customHeight="1">
      <c r="A27" s="458">
        <v>1</v>
      </c>
      <c r="B27" s="458"/>
      <c r="C27" s="458"/>
      <c r="D27" s="458"/>
      <c r="E27" s="458"/>
      <c r="F27" s="458"/>
      <c r="G27" s="259">
        <v>2</v>
      </c>
      <c r="H27" s="259">
        <v>3</v>
      </c>
      <c r="I27" s="259">
        <v>4</v>
      </c>
      <c r="J27" s="259">
        <v>5</v>
      </c>
      <c r="K27" s="259">
        <v>6</v>
      </c>
    </row>
    <row r="28" spans="1:11" s="236" customFormat="1" ht="12" customHeight="1">
      <c r="A28" s="260">
        <v>2</v>
      </c>
      <c r="B28" s="260"/>
      <c r="C28" s="261"/>
      <c r="D28" s="261"/>
      <c r="E28" s="261"/>
      <c r="F28" s="261"/>
      <c r="G28" s="262" t="s">
        <v>444</v>
      </c>
      <c r="H28" s="263">
        <v>1</v>
      </c>
      <c r="I28" s="264">
        <f>I29+I35+I37+I40+I45+I57+I63+I72+I78</f>
        <v>800.82</v>
      </c>
      <c r="J28" s="264">
        <f>J29+J35+J37+J40+J45+J57+J63+J72+J78</f>
        <v>139671.88</v>
      </c>
      <c r="K28" s="264">
        <f>K29+K35+K37+K40+K45+K57+K63+K72+K78</f>
        <v>0</v>
      </c>
    </row>
    <row r="29" spans="1:11" s="266" customFormat="1" ht="12" customHeight="1">
      <c r="A29" s="260">
        <v>2</v>
      </c>
      <c r="B29" s="260">
        <v>1</v>
      </c>
      <c r="C29" s="260"/>
      <c r="D29" s="260"/>
      <c r="E29" s="260"/>
      <c r="F29" s="260"/>
      <c r="G29" s="265" t="s">
        <v>57</v>
      </c>
      <c r="H29" s="263">
        <v>2</v>
      </c>
      <c r="I29" s="264">
        <f>I30+I34</f>
        <v>0</v>
      </c>
      <c r="J29" s="264">
        <f>J30+J34</f>
        <v>136037.59</v>
      </c>
      <c r="K29" s="264">
        <f>K30+K34</f>
        <v>0</v>
      </c>
    </row>
    <row r="30" spans="1:11" s="236" customFormat="1" ht="12" customHeight="1">
      <c r="A30" s="261">
        <v>2</v>
      </c>
      <c r="B30" s="261">
        <v>1</v>
      </c>
      <c r="C30" s="261">
        <v>1</v>
      </c>
      <c r="D30" s="261"/>
      <c r="E30" s="261"/>
      <c r="F30" s="261"/>
      <c r="G30" s="267" t="s">
        <v>445</v>
      </c>
      <c r="H30" s="259">
        <v>3</v>
      </c>
      <c r="I30" s="268">
        <f>I31+I33</f>
        <v>0</v>
      </c>
      <c r="J30" s="268">
        <f>J31+J33</f>
        <v>133493.91</v>
      </c>
      <c r="K30" s="268">
        <f>K31+K33</f>
        <v>0</v>
      </c>
    </row>
    <row r="31" spans="1:11" s="236" customFormat="1" ht="12" customHeight="1">
      <c r="A31" s="261">
        <v>2</v>
      </c>
      <c r="B31" s="261">
        <v>1</v>
      </c>
      <c r="C31" s="261">
        <v>1</v>
      </c>
      <c r="D31" s="261">
        <v>1</v>
      </c>
      <c r="E31" s="261">
        <v>1</v>
      </c>
      <c r="F31" s="261">
        <v>1</v>
      </c>
      <c r="G31" s="267" t="s">
        <v>265</v>
      </c>
      <c r="H31" s="259">
        <v>4</v>
      </c>
      <c r="I31" s="268"/>
      <c r="J31" s="268">
        <v>133493.91</v>
      </c>
      <c r="K31" s="268"/>
    </row>
    <row r="32" spans="1:11" s="236" customFormat="1" ht="12" customHeight="1">
      <c r="A32" s="261"/>
      <c r="B32" s="261"/>
      <c r="C32" s="261"/>
      <c r="D32" s="261"/>
      <c r="E32" s="261"/>
      <c r="F32" s="261"/>
      <c r="G32" s="267" t="s">
        <v>266</v>
      </c>
      <c r="H32" s="259">
        <v>5</v>
      </c>
      <c r="I32" s="268"/>
      <c r="J32" s="268">
        <v>24902.45</v>
      </c>
      <c r="K32" s="268"/>
    </row>
    <row r="33" spans="1:11" s="236" customFormat="1" ht="12" hidden="1" customHeight="1" collapsed="1">
      <c r="A33" s="261">
        <v>2</v>
      </c>
      <c r="B33" s="261">
        <v>1</v>
      </c>
      <c r="C33" s="261">
        <v>1</v>
      </c>
      <c r="D33" s="261">
        <v>1</v>
      </c>
      <c r="E33" s="261">
        <v>2</v>
      </c>
      <c r="F33" s="261">
        <v>1</v>
      </c>
      <c r="G33" s="267" t="s">
        <v>60</v>
      </c>
      <c r="H33" s="259">
        <v>6</v>
      </c>
      <c r="I33" s="268"/>
      <c r="J33" s="268"/>
      <c r="K33" s="268"/>
    </row>
    <row r="34" spans="1:11" s="236" customFormat="1" ht="12" customHeight="1">
      <c r="A34" s="261">
        <v>2</v>
      </c>
      <c r="B34" s="261">
        <v>1</v>
      </c>
      <c r="C34" s="261">
        <v>2</v>
      </c>
      <c r="D34" s="261"/>
      <c r="E34" s="261"/>
      <c r="F34" s="261"/>
      <c r="G34" s="267" t="s">
        <v>61</v>
      </c>
      <c r="H34" s="259">
        <v>7</v>
      </c>
      <c r="I34" s="268"/>
      <c r="J34" s="268">
        <v>2543.6799999999998</v>
      </c>
      <c r="K34" s="268"/>
    </row>
    <row r="35" spans="1:11" s="266" customFormat="1" ht="12" customHeight="1">
      <c r="A35" s="260">
        <v>2</v>
      </c>
      <c r="B35" s="260">
        <v>2</v>
      </c>
      <c r="C35" s="260"/>
      <c r="D35" s="260"/>
      <c r="E35" s="260"/>
      <c r="F35" s="260"/>
      <c r="G35" s="265" t="s">
        <v>446</v>
      </c>
      <c r="H35" s="263">
        <v>8</v>
      </c>
      <c r="I35" s="269">
        <f>I36</f>
        <v>800.82</v>
      </c>
      <c r="J35" s="269">
        <f>J36</f>
        <v>3210.67</v>
      </c>
      <c r="K35" s="269">
        <f>K36</f>
        <v>0</v>
      </c>
    </row>
    <row r="36" spans="1:11" s="236" customFormat="1" ht="12" customHeight="1">
      <c r="A36" s="261">
        <v>2</v>
      </c>
      <c r="B36" s="261">
        <v>2</v>
      </c>
      <c r="C36" s="261">
        <v>1</v>
      </c>
      <c r="D36" s="261"/>
      <c r="E36" s="261"/>
      <c r="F36" s="261"/>
      <c r="G36" s="267" t="s">
        <v>446</v>
      </c>
      <c r="H36" s="259">
        <v>9</v>
      </c>
      <c r="I36" s="268">
        <v>800.82</v>
      </c>
      <c r="J36" s="268">
        <v>3210.67</v>
      </c>
      <c r="K36" s="268"/>
    </row>
    <row r="37" spans="1:11" s="266" customFormat="1" ht="12" hidden="1" customHeight="1" collapsed="1">
      <c r="A37" s="260">
        <v>2</v>
      </c>
      <c r="B37" s="260">
        <v>3</v>
      </c>
      <c r="C37" s="260"/>
      <c r="D37" s="260"/>
      <c r="E37" s="260"/>
      <c r="F37" s="260"/>
      <c r="G37" s="265" t="s">
        <v>78</v>
      </c>
      <c r="H37" s="263">
        <v>10</v>
      </c>
      <c r="I37" s="264">
        <f>I38+I39</f>
        <v>0</v>
      </c>
      <c r="J37" s="264">
        <f>J38+J39</f>
        <v>0</v>
      </c>
      <c r="K37" s="264">
        <f>K38+K39</f>
        <v>0</v>
      </c>
    </row>
    <row r="38" spans="1:11" s="236" customFormat="1" ht="12" hidden="1" customHeight="1" collapsed="1">
      <c r="A38" s="261">
        <v>2</v>
      </c>
      <c r="B38" s="261">
        <v>3</v>
      </c>
      <c r="C38" s="261">
        <v>1</v>
      </c>
      <c r="D38" s="261"/>
      <c r="E38" s="261"/>
      <c r="F38" s="261"/>
      <c r="G38" s="267" t="s">
        <v>79</v>
      </c>
      <c r="H38" s="259">
        <v>11</v>
      </c>
      <c r="I38" s="268"/>
      <c r="J38" s="268"/>
      <c r="K38" s="268"/>
    </row>
    <row r="39" spans="1:11" s="236" customFormat="1" ht="12" hidden="1" customHeight="1" collapsed="1">
      <c r="A39" s="261">
        <v>2</v>
      </c>
      <c r="B39" s="261">
        <v>3</v>
      </c>
      <c r="C39" s="261">
        <v>2</v>
      </c>
      <c r="D39" s="261"/>
      <c r="E39" s="261"/>
      <c r="F39" s="261"/>
      <c r="G39" s="267" t="s">
        <v>90</v>
      </c>
      <c r="H39" s="259">
        <v>12</v>
      </c>
      <c r="I39" s="268"/>
      <c r="J39" s="268"/>
      <c r="K39" s="268"/>
    </row>
    <row r="40" spans="1:11" s="266" customFormat="1" ht="12" hidden="1" customHeight="1" collapsed="1">
      <c r="A40" s="260">
        <v>2</v>
      </c>
      <c r="B40" s="260">
        <v>4</v>
      </c>
      <c r="C40" s="260"/>
      <c r="D40" s="260"/>
      <c r="E40" s="260"/>
      <c r="F40" s="260"/>
      <c r="G40" s="265" t="s">
        <v>91</v>
      </c>
      <c r="H40" s="263">
        <v>13</v>
      </c>
      <c r="I40" s="264">
        <f>I41</f>
        <v>0</v>
      </c>
      <c r="J40" s="264">
        <f>J41</f>
        <v>0</v>
      </c>
      <c r="K40" s="264">
        <f>K41</f>
        <v>0</v>
      </c>
    </row>
    <row r="41" spans="1:11" s="236" customFormat="1" ht="12" hidden="1" customHeight="1" collapsed="1">
      <c r="A41" s="261">
        <v>2</v>
      </c>
      <c r="B41" s="261">
        <v>4</v>
      </c>
      <c r="C41" s="261">
        <v>1</v>
      </c>
      <c r="D41" s="261"/>
      <c r="E41" s="261"/>
      <c r="F41" s="261"/>
      <c r="G41" s="267" t="s">
        <v>447</v>
      </c>
      <c r="H41" s="259">
        <v>14</v>
      </c>
      <c r="I41" s="268">
        <f>I42+I43+I44</f>
        <v>0</v>
      </c>
      <c r="J41" s="268">
        <f>J42+J43+J44</f>
        <v>0</v>
      </c>
      <c r="K41" s="268">
        <f>K42+K43+K44</f>
        <v>0</v>
      </c>
    </row>
    <row r="42" spans="1:11" s="236" customFormat="1" ht="12" hidden="1" customHeight="1" collapsed="1">
      <c r="A42" s="261">
        <v>2</v>
      </c>
      <c r="B42" s="261">
        <v>4</v>
      </c>
      <c r="C42" s="261">
        <v>1</v>
      </c>
      <c r="D42" s="261">
        <v>1</v>
      </c>
      <c r="E42" s="261">
        <v>1</v>
      </c>
      <c r="F42" s="261">
        <v>1</v>
      </c>
      <c r="G42" s="267" t="s">
        <v>93</v>
      </c>
      <c r="H42" s="259">
        <v>15</v>
      </c>
      <c r="I42" s="268"/>
      <c r="J42" s="268"/>
      <c r="K42" s="268"/>
    </row>
    <row r="43" spans="1:11" s="236" customFormat="1" ht="12" hidden="1" customHeight="1" collapsed="1">
      <c r="A43" s="261">
        <v>2</v>
      </c>
      <c r="B43" s="261">
        <v>4</v>
      </c>
      <c r="C43" s="261">
        <v>1</v>
      </c>
      <c r="D43" s="261">
        <v>1</v>
      </c>
      <c r="E43" s="261">
        <v>1</v>
      </c>
      <c r="F43" s="261">
        <v>2</v>
      </c>
      <c r="G43" s="267" t="s">
        <v>94</v>
      </c>
      <c r="H43" s="259">
        <v>16</v>
      </c>
      <c r="I43" s="268"/>
      <c r="J43" s="268"/>
      <c r="K43" s="268"/>
    </row>
    <row r="44" spans="1:11" s="236" customFormat="1" ht="12" hidden="1" customHeight="1" collapsed="1">
      <c r="A44" s="261">
        <v>2</v>
      </c>
      <c r="B44" s="261">
        <v>4</v>
      </c>
      <c r="C44" s="261">
        <v>1</v>
      </c>
      <c r="D44" s="261">
        <v>1</v>
      </c>
      <c r="E44" s="261">
        <v>1</v>
      </c>
      <c r="F44" s="261">
        <v>3</v>
      </c>
      <c r="G44" s="267" t="s">
        <v>95</v>
      </c>
      <c r="H44" s="259">
        <v>17</v>
      </c>
      <c r="I44" s="268"/>
      <c r="J44" s="268"/>
      <c r="K44" s="268"/>
    </row>
    <row r="45" spans="1:11" s="266" customFormat="1" ht="12" hidden="1" customHeight="1" collapsed="1">
      <c r="A45" s="260">
        <v>2</v>
      </c>
      <c r="B45" s="260">
        <v>5</v>
      </c>
      <c r="C45" s="260"/>
      <c r="D45" s="260"/>
      <c r="E45" s="260"/>
      <c r="F45" s="260"/>
      <c r="G45" s="265" t="s">
        <v>96</v>
      </c>
      <c r="H45" s="263">
        <v>18</v>
      </c>
      <c r="I45" s="264">
        <f>I46+I49+I52</f>
        <v>0</v>
      </c>
      <c r="J45" s="264">
        <f>J46+J49+J52</f>
        <v>0</v>
      </c>
      <c r="K45" s="264">
        <f>K46+K49+K52</f>
        <v>0</v>
      </c>
    </row>
    <row r="46" spans="1:11" s="236" customFormat="1" ht="12" hidden="1" customHeight="1" collapsed="1">
      <c r="A46" s="261">
        <v>2</v>
      </c>
      <c r="B46" s="261">
        <v>5</v>
      </c>
      <c r="C46" s="261">
        <v>1</v>
      </c>
      <c r="D46" s="261"/>
      <c r="E46" s="261"/>
      <c r="F46" s="261"/>
      <c r="G46" s="267" t="s">
        <v>97</v>
      </c>
      <c r="H46" s="259">
        <v>19</v>
      </c>
      <c r="I46" s="268">
        <f>I47+I48</f>
        <v>0</v>
      </c>
      <c r="J46" s="268">
        <f>J47+J48</f>
        <v>0</v>
      </c>
      <c r="K46" s="268">
        <f>K47+K48</f>
        <v>0</v>
      </c>
    </row>
    <row r="47" spans="1:11" s="236" customFormat="1" ht="24" hidden="1" customHeight="1" collapsed="1">
      <c r="A47" s="261">
        <v>2</v>
      </c>
      <c r="B47" s="261">
        <v>5</v>
      </c>
      <c r="C47" s="261">
        <v>1</v>
      </c>
      <c r="D47" s="261">
        <v>1</v>
      </c>
      <c r="E47" s="261">
        <v>1</v>
      </c>
      <c r="F47" s="261">
        <v>1</v>
      </c>
      <c r="G47" s="267" t="s">
        <v>98</v>
      </c>
      <c r="H47" s="259">
        <v>20</v>
      </c>
      <c r="I47" s="268"/>
      <c r="J47" s="268"/>
      <c r="K47" s="268"/>
    </row>
    <row r="48" spans="1:11" s="236" customFormat="1" ht="12" hidden="1" customHeight="1" collapsed="1">
      <c r="A48" s="261">
        <v>2</v>
      </c>
      <c r="B48" s="261">
        <v>5</v>
      </c>
      <c r="C48" s="261">
        <v>1</v>
      </c>
      <c r="D48" s="261">
        <v>1</v>
      </c>
      <c r="E48" s="261">
        <v>1</v>
      </c>
      <c r="F48" s="261">
        <v>2</v>
      </c>
      <c r="G48" s="267" t="s">
        <v>99</v>
      </c>
      <c r="H48" s="259">
        <v>21</v>
      </c>
      <c r="I48" s="268"/>
      <c r="J48" s="268"/>
      <c r="K48" s="268"/>
    </row>
    <row r="49" spans="1:11" s="236" customFormat="1" ht="12" hidden="1" customHeight="1" collapsed="1">
      <c r="A49" s="261">
        <v>2</v>
      </c>
      <c r="B49" s="261">
        <v>5</v>
      </c>
      <c r="C49" s="261">
        <v>2</v>
      </c>
      <c r="D49" s="261"/>
      <c r="E49" s="261"/>
      <c r="F49" s="261"/>
      <c r="G49" s="267" t="s">
        <v>100</v>
      </c>
      <c r="H49" s="259">
        <v>22</v>
      </c>
      <c r="I49" s="268">
        <f>I50+I51</f>
        <v>0</v>
      </c>
      <c r="J49" s="268">
        <f>J50+J51</f>
        <v>0</v>
      </c>
      <c r="K49" s="268">
        <f>K50+K51</f>
        <v>0</v>
      </c>
    </row>
    <row r="50" spans="1:11" s="236" customFormat="1" ht="24" hidden="1" customHeight="1" collapsed="1">
      <c r="A50" s="261">
        <v>2</v>
      </c>
      <c r="B50" s="261">
        <v>5</v>
      </c>
      <c r="C50" s="261">
        <v>2</v>
      </c>
      <c r="D50" s="261">
        <v>1</v>
      </c>
      <c r="E50" s="261">
        <v>1</v>
      </c>
      <c r="F50" s="261">
        <v>1</v>
      </c>
      <c r="G50" s="267" t="s">
        <v>101</v>
      </c>
      <c r="H50" s="259">
        <v>23</v>
      </c>
      <c r="I50" s="268"/>
      <c r="J50" s="268"/>
      <c r="K50" s="268"/>
    </row>
    <row r="51" spans="1:11" s="236" customFormat="1" ht="12" hidden="1" customHeight="1" collapsed="1">
      <c r="A51" s="261">
        <v>2</v>
      </c>
      <c r="B51" s="261">
        <v>5</v>
      </c>
      <c r="C51" s="261">
        <v>2</v>
      </c>
      <c r="D51" s="261">
        <v>1</v>
      </c>
      <c r="E51" s="261">
        <v>1</v>
      </c>
      <c r="F51" s="261">
        <v>2</v>
      </c>
      <c r="G51" s="267" t="s">
        <v>269</v>
      </c>
      <c r="H51" s="259">
        <v>24</v>
      </c>
      <c r="I51" s="268"/>
      <c r="J51" s="268"/>
      <c r="K51" s="268"/>
    </row>
    <row r="52" spans="1:11" s="236" customFormat="1" ht="12" hidden="1" customHeight="1" collapsed="1">
      <c r="A52" s="261">
        <v>2</v>
      </c>
      <c r="B52" s="261">
        <v>5</v>
      </c>
      <c r="C52" s="261">
        <v>3</v>
      </c>
      <c r="D52" s="261"/>
      <c r="E52" s="261"/>
      <c r="F52" s="261"/>
      <c r="G52" s="267" t="s">
        <v>103</v>
      </c>
      <c r="H52" s="259">
        <v>25</v>
      </c>
      <c r="I52" s="268">
        <f>I53+I54+I55+I56</f>
        <v>0</v>
      </c>
      <c r="J52" s="268">
        <f>J53+J54+J55+J56</f>
        <v>0</v>
      </c>
      <c r="K52" s="268">
        <f>K53+K54+K55+K56</f>
        <v>0</v>
      </c>
    </row>
    <row r="53" spans="1:11" s="236" customFormat="1" ht="24" hidden="1" customHeight="1" collapsed="1">
      <c r="A53" s="261">
        <v>2</v>
      </c>
      <c r="B53" s="261">
        <v>5</v>
      </c>
      <c r="C53" s="261">
        <v>3</v>
      </c>
      <c r="D53" s="261">
        <v>1</v>
      </c>
      <c r="E53" s="261">
        <v>1</v>
      </c>
      <c r="F53" s="261">
        <v>1</v>
      </c>
      <c r="G53" s="267" t="s">
        <v>104</v>
      </c>
      <c r="H53" s="259">
        <v>26</v>
      </c>
      <c r="I53" s="268"/>
      <c r="J53" s="268"/>
      <c r="K53" s="268"/>
    </row>
    <row r="54" spans="1:11" s="236" customFormat="1" ht="12" hidden="1" customHeight="1" collapsed="1">
      <c r="A54" s="261">
        <v>2</v>
      </c>
      <c r="B54" s="261">
        <v>5</v>
      </c>
      <c r="C54" s="261">
        <v>3</v>
      </c>
      <c r="D54" s="261">
        <v>1</v>
      </c>
      <c r="E54" s="261">
        <v>1</v>
      </c>
      <c r="F54" s="261">
        <v>2</v>
      </c>
      <c r="G54" s="267" t="s">
        <v>105</v>
      </c>
      <c r="H54" s="259">
        <v>27</v>
      </c>
      <c r="I54" s="268"/>
      <c r="J54" s="268"/>
      <c r="K54" s="268"/>
    </row>
    <row r="55" spans="1:11" s="236" customFormat="1" ht="24" hidden="1" customHeight="1" collapsed="1">
      <c r="A55" s="261">
        <v>2</v>
      </c>
      <c r="B55" s="261">
        <v>5</v>
      </c>
      <c r="C55" s="261">
        <v>3</v>
      </c>
      <c r="D55" s="261">
        <v>2</v>
      </c>
      <c r="E55" s="261">
        <v>1</v>
      </c>
      <c r="F55" s="261">
        <v>1</v>
      </c>
      <c r="G55" s="270" t="s">
        <v>106</v>
      </c>
      <c r="H55" s="259">
        <v>28</v>
      </c>
      <c r="I55" s="268"/>
      <c r="J55" s="268"/>
      <c r="K55" s="268"/>
    </row>
    <row r="56" spans="1:11" s="236" customFormat="1" ht="12" hidden="1" customHeight="1" collapsed="1">
      <c r="A56" s="261">
        <v>2</v>
      </c>
      <c r="B56" s="261">
        <v>5</v>
      </c>
      <c r="C56" s="261">
        <v>3</v>
      </c>
      <c r="D56" s="261">
        <v>2</v>
      </c>
      <c r="E56" s="261">
        <v>1</v>
      </c>
      <c r="F56" s="261">
        <v>2</v>
      </c>
      <c r="G56" s="270" t="s">
        <v>107</v>
      </c>
      <c r="H56" s="259">
        <v>29</v>
      </c>
      <c r="I56" s="268"/>
      <c r="J56" s="268"/>
      <c r="K56" s="268"/>
    </row>
    <row r="57" spans="1:11" s="266" customFormat="1" ht="12" hidden="1" customHeight="1" collapsed="1">
      <c r="A57" s="260">
        <v>2</v>
      </c>
      <c r="B57" s="260">
        <v>6</v>
      </c>
      <c r="C57" s="260"/>
      <c r="D57" s="260"/>
      <c r="E57" s="260"/>
      <c r="F57" s="260"/>
      <c r="G57" s="265" t="s">
        <v>108</v>
      </c>
      <c r="H57" s="263">
        <v>30</v>
      </c>
      <c r="I57" s="264">
        <f>I58+I59+I60+I61+I62</f>
        <v>0</v>
      </c>
      <c r="J57" s="264">
        <f>J58+J59+J60+J61+J62</f>
        <v>0</v>
      </c>
      <c r="K57" s="264">
        <f>K58+K59+K60+K61+K62</f>
        <v>0</v>
      </c>
    </row>
    <row r="58" spans="1:11" s="236" customFormat="1" ht="12" hidden="1" customHeight="1" collapsed="1">
      <c r="A58" s="261">
        <v>2</v>
      </c>
      <c r="B58" s="261">
        <v>6</v>
      </c>
      <c r="C58" s="261">
        <v>1</v>
      </c>
      <c r="D58" s="261"/>
      <c r="E58" s="261"/>
      <c r="F58" s="261"/>
      <c r="G58" s="267" t="s">
        <v>270</v>
      </c>
      <c r="H58" s="259">
        <v>31</v>
      </c>
      <c r="I58" s="268"/>
      <c r="J58" s="268"/>
      <c r="K58" s="268"/>
    </row>
    <row r="59" spans="1:11" s="236" customFormat="1" ht="12" hidden="1" customHeight="1" collapsed="1">
      <c r="A59" s="261">
        <v>2</v>
      </c>
      <c r="B59" s="261">
        <v>6</v>
      </c>
      <c r="C59" s="261">
        <v>2</v>
      </c>
      <c r="D59" s="261"/>
      <c r="E59" s="261"/>
      <c r="F59" s="261"/>
      <c r="G59" s="267" t="s">
        <v>271</v>
      </c>
      <c r="H59" s="259">
        <v>32</v>
      </c>
      <c r="I59" s="268"/>
      <c r="J59" s="268"/>
      <c r="K59" s="268"/>
    </row>
    <row r="60" spans="1:11" s="236" customFormat="1" ht="12" hidden="1" customHeight="1" collapsed="1">
      <c r="A60" s="261">
        <v>2</v>
      </c>
      <c r="B60" s="261">
        <v>6</v>
      </c>
      <c r="C60" s="261">
        <v>3</v>
      </c>
      <c r="D60" s="261"/>
      <c r="E60" s="261"/>
      <c r="F60" s="261"/>
      <c r="G60" s="267" t="s">
        <v>272</v>
      </c>
      <c r="H60" s="259">
        <v>33</v>
      </c>
      <c r="I60" s="268"/>
      <c r="J60" s="268"/>
      <c r="K60" s="268"/>
    </row>
    <row r="61" spans="1:11" s="236" customFormat="1" ht="24" hidden="1" customHeight="1" collapsed="1">
      <c r="A61" s="261">
        <v>2</v>
      </c>
      <c r="B61" s="261">
        <v>6</v>
      </c>
      <c r="C61" s="261">
        <v>4</v>
      </c>
      <c r="D61" s="261"/>
      <c r="E61" s="261"/>
      <c r="F61" s="261"/>
      <c r="G61" s="267" t="s">
        <v>114</v>
      </c>
      <c r="H61" s="259">
        <v>34</v>
      </c>
      <c r="I61" s="268"/>
      <c r="J61" s="268"/>
      <c r="K61" s="268"/>
    </row>
    <row r="62" spans="1:11" s="236" customFormat="1" ht="24" hidden="1" customHeight="1" collapsed="1">
      <c r="A62" s="261">
        <v>2</v>
      </c>
      <c r="B62" s="261">
        <v>6</v>
      </c>
      <c r="C62" s="261">
        <v>5</v>
      </c>
      <c r="D62" s="261"/>
      <c r="E62" s="261"/>
      <c r="F62" s="261"/>
      <c r="G62" s="267" t="s">
        <v>117</v>
      </c>
      <c r="H62" s="259">
        <v>35</v>
      </c>
      <c r="I62" s="268"/>
      <c r="J62" s="268"/>
      <c r="K62" s="268"/>
    </row>
    <row r="63" spans="1:11" s="236" customFormat="1" ht="12" customHeight="1">
      <c r="A63" s="260">
        <v>2</v>
      </c>
      <c r="B63" s="260">
        <v>7</v>
      </c>
      <c r="C63" s="261"/>
      <c r="D63" s="261"/>
      <c r="E63" s="261"/>
      <c r="F63" s="261"/>
      <c r="G63" s="265" t="s">
        <v>118</v>
      </c>
      <c r="H63" s="263">
        <v>36</v>
      </c>
      <c r="I63" s="264">
        <f>I64+I67+I71</f>
        <v>0</v>
      </c>
      <c r="J63" s="264">
        <f>J64+J67+J71</f>
        <v>423.62</v>
      </c>
      <c r="K63" s="264">
        <f>K64+K67+K71</f>
        <v>0</v>
      </c>
    </row>
    <row r="64" spans="1:11" s="236" customFormat="1" ht="12" hidden="1" customHeight="1" collapsed="1">
      <c r="A64" s="261">
        <v>2</v>
      </c>
      <c r="B64" s="261">
        <v>7</v>
      </c>
      <c r="C64" s="261">
        <v>1</v>
      </c>
      <c r="D64" s="261"/>
      <c r="E64" s="261"/>
      <c r="F64" s="261"/>
      <c r="G64" s="271" t="s">
        <v>448</v>
      </c>
      <c r="H64" s="259">
        <v>37</v>
      </c>
      <c r="I64" s="268">
        <f>I65+I66</f>
        <v>0</v>
      </c>
      <c r="J64" s="268">
        <f>J65+J66</f>
        <v>0</v>
      </c>
      <c r="K64" s="268">
        <f>K65+K66</f>
        <v>0</v>
      </c>
    </row>
    <row r="65" spans="1:11" s="236" customFormat="1" ht="12" hidden="1" customHeight="1" collapsed="1">
      <c r="A65" s="261">
        <v>2</v>
      </c>
      <c r="B65" s="261">
        <v>7</v>
      </c>
      <c r="C65" s="261">
        <v>1</v>
      </c>
      <c r="D65" s="261">
        <v>1</v>
      </c>
      <c r="E65" s="261">
        <v>1</v>
      </c>
      <c r="F65" s="261">
        <v>1</v>
      </c>
      <c r="G65" s="271" t="s">
        <v>120</v>
      </c>
      <c r="H65" s="259">
        <v>38</v>
      </c>
      <c r="I65" s="268"/>
      <c r="J65" s="268"/>
      <c r="K65" s="268"/>
    </row>
    <row r="66" spans="1:11" s="236" customFormat="1" ht="12" hidden="1" customHeight="1" collapsed="1">
      <c r="A66" s="261">
        <v>2</v>
      </c>
      <c r="B66" s="261">
        <v>7</v>
      </c>
      <c r="C66" s="261">
        <v>1</v>
      </c>
      <c r="D66" s="261">
        <v>1</v>
      </c>
      <c r="E66" s="261">
        <v>1</v>
      </c>
      <c r="F66" s="261">
        <v>2</v>
      </c>
      <c r="G66" s="271" t="s">
        <v>121</v>
      </c>
      <c r="H66" s="259">
        <v>39</v>
      </c>
      <c r="I66" s="268"/>
      <c r="J66" s="268"/>
      <c r="K66" s="268"/>
    </row>
    <row r="67" spans="1:11" s="236" customFormat="1" ht="12" hidden="1" customHeight="1" collapsed="1">
      <c r="A67" s="261">
        <v>2</v>
      </c>
      <c r="B67" s="261">
        <v>7</v>
      </c>
      <c r="C67" s="261">
        <v>2</v>
      </c>
      <c r="D67" s="261"/>
      <c r="E67" s="261"/>
      <c r="F67" s="261"/>
      <c r="G67" s="267" t="s">
        <v>273</v>
      </c>
      <c r="H67" s="259">
        <v>40</v>
      </c>
      <c r="I67" s="268">
        <f>I68+I69+I70</f>
        <v>0</v>
      </c>
      <c r="J67" s="268">
        <f>J68+J69+J70</f>
        <v>0</v>
      </c>
      <c r="K67" s="268">
        <f>K68+K69+K70</f>
        <v>0</v>
      </c>
    </row>
    <row r="68" spans="1:11" s="236" customFormat="1" ht="12" hidden="1" customHeight="1" collapsed="1">
      <c r="A68" s="261">
        <v>2</v>
      </c>
      <c r="B68" s="261">
        <v>7</v>
      </c>
      <c r="C68" s="261">
        <v>2</v>
      </c>
      <c r="D68" s="261">
        <v>1</v>
      </c>
      <c r="E68" s="261">
        <v>1</v>
      </c>
      <c r="F68" s="261">
        <v>1</v>
      </c>
      <c r="G68" s="267" t="s">
        <v>274</v>
      </c>
      <c r="H68" s="259">
        <v>41</v>
      </c>
      <c r="I68" s="268"/>
      <c r="J68" s="268"/>
      <c r="K68" s="268"/>
    </row>
    <row r="69" spans="1:11" s="236" customFormat="1" ht="12" hidden="1" customHeight="1" collapsed="1">
      <c r="A69" s="261">
        <v>2</v>
      </c>
      <c r="B69" s="261">
        <v>7</v>
      </c>
      <c r="C69" s="261">
        <v>2</v>
      </c>
      <c r="D69" s="261">
        <v>1</v>
      </c>
      <c r="E69" s="261">
        <v>1</v>
      </c>
      <c r="F69" s="261">
        <v>2</v>
      </c>
      <c r="G69" s="267" t="s">
        <v>275</v>
      </c>
      <c r="H69" s="259">
        <v>42</v>
      </c>
      <c r="I69" s="268"/>
      <c r="J69" s="268"/>
      <c r="K69" s="268"/>
    </row>
    <row r="70" spans="1:11" s="236" customFormat="1" ht="12" hidden="1" customHeight="1" collapsed="1">
      <c r="A70" s="261">
        <v>2</v>
      </c>
      <c r="B70" s="261">
        <v>7</v>
      </c>
      <c r="C70" s="261">
        <v>2</v>
      </c>
      <c r="D70" s="261">
        <v>2</v>
      </c>
      <c r="E70" s="261">
        <v>1</v>
      </c>
      <c r="F70" s="261">
        <v>1</v>
      </c>
      <c r="G70" s="267" t="s">
        <v>126</v>
      </c>
      <c r="H70" s="259">
        <v>43</v>
      </c>
      <c r="I70" s="268"/>
      <c r="J70" s="268"/>
      <c r="K70" s="268"/>
    </row>
    <row r="71" spans="1:11" s="236" customFormat="1" ht="12" customHeight="1">
      <c r="A71" s="261">
        <v>2</v>
      </c>
      <c r="B71" s="261">
        <v>7</v>
      </c>
      <c r="C71" s="261">
        <v>3</v>
      </c>
      <c r="D71" s="261"/>
      <c r="E71" s="261"/>
      <c r="F71" s="261"/>
      <c r="G71" s="267" t="s">
        <v>127</v>
      </c>
      <c r="H71" s="259">
        <v>44</v>
      </c>
      <c r="I71" s="268"/>
      <c r="J71" s="268">
        <v>423.62</v>
      </c>
      <c r="K71" s="268"/>
    </row>
    <row r="72" spans="1:11" s="266" customFormat="1" ht="12" hidden="1" customHeight="1" collapsed="1">
      <c r="A72" s="260">
        <v>2</v>
      </c>
      <c r="B72" s="260">
        <v>8</v>
      </c>
      <c r="C72" s="260"/>
      <c r="D72" s="260"/>
      <c r="E72" s="260"/>
      <c r="F72" s="260"/>
      <c r="G72" s="265" t="s">
        <v>449</v>
      </c>
      <c r="H72" s="263">
        <v>45</v>
      </c>
      <c r="I72" s="264">
        <f>I73+I77</f>
        <v>0</v>
      </c>
      <c r="J72" s="264">
        <f>J73+J77</f>
        <v>0</v>
      </c>
      <c r="K72" s="264">
        <f>K73+K77</f>
        <v>0</v>
      </c>
    </row>
    <row r="73" spans="1:11" s="236" customFormat="1" ht="12" hidden="1" customHeight="1" collapsed="1">
      <c r="A73" s="261">
        <v>2</v>
      </c>
      <c r="B73" s="261">
        <v>8</v>
      </c>
      <c r="C73" s="261">
        <v>1</v>
      </c>
      <c r="D73" s="261">
        <v>1</v>
      </c>
      <c r="E73" s="261"/>
      <c r="F73" s="261"/>
      <c r="G73" s="267" t="s">
        <v>131</v>
      </c>
      <c r="H73" s="259">
        <v>46</v>
      </c>
      <c r="I73" s="268">
        <f>I74+I75+I76</f>
        <v>0</v>
      </c>
      <c r="J73" s="268">
        <f>J74+J75+J76</f>
        <v>0</v>
      </c>
      <c r="K73" s="268">
        <f>K74+K75+K76</f>
        <v>0</v>
      </c>
    </row>
    <row r="74" spans="1:11" s="236" customFormat="1" ht="12" hidden="1" customHeight="1" collapsed="1">
      <c r="A74" s="261">
        <v>2</v>
      </c>
      <c r="B74" s="261">
        <v>8</v>
      </c>
      <c r="C74" s="261">
        <v>1</v>
      </c>
      <c r="D74" s="261">
        <v>1</v>
      </c>
      <c r="E74" s="261">
        <v>1</v>
      </c>
      <c r="F74" s="261">
        <v>1</v>
      </c>
      <c r="G74" s="267" t="s">
        <v>276</v>
      </c>
      <c r="H74" s="259">
        <v>47</v>
      </c>
      <c r="I74" s="268"/>
      <c r="J74" s="268"/>
      <c r="K74" s="268"/>
    </row>
    <row r="75" spans="1:11" s="236" customFormat="1" ht="12" hidden="1" customHeight="1" collapsed="1">
      <c r="A75" s="261">
        <v>2</v>
      </c>
      <c r="B75" s="261">
        <v>8</v>
      </c>
      <c r="C75" s="261">
        <v>1</v>
      </c>
      <c r="D75" s="261">
        <v>1</v>
      </c>
      <c r="E75" s="261">
        <v>1</v>
      </c>
      <c r="F75" s="261">
        <v>2</v>
      </c>
      <c r="G75" s="267" t="s">
        <v>277</v>
      </c>
      <c r="H75" s="259">
        <v>48</v>
      </c>
      <c r="I75" s="268"/>
      <c r="J75" s="268"/>
      <c r="K75" s="268"/>
    </row>
    <row r="76" spans="1:11" s="236" customFormat="1" ht="12" hidden="1" customHeight="1" collapsed="1">
      <c r="A76" s="261">
        <v>2</v>
      </c>
      <c r="B76" s="261">
        <v>8</v>
      </c>
      <c r="C76" s="261">
        <v>1</v>
      </c>
      <c r="D76" s="261">
        <v>1</v>
      </c>
      <c r="E76" s="261">
        <v>1</v>
      </c>
      <c r="F76" s="261">
        <v>3</v>
      </c>
      <c r="G76" s="270" t="s">
        <v>390</v>
      </c>
      <c r="H76" s="259">
        <v>49</v>
      </c>
      <c r="I76" s="268"/>
      <c r="J76" s="268"/>
      <c r="K76" s="268"/>
    </row>
    <row r="77" spans="1:11" s="236" customFormat="1" ht="12" hidden="1" customHeight="1" collapsed="1">
      <c r="A77" s="261">
        <v>2</v>
      </c>
      <c r="B77" s="261">
        <v>8</v>
      </c>
      <c r="C77" s="261">
        <v>1</v>
      </c>
      <c r="D77" s="261">
        <v>2</v>
      </c>
      <c r="E77" s="261"/>
      <c r="F77" s="261"/>
      <c r="G77" s="267" t="s">
        <v>134</v>
      </c>
      <c r="H77" s="259">
        <v>50</v>
      </c>
      <c r="I77" s="268"/>
      <c r="J77" s="268"/>
      <c r="K77" s="268"/>
    </row>
    <row r="78" spans="1:11" s="266" customFormat="1" ht="36" hidden="1" customHeight="1" collapsed="1">
      <c r="A78" s="272">
        <v>2</v>
      </c>
      <c r="B78" s="272">
        <v>9</v>
      </c>
      <c r="C78" s="272"/>
      <c r="D78" s="272"/>
      <c r="E78" s="272"/>
      <c r="F78" s="272"/>
      <c r="G78" s="265" t="s">
        <v>450</v>
      </c>
      <c r="H78" s="263">
        <v>51</v>
      </c>
      <c r="I78" s="264"/>
      <c r="J78" s="264"/>
      <c r="K78" s="264"/>
    </row>
    <row r="79" spans="1:11" s="266" customFormat="1" ht="48" hidden="1" customHeight="1" collapsed="1">
      <c r="A79" s="260">
        <v>3</v>
      </c>
      <c r="B79" s="260"/>
      <c r="C79" s="260"/>
      <c r="D79" s="260"/>
      <c r="E79" s="260"/>
      <c r="F79" s="260"/>
      <c r="G79" s="265" t="s">
        <v>278</v>
      </c>
      <c r="H79" s="263">
        <v>52</v>
      </c>
      <c r="I79" s="264">
        <f>I80+I86+I87</f>
        <v>0</v>
      </c>
      <c r="J79" s="264">
        <f>J80+J86+J87</f>
        <v>0</v>
      </c>
      <c r="K79" s="264">
        <f>K80+K86+K87</f>
        <v>0</v>
      </c>
    </row>
    <row r="80" spans="1:11" s="266" customFormat="1" ht="24" hidden="1" customHeight="1" collapsed="1">
      <c r="A80" s="260">
        <v>3</v>
      </c>
      <c r="B80" s="260">
        <v>1</v>
      </c>
      <c r="C80" s="260"/>
      <c r="D80" s="260"/>
      <c r="E80" s="260"/>
      <c r="F80" s="260"/>
      <c r="G80" s="265" t="s">
        <v>150</v>
      </c>
      <c r="H80" s="263">
        <v>53</v>
      </c>
      <c r="I80" s="264">
        <f>I81+I82+I83+I84+I85</f>
        <v>0</v>
      </c>
      <c r="J80" s="264">
        <f>J81+J82+J83+J84+J85</f>
        <v>0</v>
      </c>
      <c r="K80" s="264">
        <f>K81+K82+K83+K84+K85</f>
        <v>0</v>
      </c>
    </row>
    <row r="81" spans="1:11" s="236" customFormat="1" ht="24" hidden="1" customHeight="1" collapsed="1">
      <c r="A81" s="273">
        <v>3</v>
      </c>
      <c r="B81" s="273">
        <v>1</v>
      </c>
      <c r="C81" s="273">
        <v>1</v>
      </c>
      <c r="D81" s="274"/>
      <c r="E81" s="274"/>
      <c r="F81" s="274"/>
      <c r="G81" s="267" t="s">
        <v>451</v>
      </c>
      <c r="H81" s="259">
        <v>54</v>
      </c>
      <c r="I81" s="268"/>
      <c r="J81" s="268"/>
      <c r="K81" s="268"/>
    </row>
    <row r="82" spans="1:11" s="236" customFormat="1" ht="12" hidden="1" customHeight="1" collapsed="1">
      <c r="A82" s="273">
        <v>3</v>
      </c>
      <c r="B82" s="273">
        <v>1</v>
      </c>
      <c r="C82" s="273">
        <v>2</v>
      </c>
      <c r="D82" s="273"/>
      <c r="E82" s="274"/>
      <c r="F82" s="274"/>
      <c r="G82" s="270" t="s">
        <v>167</v>
      </c>
      <c r="H82" s="259">
        <v>55</v>
      </c>
      <c r="I82" s="268"/>
      <c r="J82" s="268"/>
      <c r="K82" s="268"/>
    </row>
    <row r="83" spans="1:11" s="236" customFormat="1" ht="12" hidden="1" customHeight="1" collapsed="1">
      <c r="A83" s="273">
        <v>3</v>
      </c>
      <c r="B83" s="273">
        <v>1</v>
      </c>
      <c r="C83" s="273">
        <v>3</v>
      </c>
      <c r="D83" s="273"/>
      <c r="E83" s="273"/>
      <c r="F83" s="273"/>
      <c r="G83" s="270" t="s">
        <v>172</v>
      </c>
      <c r="H83" s="259">
        <v>56</v>
      </c>
      <c r="I83" s="268"/>
      <c r="J83" s="268"/>
      <c r="K83" s="268"/>
    </row>
    <row r="84" spans="1:11" s="236" customFormat="1" ht="12" hidden="1" customHeight="1" collapsed="1">
      <c r="A84" s="273">
        <v>3</v>
      </c>
      <c r="B84" s="273">
        <v>1</v>
      </c>
      <c r="C84" s="273">
        <v>4</v>
      </c>
      <c r="D84" s="273"/>
      <c r="E84" s="273"/>
      <c r="F84" s="273"/>
      <c r="G84" s="270" t="s">
        <v>181</v>
      </c>
      <c r="H84" s="259">
        <v>57</v>
      </c>
      <c r="I84" s="268"/>
      <c r="J84" s="268"/>
      <c r="K84" s="268"/>
    </row>
    <row r="85" spans="1:11" s="236" customFormat="1" ht="24" hidden="1" customHeight="1" collapsed="1">
      <c r="A85" s="273">
        <v>3</v>
      </c>
      <c r="B85" s="273">
        <v>1</v>
      </c>
      <c r="C85" s="273">
        <v>5</v>
      </c>
      <c r="D85" s="273"/>
      <c r="E85" s="273"/>
      <c r="F85" s="273"/>
      <c r="G85" s="270" t="s">
        <v>279</v>
      </c>
      <c r="H85" s="259">
        <v>58</v>
      </c>
      <c r="I85" s="268"/>
      <c r="J85" s="268"/>
      <c r="K85" s="268"/>
    </row>
    <row r="86" spans="1:11" s="266" customFormat="1" ht="24.75" hidden="1" customHeight="1" collapsed="1">
      <c r="A86" s="274">
        <v>3</v>
      </c>
      <c r="B86" s="274">
        <v>2</v>
      </c>
      <c r="C86" s="274"/>
      <c r="D86" s="274"/>
      <c r="E86" s="274"/>
      <c r="F86" s="274"/>
      <c r="G86" s="275" t="s">
        <v>452</v>
      </c>
      <c r="H86" s="263">
        <v>59</v>
      </c>
      <c r="I86" s="264"/>
      <c r="J86" s="264"/>
      <c r="K86" s="264"/>
    </row>
    <row r="87" spans="1:11" s="266" customFormat="1" ht="24" hidden="1" customHeight="1" collapsed="1">
      <c r="A87" s="274">
        <v>3</v>
      </c>
      <c r="B87" s="274">
        <v>3</v>
      </c>
      <c r="C87" s="274"/>
      <c r="D87" s="274"/>
      <c r="E87" s="274"/>
      <c r="F87" s="274"/>
      <c r="G87" s="275" t="s">
        <v>224</v>
      </c>
      <c r="H87" s="263">
        <v>60</v>
      </c>
      <c r="I87" s="264"/>
      <c r="J87" s="264"/>
      <c r="K87" s="264"/>
    </row>
    <row r="88" spans="1:11" s="266" customFormat="1" ht="12" customHeight="1">
      <c r="A88" s="260"/>
      <c r="B88" s="260"/>
      <c r="C88" s="260"/>
      <c r="D88" s="260"/>
      <c r="E88" s="260"/>
      <c r="F88" s="260"/>
      <c r="G88" s="265" t="s">
        <v>453</v>
      </c>
      <c r="H88" s="263">
        <v>61</v>
      </c>
      <c r="I88" s="264">
        <f>I28+I79</f>
        <v>800.82</v>
      </c>
      <c r="J88" s="264">
        <f>J28+J79</f>
        <v>139671.88</v>
      </c>
      <c r="K88" s="264">
        <f>K28+K79</f>
        <v>0</v>
      </c>
    </row>
    <row r="89" spans="1:11" s="236" customFormat="1" ht="9" customHeight="1">
      <c r="A89" s="276"/>
      <c r="B89" s="276"/>
      <c r="C89" s="276"/>
      <c r="D89" s="277"/>
      <c r="E89" s="277"/>
      <c r="F89" s="277"/>
      <c r="G89" s="277"/>
      <c r="H89" s="242"/>
      <c r="I89" s="243"/>
      <c r="J89" s="243"/>
      <c r="K89" s="278"/>
    </row>
    <row r="90" spans="1:11" s="236" customFormat="1" ht="12" customHeight="1">
      <c r="A90" s="243" t="s">
        <v>454</v>
      </c>
      <c r="H90" s="279"/>
      <c r="I90" s="280"/>
    </row>
    <row r="91" spans="1:11" s="236" customFormat="1">
      <c r="H91" s="281"/>
      <c r="I91" s="239"/>
      <c r="J91" s="239"/>
      <c r="K91" s="239"/>
    </row>
    <row r="92" spans="1:11" s="236" customFormat="1">
      <c r="A92" s="282" t="s">
        <v>18</v>
      </c>
      <c r="B92" s="283"/>
      <c r="C92" s="283"/>
      <c r="D92" s="283"/>
      <c r="E92" s="283"/>
      <c r="F92" s="283"/>
      <c r="G92" s="283"/>
      <c r="H92" s="284"/>
      <c r="I92" s="285"/>
      <c r="J92" s="285"/>
      <c r="K92" s="286" t="s">
        <v>19</v>
      </c>
    </row>
    <row r="93" spans="1:11" s="236" customFormat="1" ht="12" customHeight="1">
      <c r="A93" s="446" t="s">
        <v>455</v>
      </c>
      <c r="B93" s="460"/>
      <c r="C93" s="460"/>
      <c r="D93" s="460"/>
      <c r="E93" s="460"/>
      <c r="F93" s="460"/>
      <c r="G93" s="460"/>
      <c r="H93" s="281"/>
      <c r="I93" s="287" t="s">
        <v>245</v>
      </c>
      <c r="J93" s="287"/>
      <c r="K93" s="288" t="s">
        <v>246</v>
      </c>
    </row>
    <row r="94" spans="1:11" s="236" customFormat="1" ht="12" customHeight="1">
      <c r="A94" s="243"/>
      <c r="B94" s="243"/>
      <c r="C94" s="289"/>
      <c r="D94" s="243"/>
      <c r="E94" s="243"/>
      <c r="F94" s="461"/>
      <c r="G94" s="460"/>
      <c r="H94" s="281"/>
      <c r="I94" s="290"/>
      <c r="J94" s="291"/>
      <c r="K94" s="291"/>
    </row>
    <row r="95" spans="1:11" s="236" customFormat="1">
      <c r="A95" s="282" t="s">
        <v>21</v>
      </c>
      <c r="B95" s="282"/>
      <c r="C95" s="282"/>
      <c r="D95" s="282"/>
      <c r="E95" s="282"/>
      <c r="F95" s="282"/>
      <c r="G95" s="282"/>
      <c r="H95" s="281"/>
      <c r="I95" s="285"/>
      <c r="J95" s="285"/>
      <c r="K95" s="286" t="s">
        <v>22</v>
      </c>
    </row>
    <row r="96" spans="1:11" s="236" customFormat="1" ht="24.75" customHeight="1">
      <c r="A96" s="442" t="s">
        <v>456</v>
      </c>
      <c r="B96" s="443"/>
      <c r="C96" s="443"/>
      <c r="D96" s="443"/>
      <c r="E96" s="443"/>
      <c r="F96" s="443"/>
      <c r="G96" s="443"/>
      <c r="H96" s="284"/>
      <c r="I96" s="287" t="s">
        <v>245</v>
      </c>
      <c r="J96" s="292"/>
      <c r="K96" s="292" t="s">
        <v>246</v>
      </c>
    </row>
    <row r="97" spans="8:8" s="293" customFormat="1" ht="12.75" customHeight="1">
      <c r="H97" s="241"/>
    </row>
  </sheetData>
  <mergeCells count="20">
    <mergeCell ref="G5:K5"/>
    <mergeCell ref="A13:K13"/>
    <mergeCell ref="G14:K14"/>
    <mergeCell ref="A93:G93"/>
    <mergeCell ref="F94:G94"/>
    <mergeCell ref="A96:G96"/>
    <mergeCell ref="G6:K6"/>
    <mergeCell ref="G7:K7"/>
    <mergeCell ref="G8:K8"/>
    <mergeCell ref="A9:K9"/>
    <mergeCell ref="A11:K11"/>
    <mergeCell ref="A23:F26"/>
    <mergeCell ref="G23:G26"/>
    <mergeCell ref="H23:H26"/>
    <mergeCell ref="I23:K23"/>
    <mergeCell ref="I24:K24"/>
    <mergeCell ref="I25:I26"/>
    <mergeCell ref="J25:K25"/>
    <mergeCell ref="A27:F27"/>
    <mergeCell ref="A16:K16"/>
  </mergeCells>
  <printOptions horizontalCentered="1" verticalCentered="1"/>
  <pageMargins left="0.9055118110236221" right="0.31496062992125984" top="0.55118110236220474" bottom="0.3543307086614173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4"/>
  <sheetViews>
    <sheetView topLeftCell="A31" workbookViewId="0">
      <selection activeCell="J52" sqref="J52"/>
    </sheetView>
  </sheetViews>
  <sheetFormatPr defaultColWidth="9.140625" defaultRowHeight="15"/>
  <cols>
    <col min="1" max="1" width="9.28515625" style="1" customWidth="1"/>
    <col min="2" max="2" width="33.7109375" style="1" customWidth="1"/>
    <col min="3" max="3" width="9.7109375" style="1" customWidth="1"/>
    <col min="4" max="4" width="10.28515625" style="1" customWidth="1"/>
    <col min="5" max="5" width="7.5703125" style="1" customWidth="1"/>
    <col min="6" max="6" width="10" style="1" customWidth="1"/>
    <col min="7" max="7" width="9.140625" style="1" customWidth="1"/>
    <col min="8" max="8" width="7.42578125" style="1" customWidth="1"/>
    <col min="9" max="16384" width="9.140625" style="1"/>
  </cols>
  <sheetData>
    <row r="2" spans="1:12">
      <c r="E2" s="462" t="s">
        <v>280</v>
      </c>
      <c r="F2" s="462"/>
      <c r="G2" s="462"/>
      <c r="H2" s="462"/>
      <c r="I2" s="2"/>
    </row>
    <row r="3" spans="1:12">
      <c r="A3" s="209"/>
      <c r="E3" s="462" t="s">
        <v>281</v>
      </c>
      <c r="F3" s="462"/>
      <c r="G3" s="462"/>
      <c r="H3" s="462"/>
      <c r="I3" s="2"/>
    </row>
    <row r="4" spans="1:12">
      <c r="E4" s="462" t="s">
        <v>282</v>
      </c>
      <c r="F4" s="462"/>
      <c r="G4" s="462"/>
      <c r="H4" s="462"/>
      <c r="I4" s="2"/>
    </row>
    <row r="5" spans="1:12">
      <c r="E5" s="462" t="s">
        <v>397</v>
      </c>
      <c r="F5" s="462"/>
      <c r="G5" s="462"/>
      <c r="H5" s="462"/>
      <c r="I5" s="2"/>
    </row>
    <row r="6" spans="1:12">
      <c r="A6" s="4"/>
      <c r="B6" s="4"/>
      <c r="C6" s="4"/>
      <c r="D6" s="4"/>
      <c r="E6" s="462" t="s">
        <v>398</v>
      </c>
      <c r="F6" s="462"/>
      <c r="G6" s="462"/>
      <c r="H6" s="462"/>
      <c r="I6" s="2"/>
    </row>
    <row r="7" spans="1:12">
      <c r="A7" s="4"/>
      <c r="B7" s="4"/>
      <c r="C7" s="4"/>
      <c r="D7" s="4"/>
      <c r="F7" s="50"/>
      <c r="G7" s="50"/>
      <c r="H7" s="50"/>
      <c r="I7" s="2"/>
    </row>
    <row r="8" spans="1:12">
      <c r="A8" s="4"/>
      <c r="B8" s="5" t="s">
        <v>431</v>
      </c>
      <c r="C8" s="4"/>
      <c r="D8" s="4"/>
      <c r="E8" s="4"/>
      <c r="F8" s="4"/>
      <c r="G8" s="4"/>
      <c r="H8" s="4"/>
    </row>
    <row r="9" spans="1:12">
      <c r="A9" s="463" t="s">
        <v>1</v>
      </c>
      <c r="B9" s="464"/>
      <c r="C9" s="463"/>
      <c r="D9" s="463"/>
      <c r="E9" s="210"/>
      <c r="F9" s="210"/>
      <c r="G9" s="210"/>
      <c r="H9" s="210"/>
      <c r="I9" s="4"/>
    </row>
    <row r="11" spans="1:12">
      <c r="A11" s="465" t="s">
        <v>464</v>
      </c>
      <c r="B11" s="465"/>
      <c r="C11" s="465"/>
      <c r="D11" s="465"/>
      <c r="E11" s="465"/>
      <c r="F11" s="465"/>
      <c r="G11" s="465"/>
      <c r="H11" s="465"/>
    </row>
    <row r="12" spans="1:12">
      <c r="B12" s="209"/>
      <c r="C12" s="209"/>
      <c r="D12" s="209"/>
      <c r="E12" s="209"/>
      <c r="F12" s="209"/>
      <c r="G12" s="209"/>
      <c r="H12" s="209"/>
    </row>
    <row r="13" spans="1:12">
      <c r="B13" s="3"/>
      <c r="C13" s="3"/>
      <c r="D13" s="4"/>
      <c r="E13" s="4"/>
      <c r="F13" s="466" t="s">
        <v>283</v>
      </c>
      <c r="G13" s="466"/>
      <c r="H13" s="466"/>
      <c r="J13" s="211"/>
    </row>
    <row r="14" spans="1:12">
      <c r="A14" s="4"/>
      <c r="B14" s="4"/>
      <c r="C14" s="467"/>
      <c r="D14" s="467"/>
      <c r="E14" s="467"/>
      <c r="F14" s="212"/>
      <c r="G14" s="468" t="s">
        <v>284</v>
      </c>
      <c r="H14" s="468"/>
    </row>
    <row r="15" spans="1:12" ht="12.75" customHeight="1">
      <c r="A15" s="473" t="s">
        <v>45</v>
      </c>
      <c r="B15" s="473" t="s">
        <v>46</v>
      </c>
      <c r="C15" s="476" t="s">
        <v>285</v>
      </c>
      <c r="D15" s="470" t="s">
        <v>260</v>
      </c>
      <c r="E15" s="470"/>
      <c r="F15" s="470"/>
      <c r="G15" s="470"/>
      <c r="H15" s="470"/>
      <c r="I15" s="4"/>
      <c r="J15" s="4"/>
      <c r="K15" s="4"/>
      <c r="L15" s="4"/>
    </row>
    <row r="16" spans="1:12" ht="12.75" customHeight="1">
      <c r="A16" s="474"/>
      <c r="B16" s="474"/>
      <c r="C16" s="477"/>
      <c r="D16" s="471" t="s">
        <v>286</v>
      </c>
      <c r="E16" s="471" t="s">
        <v>399</v>
      </c>
      <c r="F16" s="471" t="s">
        <v>400</v>
      </c>
      <c r="G16" s="471" t="s">
        <v>401</v>
      </c>
      <c r="H16" s="471" t="s">
        <v>402</v>
      </c>
      <c r="I16" s="4"/>
      <c r="J16" s="4"/>
      <c r="K16" s="4"/>
      <c r="L16" s="4"/>
    </row>
    <row r="17" spans="1:12" ht="15" customHeight="1">
      <c r="A17" s="474"/>
      <c r="B17" s="474"/>
      <c r="C17" s="477"/>
      <c r="D17" s="471"/>
      <c r="E17" s="471"/>
      <c r="F17" s="471"/>
      <c r="G17" s="471"/>
      <c r="H17" s="472"/>
      <c r="I17" s="4"/>
      <c r="J17" s="4"/>
      <c r="K17" s="4"/>
      <c r="L17" s="4"/>
    </row>
    <row r="18" spans="1:12" ht="40.5" customHeight="1">
      <c r="A18" s="474"/>
      <c r="B18" s="474"/>
      <c r="C18" s="477"/>
      <c r="D18" s="471"/>
      <c r="E18" s="471"/>
      <c r="F18" s="471"/>
      <c r="G18" s="471"/>
      <c r="H18" s="472"/>
      <c r="I18" s="4"/>
      <c r="J18" s="4"/>
      <c r="K18" s="4"/>
      <c r="L18" s="4"/>
    </row>
    <row r="19" spans="1:12" ht="13.15" customHeight="1">
      <c r="A19" s="475"/>
      <c r="B19" s="475"/>
      <c r="C19" s="478"/>
      <c r="D19" s="213" t="s">
        <v>16</v>
      </c>
      <c r="E19" s="213" t="s">
        <v>403</v>
      </c>
      <c r="F19" s="213" t="s">
        <v>12</v>
      </c>
      <c r="G19" s="213" t="s">
        <v>256</v>
      </c>
      <c r="H19" s="214" t="s">
        <v>404</v>
      </c>
      <c r="I19" s="4"/>
      <c r="J19" s="4"/>
      <c r="K19" s="4"/>
      <c r="L19" s="4"/>
    </row>
    <row r="20" spans="1:12" ht="14.1" customHeight="1">
      <c r="A20" s="215" t="s">
        <v>405</v>
      </c>
      <c r="B20" s="216" t="s">
        <v>58</v>
      </c>
      <c r="C20" s="217">
        <f t="shared" ref="C20:C34" si="0">(D20+E20+F20+G20+H20)</f>
        <v>133493.91</v>
      </c>
      <c r="D20" s="218">
        <v>82293.91</v>
      </c>
      <c r="E20" s="218"/>
      <c r="F20" s="218">
        <v>50000</v>
      </c>
      <c r="G20" s="218">
        <v>1200</v>
      </c>
      <c r="H20" s="218"/>
      <c r="I20" s="4"/>
      <c r="J20" s="4"/>
    </row>
    <row r="21" spans="1:12" ht="14.1" customHeight="1">
      <c r="A21" s="215"/>
      <c r="B21" s="219" t="s">
        <v>289</v>
      </c>
      <c r="C21" s="220">
        <f t="shared" si="0"/>
        <v>0</v>
      </c>
      <c r="D21" s="221"/>
      <c r="E21" s="221"/>
      <c r="F21" s="221"/>
      <c r="G21" s="221"/>
      <c r="H21" s="221"/>
      <c r="I21" s="4"/>
      <c r="J21" s="4"/>
    </row>
    <row r="22" spans="1:12" ht="14.1" customHeight="1">
      <c r="A22" s="215"/>
      <c r="B22" s="219" t="s">
        <v>406</v>
      </c>
      <c r="C22" s="220">
        <f t="shared" si="0"/>
        <v>24902.45</v>
      </c>
      <c r="D22" s="221">
        <v>24902.45</v>
      </c>
      <c r="E22" s="221"/>
      <c r="F22" s="221"/>
      <c r="G22" s="221"/>
      <c r="H22" s="221"/>
      <c r="I22" s="4"/>
      <c r="J22" s="4"/>
    </row>
    <row r="23" spans="1:12" ht="14.1" customHeight="1">
      <c r="A23" s="215" t="s">
        <v>407</v>
      </c>
      <c r="B23" s="216" t="s">
        <v>267</v>
      </c>
      <c r="C23" s="222">
        <f t="shared" si="0"/>
        <v>2543.6800000000003</v>
      </c>
      <c r="D23" s="223">
        <v>1493.68</v>
      </c>
      <c r="E23" s="223"/>
      <c r="F23" s="223">
        <v>1000</v>
      </c>
      <c r="G23" s="223">
        <v>50</v>
      </c>
      <c r="H23" s="223"/>
      <c r="I23" s="4"/>
      <c r="J23" s="4"/>
    </row>
    <row r="24" spans="1:12" ht="14.1" customHeight="1">
      <c r="A24" s="215" t="s">
        <v>408</v>
      </c>
      <c r="B24" s="216" t="s">
        <v>268</v>
      </c>
      <c r="C24" s="222">
        <f t="shared" si="0"/>
        <v>3210.6699999999996</v>
      </c>
      <c r="D24" s="224">
        <f>(D25+D26+D27+D28+D29+D30+D31+D32+D33+D34+D35+D41+D42+D43)</f>
        <v>2180.7599999999998</v>
      </c>
      <c r="E24" s="224">
        <f t="shared" ref="E24:G24" si="1">(E25+E26+E27+E28+E29+E30+E31+E32+E33+E34+E35+E41+E42+E43)</f>
        <v>0</v>
      </c>
      <c r="F24" s="224">
        <f t="shared" si="1"/>
        <v>400</v>
      </c>
      <c r="G24" s="224">
        <f t="shared" si="1"/>
        <v>629.91</v>
      </c>
      <c r="H24" s="224">
        <f>(H25+H26+H27+H28+H29+H30+H31+H32+H33+H34+H35+H41+H42+H43)</f>
        <v>0</v>
      </c>
      <c r="I24" s="4"/>
      <c r="J24" s="4"/>
    </row>
    <row r="25" spans="1:12" ht="14.1" customHeight="1">
      <c r="A25" s="215" t="s">
        <v>409</v>
      </c>
      <c r="B25" s="225" t="s">
        <v>63</v>
      </c>
      <c r="C25" s="220">
        <f t="shared" si="0"/>
        <v>529.91</v>
      </c>
      <c r="D25" s="221"/>
      <c r="E25" s="221"/>
      <c r="F25" s="221"/>
      <c r="G25" s="221">
        <v>529.91</v>
      </c>
      <c r="H25" s="221"/>
      <c r="I25" s="4"/>
      <c r="J25" s="4"/>
    </row>
    <row r="26" spans="1:12" ht="14.1" customHeight="1">
      <c r="A26" s="215" t="s">
        <v>410</v>
      </c>
      <c r="B26" s="225" t="s">
        <v>411</v>
      </c>
      <c r="C26" s="220">
        <f t="shared" si="0"/>
        <v>0</v>
      </c>
      <c r="D26" s="221"/>
      <c r="E26" s="221"/>
      <c r="F26" s="221"/>
      <c r="G26" s="221"/>
      <c r="H26" s="221"/>
      <c r="I26" s="4"/>
      <c r="J26" s="4"/>
    </row>
    <row r="27" spans="1:12" ht="14.1" customHeight="1">
      <c r="A27" s="215" t="s">
        <v>412</v>
      </c>
      <c r="B27" s="225" t="s">
        <v>413</v>
      </c>
      <c r="C27" s="220">
        <f t="shared" si="0"/>
        <v>227.54000000000002</v>
      </c>
      <c r="D27" s="221">
        <v>127.54</v>
      </c>
      <c r="E27" s="221"/>
      <c r="F27" s="221"/>
      <c r="G27" s="221">
        <v>100</v>
      </c>
      <c r="H27" s="221"/>
      <c r="I27" s="4"/>
      <c r="J27" s="4"/>
    </row>
    <row r="28" spans="1:12" ht="14.1" customHeight="1">
      <c r="A28" s="215" t="s">
        <v>414</v>
      </c>
      <c r="B28" s="225" t="s">
        <v>415</v>
      </c>
      <c r="C28" s="220">
        <f t="shared" si="0"/>
        <v>0</v>
      </c>
      <c r="D28" s="221"/>
      <c r="E28" s="221"/>
      <c r="F28" s="221"/>
      <c r="G28" s="221"/>
      <c r="H28" s="221"/>
      <c r="I28" s="4"/>
      <c r="J28" s="4"/>
    </row>
    <row r="29" spans="1:12" ht="14.1" customHeight="1">
      <c r="A29" s="215" t="s">
        <v>416</v>
      </c>
      <c r="B29" s="225" t="s">
        <v>417</v>
      </c>
      <c r="C29" s="220">
        <f t="shared" si="0"/>
        <v>0</v>
      </c>
      <c r="D29" s="221"/>
      <c r="E29" s="221"/>
      <c r="F29" s="221"/>
      <c r="G29" s="221"/>
      <c r="H29" s="221"/>
      <c r="I29" s="4"/>
      <c r="J29" s="4"/>
    </row>
    <row r="30" spans="1:12" ht="14.1" customHeight="1">
      <c r="A30" s="215" t="s">
        <v>418</v>
      </c>
      <c r="B30" s="225" t="s">
        <v>68</v>
      </c>
      <c r="C30" s="220">
        <f t="shared" si="0"/>
        <v>0</v>
      </c>
      <c r="D30" s="221"/>
      <c r="E30" s="221"/>
      <c r="F30" s="221"/>
      <c r="G30" s="221"/>
      <c r="H30" s="221"/>
      <c r="I30" s="4"/>
    </row>
    <row r="31" spans="1:12" ht="14.1" customHeight="1">
      <c r="A31" s="215" t="s">
        <v>419</v>
      </c>
      <c r="B31" s="225" t="s">
        <v>69</v>
      </c>
      <c r="C31" s="220">
        <f t="shared" si="0"/>
        <v>0</v>
      </c>
      <c r="D31" s="221"/>
      <c r="E31" s="221"/>
      <c r="F31" s="221"/>
      <c r="G31" s="221"/>
      <c r="H31" s="221"/>
      <c r="I31" s="4"/>
    </row>
    <row r="32" spans="1:12" ht="14.1" customHeight="1">
      <c r="A32" s="215" t="s">
        <v>420</v>
      </c>
      <c r="B32" s="226" t="s">
        <v>421</v>
      </c>
      <c r="C32" s="220">
        <f t="shared" si="0"/>
        <v>0</v>
      </c>
      <c r="D32" s="221"/>
      <c r="E32" s="221"/>
      <c r="F32" s="221"/>
      <c r="G32" s="221"/>
      <c r="H32" s="221"/>
      <c r="I32" s="4"/>
    </row>
    <row r="33" spans="1:11">
      <c r="A33" s="215" t="s">
        <v>422</v>
      </c>
      <c r="B33" s="225" t="s">
        <v>423</v>
      </c>
      <c r="C33" s="220">
        <f t="shared" si="0"/>
        <v>0</v>
      </c>
      <c r="D33" s="221"/>
      <c r="E33" s="221"/>
      <c r="F33" s="221"/>
      <c r="G33" s="221"/>
      <c r="H33" s="221"/>
      <c r="I33" s="4"/>
    </row>
    <row r="34" spans="1:11">
      <c r="A34" s="215" t="s">
        <v>424</v>
      </c>
      <c r="B34" s="225" t="s">
        <v>72</v>
      </c>
      <c r="C34" s="220">
        <f t="shared" si="0"/>
        <v>951.16</v>
      </c>
      <c r="D34" s="221">
        <v>551.16</v>
      </c>
      <c r="E34" s="221"/>
      <c r="F34" s="221">
        <v>400</v>
      </c>
      <c r="G34" s="221"/>
      <c r="H34" s="221"/>
      <c r="I34" s="4"/>
    </row>
    <row r="35" spans="1:11">
      <c r="A35" s="227" t="s">
        <v>288</v>
      </c>
      <c r="B35" s="225" t="s">
        <v>74</v>
      </c>
      <c r="C35" s="220">
        <f>(D35+E35+F35+G35+H35)</f>
        <v>857</v>
      </c>
      <c r="D35" s="228">
        <f>(D37+D38+D39+D40)</f>
        <v>857</v>
      </c>
      <c r="E35" s="228">
        <f>(E37+E38+E39+E40)</f>
        <v>0</v>
      </c>
      <c r="F35" s="228">
        <f>(F37+F38+F39+F40)</f>
        <v>0</v>
      </c>
      <c r="G35" s="228">
        <f>(G37+G38+G39+G40)</f>
        <v>0</v>
      </c>
      <c r="H35" s="228">
        <f>(H37+H38+H39+H40)</f>
        <v>0</v>
      </c>
      <c r="I35" s="4"/>
    </row>
    <row r="36" spans="1:11">
      <c r="A36" s="227"/>
      <c r="B36" s="219" t="s">
        <v>289</v>
      </c>
      <c r="C36" s="220"/>
      <c r="D36" s="228"/>
      <c r="E36" s="221"/>
      <c r="F36" s="221"/>
      <c r="G36" s="221"/>
      <c r="H36" s="221"/>
      <c r="I36" s="4"/>
    </row>
    <row r="37" spans="1:11">
      <c r="A37" s="227"/>
      <c r="B37" s="225" t="s">
        <v>425</v>
      </c>
      <c r="C37" s="220">
        <f t="shared" ref="C37:C46" si="2">(D37+E37+F37+G37+H37)</f>
        <v>496</v>
      </c>
      <c r="D37" s="228">
        <v>496</v>
      </c>
      <c r="E37" s="221"/>
      <c r="F37" s="221"/>
      <c r="G37" s="221"/>
      <c r="H37" s="221"/>
      <c r="I37" s="4"/>
    </row>
    <row r="38" spans="1:11">
      <c r="A38" s="227"/>
      <c r="B38" s="225" t="s">
        <v>426</v>
      </c>
      <c r="C38" s="220">
        <f t="shared" si="2"/>
        <v>0</v>
      </c>
      <c r="D38" s="228"/>
      <c r="E38" s="221"/>
      <c r="F38" s="221"/>
      <c r="G38" s="221"/>
      <c r="H38" s="221"/>
      <c r="I38" s="4"/>
    </row>
    <row r="39" spans="1:11">
      <c r="A39" s="227"/>
      <c r="B39" s="225" t="s">
        <v>427</v>
      </c>
      <c r="C39" s="220">
        <f t="shared" si="2"/>
        <v>361</v>
      </c>
      <c r="D39" s="228">
        <v>361</v>
      </c>
      <c r="E39" s="221"/>
      <c r="F39" s="221"/>
      <c r="G39" s="221"/>
      <c r="H39" s="221"/>
      <c r="I39" s="4"/>
    </row>
    <row r="40" spans="1:11">
      <c r="A40" s="227"/>
      <c r="B40" s="225" t="s">
        <v>428</v>
      </c>
      <c r="C40" s="220">
        <f t="shared" si="2"/>
        <v>0</v>
      </c>
      <c r="D40" s="228"/>
      <c r="E40" s="221"/>
      <c r="F40" s="221"/>
      <c r="G40" s="221"/>
      <c r="H40" s="221"/>
      <c r="I40" s="4"/>
    </row>
    <row r="41" spans="1:11" ht="24">
      <c r="A41" s="227" t="s">
        <v>429</v>
      </c>
      <c r="B41" s="225" t="s">
        <v>75</v>
      </c>
      <c r="C41" s="220">
        <f t="shared" si="2"/>
        <v>105</v>
      </c>
      <c r="D41" s="221">
        <v>105</v>
      </c>
      <c r="E41" s="221"/>
      <c r="F41" s="221"/>
      <c r="G41" s="221"/>
      <c r="H41" s="221"/>
      <c r="I41" s="4"/>
    </row>
    <row r="42" spans="1:11">
      <c r="A42" s="227" t="s">
        <v>430</v>
      </c>
      <c r="B42" s="225" t="s">
        <v>76</v>
      </c>
      <c r="C42" s="220">
        <f t="shared" si="2"/>
        <v>0</v>
      </c>
      <c r="D42" s="221"/>
      <c r="E42" s="221"/>
      <c r="F42" s="221"/>
      <c r="G42" s="221"/>
      <c r="H42" s="221"/>
      <c r="I42" s="4"/>
    </row>
    <row r="43" spans="1:11">
      <c r="A43" s="215" t="s">
        <v>290</v>
      </c>
      <c r="B43" s="225" t="s">
        <v>77</v>
      </c>
      <c r="C43" s="220">
        <f t="shared" si="2"/>
        <v>540.05999999999995</v>
      </c>
      <c r="D43" s="228">
        <v>540.05999999999995</v>
      </c>
      <c r="E43" s="228"/>
      <c r="F43" s="228"/>
      <c r="G43" s="228"/>
      <c r="H43" s="228"/>
      <c r="I43" s="4"/>
    </row>
    <row r="44" spans="1:11">
      <c r="A44" s="227" t="s">
        <v>433</v>
      </c>
      <c r="B44" s="229" t="s">
        <v>127</v>
      </c>
      <c r="C44" s="217">
        <f>SUM(C45)</f>
        <v>423.62</v>
      </c>
      <c r="D44" s="218">
        <f>SUM(D45)</f>
        <v>423.62</v>
      </c>
      <c r="E44" s="218">
        <f t="shared" ref="E44:H44" si="3">SUM(E45)</f>
        <v>0</v>
      </c>
      <c r="F44" s="218">
        <f t="shared" si="3"/>
        <v>0</v>
      </c>
      <c r="G44" s="218">
        <f t="shared" si="3"/>
        <v>0</v>
      </c>
      <c r="H44" s="218">
        <f t="shared" si="3"/>
        <v>0</v>
      </c>
      <c r="I44" s="4"/>
    </row>
    <row r="45" spans="1:11">
      <c r="A45" s="227" t="s">
        <v>432</v>
      </c>
      <c r="B45" s="219" t="s">
        <v>128</v>
      </c>
      <c r="C45" s="220">
        <f t="shared" si="2"/>
        <v>423.62</v>
      </c>
      <c r="D45" s="221">
        <v>423.62</v>
      </c>
      <c r="E45" s="221"/>
      <c r="F45" s="221"/>
      <c r="G45" s="221"/>
      <c r="H45" s="221"/>
      <c r="I45" s="4"/>
    </row>
    <row r="46" spans="1:11">
      <c r="A46" s="215"/>
      <c r="B46" s="219"/>
      <c r="C46" s="220">
        <f t="shared" si="2"/>
        <v>0</v>
      </c>
      <c r="D46" s="221"/>
      <c r="E46" s="221"/>
      <c r="F46" s="221"/>
      <c r="G46" s="221"/>
      <c r="H46" s="221"/>
      <c r="I46" s="4"/>
    </row>
    <row r="47" spans="1:11">
      <c r="A47" s="230"/>
      <c r="B47" s="231" t="s">
        <v>291</v>
      </c>
      <c r="C47" s="220">
        <f>(C20+C23+C24+C44)</f>
        <v>139671.88</v>
      </c>
      <c r="D47" s="220">
        <f>(D20+D23+D24+D44)</f>
        <v>86391.969999999987</v>
      </c>
      <c r="E47" s="220">
        <f t="shared" ref="E47:H47" si="4">(E20+E23+E24+E44)</f>
        <v>0</v>
      </c>
      <c r="F47" s="220">
        <f t="shared" si="4"/>
        <v>51400</v>
      </c>
      <c r="G47" s="220">
        <f t="shared" si="4"/>
        <v>1879.9099999999999</v>
      </c>
      <c r="H47" s="220">
        <f t="shared" si="4"/>
        <v>0</v>
      </c>
      <c r="I47" s="4"/>
      <c r="K47" s="232"/>
    </row>
    <row r="48" spans="1:11">
      <c r="I48" s="4"/>
    </row>
    <row r="49" spans="1:9" ht="15" customHeight="1">
      <c r="A49" s="1" t="s">
        <v>292</v>
      </c>
      <c r="B49" s="4"/>
      <c r="C49" s="469"/>
      <c r="D49" s="469"/>
      <c r="E49" s="4"/>
      <c r="F49" s="469"/>
      <c r="G49" s="469"/>
      <c r="H49" s="469"/>
      <c r="I49" s="4"/>
    </row>
    <row r="50" spans="1:9" ht="15" customHeight="1">
      <c r="C50" s="464" t="s">
        <v>294</v>
      </c>
      <c r="D50" s="464"/>
      <c r="E50" s="463" t="s">
        <v>295</v>
      </c>
      <c r="F50" s="463"/>
      <c r="G50" s="463"/>
      <c r="H50" s="463"/>
      <c r="I50" s="4"/>
    </row>
    <row r="51" spans="1:9">
      <c r="C51" s="210"/>
      <c r="D51" s="210"/>
      <c r="E51" s="210"/>
      <c r="F51" s="210"/>
      <c r="G51" s="210"/>
      <c r="H51" s="210"/>
      <c r="I51" s="4"/>
    </row>
    <row r="52" spans="1:9" ht="21.75" customHeight="1">
      <c r="A52" s="462" t="s">
        <v>296</v>
      </c>
      <c r="B52" s="462"/>
      <c r="C52" s="469"/>
      <c r="D52" s="469"/>
      <c r="E52" s="4"/>
      <c r="F52" s="469"/>
      <c r="G52" s="469"/>
      <c r="H52" s="469"/>
      <c r="I52" s="4"/>
    </row>
    <row r="53" spans="1:9">
      <c r="B53" s="4"/>
      <c r="C53" s="464" t="s">
        <v>294</v>
      </c>
      <c r="D53" s="464"/>
      <c r="E53" s="463" t="s">
        <v>295</v>
      </c>
      <c r="F53" s="463"/>
      <c r="G53" s="463"/>
      <c r="H53" s="463"/>
    </row>
    <row r="54" spans="1:9">
      <c r="B54" s="4"/>
      <c r="C54" s="210"/>
      <c r="D54" s="210"/>
      <c r="E54" s="210"/>
      <c r="F54" s="210"/>
      <c r="G54" s="479"/>
      <c r="H54" s="479"/>
    </row>
  </sheetData>
  <mergeCells count="29">
    <mergeCell ref="C53:D53"/>
    <mergeCell ref="E53:H53"/>
    <mergeCell ref="G54:H54"/>
    <mergeCell ref="C50:D50"/>
    <mergeCell ref="E50:H50"/>
    <mergeCell ref="A52:B52"/>
    <mergeCell ref="C52:D52"/>
    <mergeCell ref="F52:H52"/>
    <mergeCell ref="D15:H15"/>
    <mergeCell ref="D16:D18"/>
    <mergeCell ref="E16:E18"/>
    <mergeCell ref="F16:F18"/>
    <mergeCell ref="G16:G18"/>
    <mergeCell ref="H16:H18"/>
    <mergeCell ref="C49:D49"/>
    <mergeCell ref="F49:H49"/>
    <mergeCell ref="A15:A19"/>
    <mergeCell ref="B15:B19"/>
    <mergeCell ref="C15:C19"/>
    <mergeCell ref="A9:D9"/>
    <mergeCell ref="A11:H11"/>
    <mergeCell ref="F13:H13"/>
    <mergeCell ref="C14:E14"/>
    <mergeCell ref="G14:H14"/>
    <mergeCell ref="E2:H2"/>
    <mergeCell ref="E3:H3"/>
    <mergeCell ref="E4:H4"/>
    <mergeCell ref="E5:H5"/>
    <mergeCell ref="E6:H6"/>
  </mergeCells>
  <printOptions horizontalCentered="1"/>
  <pageMargins left="0.70866141732283472" right="0.11811023622047245" top="0.55118110236220474" bottom="0.35433070866141736" header="0" footer="0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4" workbookViewId="0">
      <selection activeCell="O21" sqref="O21"/>
    </sheetView>
  </sheetViews>
  <sheetFormatPr defaultRowHeight="15"/>
  <cols>
    <col min="1" max="4" width="9.140625" style="1"/>
    <col min="5" max="5" width="11.7109375" style="1" customWidth="1"/>
    <col min="6" max="6" width="4.28515625" style="1" customWidth="1"/>
    <col min="7" max="8" width="9.140625" style="1"/>
    <col min="9" max="9" width="6.5703125" style="1" customWidth="1"/>
    <col min="10" max="10" width="9.140625" style="1"/>
    <col min="11" max="11" width="5.28515625" style="1" customWidth="1"/>
    <col min="12" max="12" width="7.140625" style="1" customWidth="1"/>
    <col min="13" max="13" width="7.5703125" style="1" customWidth="1"/>
    <col min="14" max="14" width="17.85546875" style="1" customWidth="1"/>
    <col min="15" max="260" width="9.140625" style="1"/>
    <col min="261" max="261" width="11.7109375" style="1" customWidth="1"/>
    <col min="262" max="262" width="4.28515625" style="1" customWidth="1"/>
    <col min="263" max="264" width="9.140625" style="1"/>
    <col min="265" max="265" width="6.5703125" style="1" customWidth="1"/>
    <col min="266" max="266" width="9.140625" style="1"/>
    <col min="267" max="267" width="5.28515625" style="1" customWidth="1"/>
    <col min="268" max="268" width="7.140625" style="1" customWidth="1"/>
    <col min="269" max="269" width="7.5703125" style="1" customWidth="1"/>
    <col min="270" max="270" width="17.85546875" style="1" customWidth="1"/>
    <col min="271" max="516" width="9.140625" style="1"/>
    <col min="517" max="517" width="11.7109375" style="1" customWidth="1"/>
    <col min="518" max="518" width="4.28515625" style="1" customWidth="1"/>
    <col min="519" max="520" width="9.140625" style="1"/>
    <col min="521" max="521" width="6.5703125" style="1" customWidth="1"/>
    <col min="522" max="522" width="9.140625" style="1"/>
    <col min="523" max="523" width="5.28515625" style="1" customWidth="1"/>
    <col min="524" max="524" width="7.140625" style="1" customWidth="1"/>
    <col min="525" max="525" width="7.5703125" style="1" customWidth="1"/>
    <col min="526" max="526" width="17.85546875" style="1" customWidth="1"/>
    <col min="527" max="772" width="9.140625" style="1"/>
    <col min="773" max="773" width="11.7109375" style="1" customWidth="1"/>
    <col min="774" max="774" width="4.28515625" style="1" customWidth="1"/>
    <col min="775" max="776" width="9.140625" style="1"/>
    <col min="777" max="777" width="6.5703125" style="1" customWidth="1"/>
    <col min="778" max="778" width="9.140625" style="1"/>
    <col min="779" max="779" width="5.28515625" style="1" customWidth="1"/>
    <col min="780" max="780" width="7.140625" style="1" customWidth="1"/>
    <col min="781" max="781" width="7.5703125" style="1" customWidth="1"/>
    <col min="782" max="782" width="17.85546875" style="1" customWidth="1"/>
    <col min="783" max="1028" width="9.140625" style="1"/>
    <col min="1029" max="1029" width="11.7109375" style="1" customWidth="1"/>
    <col min="1030" max="1030" width="4.28515625" style="1" customWidth="1"/>
    <col min="1031" max="1032" width="9.140625" style="1"/>
    <col min="1033" max="1033" width="6.5703125" style="1" customWidth="1"/>
    <col min="1034" max="1034" width="9.140625" style="1"/>
    <col min="1035" max="1035" width="5.28515625" style="1" customWidth="1"/>
    <col min="1036" max="1036" width="7.140625" style="1" customWidth="1"/>
    <col min="1037" max="1037" width="7.5703125" style="1" customWidth="1"/>
    <col min="1038" max="1038" width="17.85546875" style="1" customWidth="1"/>
    <col min="1039" max="1284" width="9.140625" style="1"/>
    <col min="1285" max="1285" width="11.7109375" style="1" customWidth="1"/>
    <col min="1286" max="1286" width="4.28515625" style="1" customWidth="1"/>
    <col min="1287" max="1288" width="9.140625" style="1"/>
    <col min="1289" max="1289" width="6.5703125" style="1" customWidth="1"/>
    <col min="1290" max="1290" width="9.140625" style="1"/>
    <col min="1291" max="1291" width="5.28515625" style="1" customWidth="1"/>
    <col min="1292" max="1292" width="7.140625" style="1" customWidth="1"/>
    <col min="1293" max="1293" width="7.5703125" style="1" customWidth="1"/>
    <col min="1294" max="1294" width="17.85546875" style="1" customWidth="1"/>
    <col min="1295" max="1540" width="9.140625" style="1"/>
    <col min="1541" max="1541" width="11.7109375" style="1" customWidth="1"/>
    <col min="1542" max="1542" width="4.28515625" style="1" customWidth="1"/>
    <col min="1543" max="1544" width="9.140625" style="1"/>
    <col min="1545" max="1545" width="6.5703125" style="1" customWidth="1"/>
    <col min="1546" max="1546" width="9.140625" style="1"/>
    <col min="1547" max="1547" width="5.28515625" style="1" customWidth="1"/>
    <col min="1548" max="1548" width="7.140625" style="1" customWidth="1"/>
    <col min="1549" max="1549" width="7.5703125" style="1" customWidth="1"/>
    <col min="1550" max="1550" width="17.85546875" style="1" customWidth="1"/>
    <col min="1551" max="1796" width="9.140625" style="1"/>
    <col min="1797" max="1797" width="11.7109375" style="1" customWidth="1"/>
    <col min="1798" max="1798" width="4.28515625" style="1" customWidth="1"/>
    <col min="1799" max="1800" width="9.140625" style="1"/>
    <col min="1801" max="1801" width="6.5703125" style="1" customWidth="1"/>
    <col min="1802" max="1802" width="9.140625" style="1"/>
    <col min="1803" max="1803" width="5.28515625" style="1" customWidth="1"/>
    <col min="1804" max="1804" width="7.140625" style="1" customWidth="1"/>
    <col min="1805" max="1805" width="7.5703125" style="1" customWidth="1"/>
    <col min="1806" max="1806" width="17.85546875" style="1" customWidth="1"/>
    <col min="1807" max="2052" width="9.140625" style="1"/>
    <col min="2053" max="2053" width="11.7109375" style="1" customWidth="1"/>
    <col min="2054" max="2054" width="4.28515625" style="1" customWidth="1"/>
    <col min="2055" max="2056" width="9.140625" style="1"/>
    <col min="2057" max="2057" width="6.5703125" style="1" customWidth="1"/>
    <col min="2058" max="2058" width="9.140625" style="1"/>
    <col min="2059" max="2059" width="5.28515625" style="1" customWidth="1"/>
    <col min="2060" max="2060" width="7.140625" style="1" customWidth="1"/>
    <col min="2061" max="2061" width="7.5703125" style="1" customWidth="1"/>
    <col min="2062" max="2062" width="17.85546875" style="1" customWidth="1"/>
    <col min="2063" max="2308" width="9.140625" style="1"/>
    <col min="2309" max="2309" width="11.7109375" style="1" customWidth="1"/>
    <col min="2310" max="2310" width="4.28515625" style="1" customWidth="1"/>
    <col min="2311" max="2312" width="9.140625" style="1"/>
    <col min="2313" max="2313" width="6.5703125" style="1" customWidth="1"/>
    <col min="2314" max="2314" width="9.140625" style="1"/>
    <col min="2315" max="2315" width="5.28515625" style="1" customWidth="1"/>
    <col min="2316" max="2316" width="7.140625" style="1" customWidth="1"/>
    <col min="2317" max="2317" width="7.5703125" style="1" customWidth="1"/>
    <col min="2318" max="2318" width="17.85546875" style="1" customWidth="1"/>
    <col min="2319" max="2564" width="9.140625" style="1"/>
    <col min="2565" max="2565" width="11.7109375" style="1" customWidth="1"/>
    <col min="2566" max="2566" width="4.28515625" style="1" customWidth="1"/>
    <col min="2567" max="2568" width="9.140625" style="1"/>
    <col min="2569" max="2569" width="6.5703125" style="1" customWidth="1"/>
    <col min="2570" max="2570" width="9.140625" style="1"/>
    <col min="2571" max="2571" width="5.28515625" style="1" customWidth="1"/>
    <col min="2572" max="2572" width="7.140625" style="1" customWidth="1"/>
    <col min="2573" max="2573" width="7.5703125" style="1" customWidth="1"/>
    <col min="2574" max="2574" width="17.85546875" style="1" customWidth="1"/>
    <col min="2575" max="2820" width="9.140625" style="1"/>
    <col min="2821" max="2821" width="11.7109375" style="1" customWidth="1"/>
    <col min="2822" max="2822" width="4.28515625" style="1" customWidth="1"/>
    <col min="2823" max="2824" width="9.140625" style="1"/>
    <col min="2825" max="2825" width="6.5703125" style="1" customWidth="1"/>
    <col min="2826" max="2826" width="9.140625" style="1"/>
    <col min="2827" max="2827" width="5.28515625" style="1" customWidth="1"/>
    <col min="2828" max="2828" width="7.140625" style="1" customWidth="1"/>
    <col min="2829" max="2829" width="7.5703125" style="1" customWidth="1"/>
    <col min="2830" max="2830" width="17.85546875" style="1" customWidth="1"/>
    <col min="2831" max="3076" width="9.140625" style="1"/>
    <col min="3077" max="3077" width="11.7109375" style="1" customWidth="1"/>
    <col min="3078" max="3078" width="4.28515625" style="1" customWidth="1"/>
    <col min="3079" max="3080" width="9.140625" style="1"/>
    <col min="3081" max="3081" width="6.5703125" style="1" customWidth="1"/>
    <col min="3082" max="3082" width="9.140625" style="1"/>
    <col min="3083" max="3083" width="5.28515625" style="1" customWidth="1"/>
    <col min="3084" max="3084" width="7.140625" style="1" customWidth="1"/>
    <col min="3085" max="3085" width="7.5703125" style="1" customWidth="1"/>
    <col min="3086" max="3086" width="17.85546875" style="1" customWidth="1"/>
    <col min="3087" max="3332" width="9.140625" style="1"/>
    <col min="3333" max="3333" width="11.7109375" style="1" customWidth="1"/>
    <col min="3334" max="3334" width="4.28515625" style="1" customWidth="1"/>
    <col min="3335" max="3336" width="9.140625" style="1"/>
    <col min="3337" max="3337" width="6.5703125" style="1" customWidth="1"/>
    <col min="3338" max="3338" width="9.140625" style="1"/>
    <col min="3339" max="3339" width="5.28515625" style="1" customWidth="1"/>
    <col min="3340" max="3340" width="7.140625" style="1" customWidth="1"/>
    <col min="3341" max="3341" width="7.5703125" style="1" customWidth="1"/>
    <col min="3342" max="3342" width="17.85546875" style="1" customWidth="1"/>
    <col min="3343" max="3588" width="9.140625" style="1"/>
    <col min="3589" max="3589" width="11.7109375" style="1" customWidth="1"/>
    <col min="3590" max="3590" width="4.28515625" style="1" customWidth="1"/>
    <col min="3591" max="3592" width="9.140625" style="1"/>
    <col min="3593" max="3593" width="6.5703125" style="1" customWidth="1"/>
    <col min="3594" max="3594" width="9.140625" style="1"/>
    <col min="3595" max="3595" width="5.28515625" style="1" customWidth="1"/>
    <col min="3596" max="3596" width="7.140625" style="1" customWidth="1"/>
    <col min="3597" max="3597" width="7.5703125" style="1" customWidth="1"/>
    <col min="3598" max="3598" width="17.85546875" style="1" customWidth="1"/>
    <col min="3599" max="3844" width="9.140625" style="1"/>
    <col min="3845" max="3845" width="11.7109375" style="1" customWidth="1"/>
    <col min="3846" max="3846" width="4.28515625" style="1" customWidth="1"/>
    <col min="3847" max="3848" width="9.140625" style="1"/>
    <col min="3849" max="3849" width="6.5703125" style="1" customWidth="1"/>
    <col min="3850" max="3850" width="9.140625" style="1"/>
    <col min="3851" max="3851" width="5.28515625" style="1" customWidth="1"/>
    <col min="3852" max="3852" width="7.140625" style="1" customWidth="1"/>
    <col min="3853" max="3853" width="7.5703125" style="1" customWidth="1"/>
    <col min="3854" max="3854" width="17.85546875" style="1" customWidth="1"/>
    <col min="3855" max="4100" width="9.140625" style="1"/>
    <col min="4101" max="4101" width="11.7109375" style="1" customWidth="1"/>
    <col min="4102" max="4102" width="4.28515625" style="1" customWidth="1"/>
    <col min="4103" max="4104" width="9.140625" style="1"/>
    <col min="4105" max="4105" width="6.5703125" style="1" customWidth="1"/>
    <col min="4106" max="4106" width="9.140625" style="1"/>
    <col min="4107" max="4107" width="5.28515625" style="1" customWidth="1"/>
    <col min="4108" max="4108" width="7.140625" style="1" customWidth="1"/>
    <col min="4109" max="4109" width="7.5703125" style="1" customWidth="1"/>
    <col min="4110" max="4110" width="17.85546875" style="1" customWidth="1"/>
    <col min="4111" max="4356" width="9.140625" style="1"/>
    <col min="4357" max="4357" width="11.7109375" style="1" customWidth="1"/>
    <col min="4358" max="4358" width="4.28515625" style="1" customWidth="1"/>
    <col min="4359" max="4360" width="9.140625" style="1"/>
    <col min="4361" max="4361" width="6.5703125" style="1" customWidth="1"/>
    <col min="4362" max="4362" width="9.140625" style="1"/>
    <col min="4363" max="4363" width="5.28515625" style="1" customWidth="1"/>
    <col min="4364" max="4364" width="7.140625" style="1" customWidth="1"/>
    <col min="4365" max="4365" width="7.5703125" style="1" customWidth="1"/>
    <col min="4366" max="4366" width="17.85546875" style="1" customWidth="1"/>
    <col min="4367" max="4612" width="9.140625" style="1"/>
    <col min="4613" max="4613" width="11.7109375" style="1" customWidth="1"/>
    <col min="4614" max="4614" width="4.28515625" style="1" customWidth="1"/>
    <col min="4615" max="4616" width="9.140625" style="1"/>
    <col min="4617" max="4617" width="6.5703125" style="1" customWidth="1"/>
    <col min="4618" max="4618" width="9.140625" style="1"/>
    <col min="4619" max="4619" width="5.28515625" style="1" customWidth="1"/>
    <col min="4620" max="4620" width="7.140625" style="1" customWidth="1"/>
    <col min="4621" max="4621" width="7.5703125" style="1" customWidth="1"/>
    <col min="4622" max="4622" width="17.85546875" style="1" customWidth="1"/>
    <col min="4623" max="4868" width="9.140625" style="1"/>
    <col min="4869" max="4869" width="11.7109375" style="1" customWidth="1"/>
    <col min="4870" max="4870" width="4.28515625" style="1" customWidth="1"/>
    <col min="4871" max="4872" width="9.140625" style="1"/>
    <col min="4873" max="4873" width="6.5703125" style="1" customWidth="1"/>
    <col min="4874" max="4874" width="9.140625" style="1"/>
    <col min="4875" max="4875" width="5.28515625" style="1" customWidth="1"/>
    <col min="4876" max="4876" width="7.140625" style="1" customWidth="1"/>
    <col min="4877" max="4877" width="7.5703125" style="1" customWidth="1"/>
    <col min="4878" max="4878" width="17.85546875" style="1" customWidth="1"/>
    <col min="4879" max="5124" width="9.140625" style="1"/>
    <col min="5125" max="5125" width="11.7109375" style="1" customWidth="1"/>
    <col min="5126" max="5126" width="4.28515625" style="1" customWidth="1"/>
    <col min="5127" max="5128" width="9.140625" style="1"/>
    <col min="5129" max="5129" width="6.5703125" style="1" customWidth="1"/>
    <col min="5130" max="5130" width="9.140625" style="1"/>
    <col min="5131" max="5131" width="5.28515625" style="1" customWidth="1"/>
    <col min="5132" max="5132" width="7.140625" style="1" customWidth="1"/>
    <col min="5133" max="5133" width="7.5703125" style="1" customWidth="1"/>
    <col min="5134" max="5134" width="17.85546875" style="1" customWidth="1"/>
    <col min="5135" max="5380" width="9.140625" style="1"/>
    <col min="5381" max="5381" width="11.7109375" style="1" customWidth="1"/>
    <col min="5382" max="5382" width="4.28515625" style="1" customWidth="1"/>
    <col min="5383" max="5384" width="9.140625" style="1"/>
    <col min="5385" max="5385" width="6.5703125" style="1" customWidth="1"/>
    <col min="5386" max="5386" width="9.140625" style="1"/>
    <col min="5387" max="5387" width="5.28515625" style="1" customWidth="1"/>
    <col min="5388" max="5388" width="7.140625" style="1" customWidth="1"/>
    <col min="5389" max="5389" width="7.5703125" style="1" customWidth="1"/>
    <col min="5390" max="5390" width="17.85546875" style="1" customWidth="1"/>
    <col min="5391" max="5636" width="9.140625" style="1"/>
    <col min="5637" max="5637" width="11.7109375" style="1" customWidth="1"/>
    <col min="5638" max="5638" width="4.28515625" style="1" customWidth="1"/>
    <col min="5639" max="5640" width="9.140625" style="1"/>
    <col min="5641" max="5641" width="6.5703125" style="1" customWidth="1"/>
    <col min="5642" max="5642" width="9.140625" style="1"/>
    <col min="5643" max="5643" width="5.28515625" style="1" customWidth="1"/>
    <col min="5644" max="5644" width="7.140625" style="1" customWidth="1"/>
    <col min="5645" max="5645" width="7.5703125" style="1" customWidth="1"/>
    <col min="5646" max="5646" width="17.85546875" style="1" customWidth="1"/>
    <col min="5647" max="5892" width="9.140625" style="1"/>
    <col min="5893" max="5893" width="11.7109375" style="1" customWidth="1"/>
    <col min="5894" max="5894" width="4.28515625" style="1" customWidth="1"/>
    <col min="5895" max="5896" width="9.140625" style="1"/>
    <col min="5897" max="5897" width="6.5703125" style="1" customWidth="1"/>
    <col min="5898" max="5898" width="9.140625" style="1"/>
    <col min="5899" max="5899" width="5.28515625" style="1" customWidth="1"/>
    <col min="5900" max="5900" width="7.140625" style="1" customWidth="1"/>
    <col min="5901" max="5901" width="7.5703125" style="1" customWidth="1"/>
    <col min="5902" max="5902" width="17.85546875" style="1" customWidth="1"/>
    <col min="5903" max="6148" width="9.140625" style="1"/>
    <col min="6149" max="6149" width="11.7109375" style="1" customWidth="1"/>
    <col min="6150" max="6150" width="4.28515625" style="1" customWidth="1"/>
    <col min="6151" max="6152" width="9.140625" style="1"/>
    <col min="6153" max="6153" width="6.5703125" style="1" customWidth="1"/>
    <col min="6154" max="6154" width="9.140625" style="1"/>
    <col min="6155" max="6155" width="5.28515625" style="1" customWidth="1"/>
    <col min="6156" max="6156" width="7.140625" style="1" customWidth="1"/>
    <col min="6157" max="6157" width="7.5703125" style="1" customWidth="1"/>
    <col min="6158" max="6158" width="17.85546875" style="1" customWidth="1"/>
    <col min="6159" max="6404" width="9.140625" style="1"/>
    <col min="6405" max="6405" width="11.7109375" style="1" customWidth="1"/>
    <col min="6406" max="6406" width="4.28515625" style="1" customWidth="1"/>
    <col min="6407" max="6408" width="9.140625" style="1"/>
    <col min="6409" max="6409" width="6.5703125" style="1" customWidth="1"/>
    <col min="6410" max="6410" width="9.140625" style="1"/>
    <col min="6411" max="6411" width="5.28515625" style="1" customWidth="1"/>
    <col min="6412" max="6412" width="7.140625" style="1" customWidth="1"/>
    <col min="6413" max="6413" width="7.5703125" style="1" customWidth="1"/>
    <col min="6414" max="6414" width="17.85546875" style="1" customWidth="1"/>
    <col min="6415" max="6660" width="9.140625" style="1"/>
    <col min="6661" max="6661" width="11.7109375" style="1" customWidth="1"/>
    <col min="6662" max="6662" width="4.28515625" style="1" customWidth="1"/>
    <col min="6663" max="6664" width="9.140625" style="1"/>
    <col min="6665" max="6665" width="6.5703125" style="1" customWidth="1"/>
    <col min="6666" max="6666" width="9.140625" style="1"/>
    <col min="6667" max="6667" width="5.28515625" style="1" customWidth="1"/>
    <col min="6668" max="6668" width="7.140625" style="1" customWidth="1"/>
    <col min="6669" max="6669" width="7.5703125" style="1" customWidth="1"/>
    <col min="6670" max="6670" width="17.85546875" style="1" customWidth="1"/>
    <col min="6671" max="6916" width="9.140625" style="1"/>
    <col min="6917" max="6917" width="11.7109375" style="1" customWidth="1"/>
    <col min="6918" max="6918" width="4.28515625" style="1" customWidth="1"/>
    <col min="6919" max="6920" width="9.140625" style="1"/>
    <col min="6921" max="6921" width="6.5703125" style="1" customWidth="1"/>
    <col min="6922" max="6922" width="9.140625" style="1"/>
    <col min="6923" max="6923" width="5.28515625" style="1" customWidth="1"/>
    <col min="6924" max="6924" width="7.140625" style="1" customWidth="1"/>
    <col min="6925" max="6925" width="7.5703125" style="1" customWidth="1"/>
    <col min="6926" max="6926" width="17.85546875" style="1" customWidth="1"/>
    <col min="6927" max="7172" width="9.140625" style="1"/>
    <col min="7173" max="7173" width="11.7109375" style="1" customWidth="1"/>
    <col min="7174" max="7174" width="4.28515625" style="1" customWidth="1"/>
    <col min="7175" max="7176" width="9.140625" style="1"/>
    <col min="7177" max="7177" width="6.5703125" style="1" customWidth="1"/>
    <col min="7178" max="7178" width="9.140625" style="1"/>
    <col min="7179" max="7179" width="5.28515625" style="1" customWidth="1"/>
    <col min="7180" max="7180" width="7.140625" style="1" customWidth="1"/>
    <col min="7181" max="7181" width="7.5703125" style="1" customWidth="1"/>
    <col min="7182" max="7182" width="17.85546875" style="1" customWidth="1"/>
    <col min="7183" max="7428" width="9.140625" style="1"/>
    <col min="7429" max="7429" width="11.7109375" style="1" customWidth="1"/>
    <col min="7430" max="7430" width="4.28515625" style="1" customWidth="1"/>
    <col min="7431" max="7432" width="9.140625" style="1"/>
    <col min="7433" max="7433" width="6.5703125" style="1" customWidth="1"/>
    <col min="7434" max="7434" width="9.140625" style="1"/>
    <col min="7435" max="7435" width="5.28515625" style="1" customWidth="1"/>
    <col min="7436" max="7436" width="7.140625" style="1" customWidth="1"/>
    <col min="7437" max="7437" width="7.5703125" style="1" customWidth="1"/>
    <col min="7438" max="7438" width="17.85546875" style="1" customWidth="1"/>
    <col min="7439" max="7684" width="9.140625" style="1"/>
    <col min="7685" max="7685" width="11.7109375" style="1" customWidth="1"/>
    <col min="7686" max="7686" width="4.28515625" style="1" customWidth="1"/>
    <col min="7687" max="7688" width="9.140625" style="1"/>
    <col min="7689" max="7689" width="6.5703125" style="1" customWidth="1"/>
    <col min="7690" max="7690" width="9.140625" style="1"/>
    <col min="7691" max="7691" width="5.28515625" style="1" customWidth="1"/>
    <col min="7692" max="7692" width="7.140625" style="1" customWidth="1"/>
    <col min="7693" max="7693" width="7.5703125" style="1" customWidth="1"/>
    <col min="7694" max="7694" width="17.85546875" style="1" customWidth="1"/>
    <col min="7695" max="7940" width="9.140625" style="1"/>
    <col min="7941" max="7941" width="11.7109375" style="1" customWidth="1"/>
    <col min="7942" max="7942" width="4.28515625" style="1" customWidth="1"/>
    <col min="7943" max="7944" width="9.140625" style="1"/>
    <col min="7945" max="7945" width="6.5703125" style="1" customWidth="1"/>
    <col min="7946" max="7946" width="9.140625" style="1"/>
    <col min="7947" max="7947" width="5.28515625" style="1" customWidth="1"/>
    <col min="7948" max="7948" width="7.140625" style="1" customWidth="1"/>
    <col min="7949" max="7949" width="7.5703125" style="1" customWidth="1"/>
    <col min="7950" max="7950" width="17.85546875" style="1" customWidth="1"/>
    <col min="7951" max="8196" width="9.140625" style="1"/>
    <col min="8197" max="8197" width="11.7109375" style="1" customWidth="1"/>
    <col min="8198" max="8198" width="4.28515625" style="1" customWidth="1"/>
    <col min="8199" max="8200" width="9.140625" style="1"/>
    <col min="8201" max="8201" width="6.5703125" style="1" customWidth="1"/>
    <col min="8202" max="8202" width="9.140625" style="1"/>
    <col min="8203" max="8203" width="5.28515625" style="1" customWidth="1"/>
    <col min="8204" max="8204" width="7.140625" style="1" customWidth="1"/>
    <col min="8205" max="8205" width="7.5703125" style="1" customWidth="1"/>
    <col min="8206" max="8206" width="17.85546875" style="1" customWidth="1"/>
    <col min="8207" max="8452" width="9.140625" style="1"/>
    <col min="8453" max="8453" width="11.7109375" style="1" customWidth="1"/>
    <col min="8454" max="8454" width="4.28515625" style="1" customWidth="1"/>
    <col min="8455" max="8456" width="9.140625" style="1"/>
    <col min="8457" max="8457" width="6.5703125" style="1" customWidth="1"/>
    <col min="8458" max="8458" width="9.140625" style="1"/>
    <col min="8459" max="8459" width="5.28515625" style="1" customWidth="1"/>
    <col min="8460" max="8460" width="7.140625" style="1" customWidth="1"/>
    <col min="8461" max="8461" width="7.5703125" style="1" customWidth="1"/>
    <col min="8462" max="8462" width="17.85546875" style="1" customWidth="1"/>
    <col min="8463" max="8708" width="9.140625" style="1"/>
    <col min="8709" max="8709" width="11.7109375" style="1" customWidth="1"/>
    <col min="8710" max="8710" width="4.28515625" style="1" customWidth="1"/>
    <col min="8711" max="8712" width="9.140625" style="1"/>
    <col min="8713" max="8713" width="6.5703125" style="1" customWidth="1"/>
    <col min="8714" max="8714" width="9.140625" style="1"/>
    <col min="8715" max="8715" width="5.28515625" style="1" customWidth="1"/>
    <col min="8716" max="8716" width="7.140625" style="1" customWidth="1"/>
    <col min="8717" max="8717" width="7.5703125" style="1" customWidth="1"/>
    <col min="8718" max="8718" width="17.85546875" style="1" customWidth="1"/>
    <col min="8719" max="8964" width="9.140625" style="1"/>
    <col min="8965" max="8965" width="11.7109375" style="1" customWidth="1"/>
    <col min="8966" max="8966" width="4.28515625" style="1" customWidth="1"/>
    <col min="8967" max="8968" width="9.140625" style="1"/>
    <col min="8969" max="8969" width="6.5703125" style="1" customWidth="1"/>
    <col min="8970" max="8970" width="9.140625" style="1"/>
    <col min="8971" max="8971" width="5.28515625" style="1" customWidth="1"/>
    <col min="8972" max="8972" width="7.140625" style="1" customWidth="1"/>
    <col min="8973" max="8973" width="7.5703125" style="1" customWidth="1"/>
    <col min="8974" max="8974" width="17.85546875" style="1" customWidth="1"/>
    <col min="8975" max="9220" width="9.140625" style="1"/>
    <col min="9221" max="9221" width="11.7109375" style="1" customWidth="1"/>
    <col min="9222" max="9222" width="4.28515625" style="1" customWidth="1"/>
    <col min="9223" max="9224" width="9.140625" style="1"/>
    <col min="9225" max="9225" width="6.5703125" style="1" customWidth="1"/>
    <col min="9226" max="9226" width="9.140625" style="1"/>
    <col min="9227" max="9227" width="5.28515625" style="1" customWidth="1"/>
    <col min="9228" max="9228" width="7.140625" style="1" customWidth="1"/>
    <col min="9229" max="9229" width="7.5703125" style="1" customWidth="1"/>
    <col min="9230" max="9230" width="17.85546875" style="1" customWidth="1"/>
    <col min="9231" max="9476" width="9.140625" style="1"/>
    <col min="9477" max="9477" width="11.7109375" style="1" customWidth="1"/>
    <col min="9478" max="9478" width="4.28515625" style="1" customWidth="1"/>
    <col min="9479" max="9480" width="9.140625" style="1"/>
    <col min="9481" max="9481" width="6.5703125" style="1" customWidth="1"/>
    <col min="9482" max="9482" width="9.140625" style="1"/>
    <col min="9483" max="9483" width="5.28515625" style="1" customWidth="1"/>
    <col min="9484" max="9484" width="7.140625" style="1" customWidth="1"/>
    <col min="9485" max="9485" width="7.5703125" style="1" customWidth="1"/>
    <col min="9486" max="9486" width="17.85546875" style="1" customWidth="1"/>
    <col min="9487" max="9732" width="9.140625" style="1"/>
    <col min="9733" max="9733" width="11.7109375" style="1" customWidth="1"/>
    <col min="9734" max="9734" width="4.28515625" style="1" customWidth="1"/>
    <col min="9735" max="9736" width="9.140625" style="1"/>
    <col min="9737" max="9737" width="6.5703125" style="1" customWidth="1"/>
    <col min="9738" max="9738" width="9.140625" style="1"/>
    <col min="9739" max="9739" width="5.28515625" style="1" customWidth="1"/>
    <col min="9740" max="9740" width="7.140625" style="1" customWidth="1"/>
    <col min="9741" max="9741" width="7.5703125" style="1" customWidth="1"/>
    <col min="9742" max="9742" width="17.85546875" style="1" customWidth="1"/>
    <col min="9743" max="9988" width="9.140625" style="1"/>
    <col min="9989" max="9989" width="11.7109375" style="1" customWidth="1"/>
    <col min="9990" max="9990" width="4.28515625" style="1" customWidth="1"/>
    <col min="9991" max="9992" width="9.140625" style="1"/>
    <col min="9993" max="9993" width="6.5703125" style="1" customWidth="1"/>
    <col min="9994" max="9994" width="9.140625" style="1"/>
    <col min="9995" max="9995" width="5.28515625" style="1" customWidth="1"/>
    <col min="9996" max="9996" width="7.140625" style="1" customWidth="1"/>
    <col min="9997" max="9997" width="7.5703125" style="1" customWidth="1"/>
    <col min="9998" max="9998" width="17.85546875" style="1" customWidth="1"/>
    <col min="9999" max="10244" width="9.140625" style="1"/>
    <col min="10245" max="10245" width="11.7109375" style="1" customWidth="1"/>
    <col min="10246" max="10246" width="4.28515625" style="1" customWidth="1"/>
    <col min="10247" max="10248" width="9.140625" style="1"/>
    <col min="10249" max="10249" width="6.5703125" style="1" customWidth="1"/>
    <col min="10250" max="10250" width="9.140625" style="1"/>
    <col min="10251" max="10251" width="5.28515625" style="1" customWidth="1"/>
    <col min="10252" max="10252" width="7.140625" style="1" customWidth="1"/>
    <col min="10253" max="10253" width="7.5703125" style="1" customWidth="1"/>
    <col min="10254" max="10254" width="17.85546875" style="1" customWidth="1"/>
    <col min="10255" max="10500" width="9.140625" style="1"/>
    <col min="10501" max="10501" width="11.7109375" style="1" customWidth="1"/>
    <col min="10502" max="10502" width="4.28515625" style="1" customWidth="1"/>
    <col min="10503" max="10504" width="9.140625" style="1"/>
    <col min="10505" max="10505" width="6.5703125" style="1" customWidth="1"/>
    <col min="10506" max="10506" width="9.140625" style="1"/>
    <col min="10507" max="10507" width="5.28515625" style="1" customWidth="1"/>
    <col min="10508" max="10508" width="7.140625" style="1" customWidth="1"/>
    <col min="10509" max="10509" width="7.5703125" style="1" customWidth="1"/>
    <col min="10510" max="10510" width="17.85546875" style="1" customWidth="1"/>
    <col min="10511" max="10756" width="9.140625" style="1"/>
    <col min="10757" max="10757" width="11.7109375" style="1" customWidth="1"/>
    <col min="10758" max="10758" width="4.28515625" style="1" customWidth="1"/>
    <col min="10759" max="10760" width="9.140625" style="1"/>
    <col min="10761" max="10761" width="6.5703125" style="1" customWidth="1"/>
    <col min="10762" max="10762" width="9.140625" style="1"/>
    <col min="10763" max="10763" width="5.28515625" style="1" customWidth="1"/>
    <col min="10764" max="10764" width="7.140625" style="1" customWidth="1"/>
    <col min="10765" max="10765" width="7.5703125" style="1" customWidth="1"/>
    <col min="10766" max="10766" width="17.85546875" style="1" customWidth="1"/>
    <col min="10767" max="11012" width="9.140625" style="1"/>
    <col min="11013" max="11013" width="11.7109375" style="1" customWidth="1"/>
    <col min="11014" max="11014" width="4.28515625" style="1" customWidth="1"/>
    <col min="11015" max="11016" width="9.140625" style="1"/>
    <col min="11017" max="11017" width="6.5703125" style="1" customWidth="1"/>
    <col min="11018" max="11018" width="9.140625" style="1"/>
    <col min="11019" max="11019" width="5.28515625" style="1" customWidth="1"/>
    <col min="11020" max="11020" width="7.140625" style="1" customWidth="1"/>
    <col min="11021" max="11021" width="7.5703125" style="1" customWidth="1"/>
    <col min="11022" max="11022" width="17.85546875" style="1" customWidth="1"/>
    <col min="11023" max="11268" width="9.140625" style="1"/>
    <col min="11269" max="11269" width="11.7109375" style="1" customWidth="1"/>
    <col min="11270" max="11270" width="4.28515625" style="1" customWidth="1"/>
    <col min="11271" max="11272" width="9.140625" style="1"/>
    <col min="11273" max="11273" width="6.5703125" style="1" customWidth="1"/>
    <col min="11274" max="11274" width="9.140625" style="1"/>
    <col min="11275" max="11275" width="5.28515625" style="1" customWidth="1"/>
    <col min="11276" max="11276" width="7.140625" style="1" customWidth="1"/>
    <col min="11277" max="11277" width="7.5703125" style="1" customWidth="1"/>
    <col min="11278" max="11278" width="17.85546875" style="1" customWidth="1"/>
    <col min="11279" max="11524" width="9.140625" style="1"/>
    <col min="11525" max="11525" width="11.7109375" style="1" customWidth="1"/>
    <col min="11526" max="11526" width="4.28515625" style="1" customWidth="1"/>
    <col min="11527" max="11528" width="9.140625" style="1"/>
    <col min="11529" max="11529" width="6.5703125" style="1" customWidth="1"/>
    <col min="11530" max="11530" width="9.140625" style="1"/>
    <col min="11531" max="11531" width="5.28515625" style="1" customWidth="1"/>
    <col min="11532" max="11532" width="7.140625" style="1" customWidth="1"/>
    <col min="11533" max="11533" width="7.5703125" style="1" customWidth="1"/>
    <col min="11534" max="11534" width="17.85546875" style="1" customWidth="1"/>
    <col min="11535" max="11780" width="9.140625" style="1"/>
    <col min="11781" max="11781" width="11.7109375" style="1" customWidth="1"/>
    <col min="11782" max="11782" width="4.28515625" style="1" customWidth="1"/>
    <col min="11783" max="11784" width="9.140625" style="1"/>
    <col min="11785" max="11785" width="6.5703125" style="1" customWidth="1"/>
    <col min="11786" max="11786" width="9.140625" style="1"/>
    <col min="11787" max="11787" width="5.28515625" style="1" customWidth="1"/>
    <col min="11788" max="11788" width="7.140625" style="1" customWidth="1"/>
    <col min="11789" max="11789" width="7.5703125" style="1" customWidth="1"/>
    <col min="11790" max="11790" width="17.85546875" style="1" customWidth="1"/>
    <col min="11791" max="12036" width="9.140625" style="1"/>
    <col min="12037" max="12037" width="11.7109375" style="1" customWidth="1"/>
    <col min="12038" max="12038" width="4.28515625" style="1" customWidth="1"/>
    <col min="12039" max="12040" width="9.140625" style="1"/>
    <col min="12041" max="12041" width="6.5703125" style="1" customWidth="1"/>
    <col min="12042" max="12042" width="9.140625" style="1"/>
    <col min="12043" max="12043" width="5.28515625" style="1" customWidth="1"/>
    <col min="12044" max="12044" width="7.140625" style="1" customWidth="1"/>
    <col min="12045" max="12045" width="7.5703125" style="1" customWidth="1"/>
    <col min="12046" max="12046" width="17.85546875" style="1" customWidth="1"/>
    <col min="12047" max="12292" width="9.140625" style="1"/>
    <col min="12293" max="12293" width="11.7109375" style="1" customWidth="1"/>
    <col min="12294" max="12294" width="4.28515625" style="1" customWidth="1"/>
    <col min="12295" max="12296" width="9.140625" style="1"/>
    <col min="12297" max="12297" width="6.5703125" style="1" customWidth="1"/>
    <col min="12298" max="12298" width="9.140625" style="1"/>
    <col min="12299" max="12299" width="5.28515625" style="1" customWidth="1"/>
    <col min="12300" max="12300" width="7.140625" style="1" customWidth="1"/>
    <col min="12301" max="12301" width="7.5703125" style="1" customWidth="1"/>
    <col min="12302" max="12302" width="17.85546875" style="1" customWidth="1"/>
    <col min="12303" max="12548" width="9.140625" style="1"/>
    <col min="12549" max="12549" width="11.7109375" style="1" customWidth="1"/>
    <col min="12550" max="12550" width="4.28515625" style="1" customWidth="1"/>
    <col min="12551" max="12552" width="9.140625" style="1"/>
    <col min="12553" max="12553" width="6.5703125" style="1" customWidth="1"/>
    <col min="12554" max="12554" width="9.140625" style="1"/>
    <col min="12555" max="12555" width="5.28515625" style="1" customWidth="1"/>
    <col min="12556" max="12556" width="7.140625" style="1" customWidth="1"/>
    <col min="12557" max="12557" width="7.5703125" style="1" customWidth="1"/>
    <col min="12558" max="12558" width="17.85546875" style="1" customWidth="1"/>
    <col min="12559" max="12804" width="9.140625" style="1"/>
    <col min="12805" max="12805" width="11.7109375" style="1" customWidth="1"/>
    <col min="12806" max="12806" width="4.28515625" style="1" customWidth="1"/>
    <col min="12807" max="12808" width="9.140625" style="1"/>
    <col min="12809" max="12809" width="6.5703125" style="1" customWidth="1"/>
    <col min="12810" max="12810" width="9.140625" style="1"/>
    <col min="12811" max="12811" width="5.28515625" style="1" customWidth="1"/>
    <col min="12812" max="12812" width="7.140625" style="1" customWidth="1"/>
    <col min="12813" max="12813" width="7.5703125" style="1" customWidth="1"/>
    <col min="12814" max="12814" width="17.85546875" style="1" customWidth="1"/>
    <col min="12815" max="13060" width="9.140625" style="1"/>
    <col min="13061" max="13061" width="11.7109375" style="1" customWidth="1"/>
    <col min="13062" max="13062" width="4.28515625" style="1" customWidth="1"/>
    <col min="13063" max="13064" width="9.140625" style="1"/>
    <col min="13065" max="13065" width="6.5703125" style="1" customWidth="1"/>
    <col min="13066" max="13066" width="9.140625" style="1"/>
    <col min="13067" max="13067" width="5.28515625" style="1" customWidth="1"/>
    <col min="13068" max="13068" width="7.140625" style="1" customWidth="1"/>
    <col min="13069" max="13069" width="7.5703125" style="1" customWidth="1"/>
    <col min="13070" max="13070" width="17.85546875" style="1" customWidth="1"/>
    <col min="13071" max="13316" width="9.140625" style="1"/>
    <col min="13317" max="13317" width="11.7109375" style="1" customWidth="1"/>
    <col min="13318" max="13318" width="4.28515625" style="1" customWidth="1"/>
    <col min="13319" max="13320" width="9.140625" style="1"/>
    <col min="13321" max="13321" width="6.5703125" style="1" customWidth="1"/>
    <col min="13322" max="13322" width="9.140625" style="1"/>
    <col min="13323" max="13323" width="5.28515625" style="1" customWidth="1"/>
    <col min="13324" max="13324" width="7.140625" style="1" customWidth="1"/>
    <col min="13325" max="13325" width="7.5703125" style="1" customWidth="1"/>
    <col min="13326" max="13326" width="17.85546875" style="1" customWidth="1"/>
    <col min="13327" max="13572" width="9.140625" style="1"/>
    <col min="13573" max="13573" width="11.7109375" style="1" customWidth="1"/>
    <col min="13574" max="13574" width="4.28515625" style="1" customWidth="1"/>
    <col min="13575" max="13576" width="9.140625" style="1"/>
    <col min="13577" max="13577" width="6.5703125" style="1" customWidth="1"/>
    <col min="13578" max="13578" width="9.140625" style="1"/>
    <col min="13579" max="13579" width="5.28515625" style="1" customWidth="1"/>
    <col min="13580" max="13580" width="7.140625" style="1" customWidth="1"/>
    <col min="13581" max="13581" width="7.5703125" style="1" customWidth="1"/>
    <col min="13582" max="13582" width="17.85546875" style="1" customWidth="1"/>
    <col min="13583" max="13828" width="9.140625" style="1"/>
    <col min="13829" max="13829" width="11.7109375" style="1" customWidth="1"/>
    <col min="13830" max="13830" width="4.28515625" style="1" customWidth="1"/>
    <col min="13831" max="13832" width="9.140625" style="1"/>
    <col min="13833" max="13833" width="6.5703125" style="1" customWidth="1"/>
    <col min="13834" max="13834" width="9.140625" style="1"/>
    <col min="13835" max="13835" width="5.28515625" style="1" customWidth="1"/>
    <col min="13836" max="13836" width="7.140625" style="1" customWidth="1"/>
    <col min="13837" max="13837" width="7.5703125" style="1" customWidth="1"/>
    <col min="13838" max="13838" width="17.85546875" style="1" customWidth="1"/>
    <col min="13839" max="14084" width="9.140625" style="1"/>
    <col min="14085" max="14085" width="11.7109375" style="1" customWidth="1"/>
    <col min="14086" max="14086" width="4.28515625" style="1" customWidth="1"/>
    <col min="14087" max="14088" width="9.140625" style="1"/>
    <col min="14089" max="14089" width="6.5703125" style="1" customWidth="1"/>
    <col min="14090" max="14090" width="9.140625" style="1"/>
    <col min="14091" max="14091" width="5.28515625" style="1" customWidth="1"/>
    <col min="14092" max="14092" width="7.140625" style="1" customWidth="1"/>
    <col min="14093" max="14093" width="7.5703125" style="1" customWidth="1"/>
    <col min="14094" max="14094" width="17.85546875" style="1" customWidth="1"/>
    <col min="14095" max="14340" width="9.140625" style="1"/>
    <col min="14341" max="14341" width="11.7109375" style="1" customWidth="1"/>
    <col min="14342" max="14342" width="4.28515625" style="1" customWidth="1"/>
    <col min="14343" max="14344" width="9.140625" style="1"/>
    <col min="14345" max="14345" width="6.5703125" style="1" customWidth="1"/>
    <col min="14346" max="14346" width="9.140625" style="1"/>
    <col min="14347" max="14347" width="5.28515625" style="1" customWidth="1"/>
    <col min="14348" max="14348" width="7.140625" style="1" customWidth="1"/>
    <col min="14349" max="14349" width="7.5703125" style="1" customWidth="1"/>
    <col min="14350" max="14350" width="17.85546875" style="1" customWidth="1"/>
    <col min="14351" max="14596" width="9.140625" style="1"/>
    <col min="14597" max="14597" width="11.7109375" style="1" customWidth="1"/>
    <col min="14598" max="14598" width="4.28515625" style="1" customWidth="1"/>
    <col min="14599" max="14600" width="9.140625" style="1"/>
    <col min="14601" max="14601" width="6.5703125" style="1" customWidth="1"/>
    <col min="14602" max="14602" width="9.140625" style="1"/>
    <col min="14603" max="14603" width="5.28515625" style="1" customWidth="1"/>
    <col min="14604" max="14604" width="7.140625" style="1" customWidth="1"/>
    <col min="14605" max="14605" width="7.5703125" style="1" customWidth="1"/>
    <col min="14606" max="14606" width="17.85546875" style="1" customWidth="1"/>
    <col min="14607" max="14852" width="9.140625" style="1"/>
    <col min="14853" max="14853" width="11.7109375" style="1" customWidth="1"/>
    <col min="14854" max="14854" width="4.28515625" style="1" customWidth="1"/>
    <col min="14855" max="14856" width="9.140625" style="1"/>
    <col min="14857" max="14857" width="6.5703125" style="1" customWidth="1"/>
    <col min="14858" max="14858" width="9.140625" style="1"/>
    <col min="14859" max="14859" width="5.28515625" style="1" customWidth="1"/>
    <col min="14860" max="14860" width="7.140625" style="1" customWidth="1"/>
    <col min="14861" max="14861" width="7.5703125" style="1" customWidth="1"/>
    <col min="14862" max="14862" width="17.85546875" style="1" customWidth="1"/>
    <col min="14863" max="15108" width="9.140625" style="1"/>
    <col min="15109" max="15109" width="11.7109375" style="1" customWidth="1"/>
    <col min="15110" max="15110" width="4.28515625" style="1" customWidth="1"/>
    <col min="15111" max="15112" width="9.140625" style="1"/>
    <col min="15113" max="15113" width="6.5703125" style="1" customWidth="1"/>
    <col min="15114" max="15114" width="9.140625" style="1"/>
    <col min="15115" max="15115" width="5.28515625" style="1" customWidth="1"/>
    <col min="15116" max="15116" width="7.140625" style="1" customWidth="1"/>
    <col min="15117" max="15117" width="7.5703125" style="1" customWidth="1"/>
    <col min="15118" max="15118" width="17.85546875" style="1" customWidth="1"/>
    <col min="15119" max="15364" width="9.140625" style="1"/>
    <col min="15365" max="15365" width="11.7109375" style="1" customWidth="1"/>
    <col min="15366" max="15366" width="4.28515625" style="1" customWidth="1"/>
    <col min="15367" max="15368" width="9.140625" style="1"/>
    <col min="15369" max="15369" width="6.5703125" style="1" customWidth="1"/>
    <col min="15370" max="15370" width="9.140625" style="1"/>
    <col min="15371" max="15371" width="5.28515625" style="1" customWidth="1"/>
    <col min="15372" max="15372" width="7.140625" style="1" customWidth="1"/>
    <col min="15373" max="15373" width="7.5703125" style="1" customWidth="1"/>
    <col min="15374" max="15374" width="17.85546875" style="1" customWidth="1"/>
    <col min="15375" max="15620" width="9.140625" style="1"/>
    <col min="15621" max="15621" width="11.7109375" style="1" customWidth="1"/>
    <col min="15622" max="15622" width="4.28515625" style="1" customWidth="1"/>
    <col min="15623" max="15624" width="9.140625" style="1"/>
    <col min="15625" max="15625" width="6.5703125" style="1" customWidth="1"/>
    <col min="15626" max="15626" width="9.140625" style="1"/>
    <col min="15627" max="15627" width="5.28515625" style="1" customWidth="1"/>
    <col min="15628" max="15628" width="7.140625" style="1" customWidth="1"/>
    <col min="15629" max="15629" width="7.5703125" style="1" customWidth="1"/>
    <col min="15630" max="15630" width="17.85546875" style="1" customWidth="1"/>
    <col min="15631" max="15876" width="9.140625" style="1"/>
    <col min="15877" max="15877" width="11.7109375" style="1" customWidth="1"/>
    <col min="15878" max="15878" width="4.28515625" style="1" customWidth="1"/>
    <col min="15879" max="15880" width="9.140625" style="1"/>
    <col min="15881" max="15881" width="6.5703125" style="1" customWidth="1"/>
    <col min="15882" max="15882" width="9.140625" style="1"/>
    <col min="15883" max="15883" width="5.28515625" style="1" customWidth="1"/>
    <col min="15884" max="15884" width="7.140625" style="1" customWidth="1"/>
    <col min="15885" max="15885" width="7.5703125" style="1" customWidth="1"/>
    <col min="15886" max="15886" width="17.85546875" style="1" customWidth="1"/>
    <col min="15887" max="16132" width="9.140625" style="1"/>
    <col min="16133" max="16133" width="11.7109375" style="1" customWidth="1"/>
    <col min="16134" max="16134" width="4.28515625" style="1" customWidth="1"/>
    <col min="16135" max="16136" width="9.140625" style="1"/>
    <col min="16137" max="16137" width="6.5703125" style="1" customWidth="1"/>
    <col min="16138" max="16138" width="9.140625" style="1"/>
    <col min="16139" max="16139" width="5.28515625" style="1" customWidth="1"/>
    <col min="16140" max="16140" width="7.140625" style="1" customWidth="1"/>
    <col min="16141" max="16141" width="7.5703125" style="1" customWidth="1"/>
    <col min="16142" max="16142" width="17.85546875" style="1" customWidth="1"/>
    <col min="16143" max="16384" width="9.140625" style="1"/>
  </cols>
  <sheetData>
    <row r="1" spans="1:19">
      <c r="B1" s="2"/>
      <c r="C1" s="2"/>
      <c r="D1" s="2"/>
      <c r="E1" s="2"/>
      <c r="F1" s="2"/>
      <c r="L1" s="2"/>
      <c r="M1" s="2" t="s">
        <v>320</v>
      </c>
      <c r="N1" s="2"/>
      <c r="O1" s="2"/>
    </row>
    <row r="2" spans="1:19">
      <c r="B2" s="38" t="s">
        <v>321</v>
      </c>
      <c r="C2" s="38"/>
      <c r="D2" s="38"/>
      <c r="E2" s="38"/>
      <c r="F2" s="2"/>
      <c r="G2" s="2"/>
      <c r="L2" s="2"/>
      <c r="M2" s="2" t="s">
        <v>281</v>
      </c>
      <c r="N2" s="2"/>
      <c r="O2" s="2"/>
    </row>
    <row r="3" spans="1:19">
      <c r="B3" s="480" t="s">
        <v>1</v>
      </c>
      <c r="C3" s="480"/>
      <c r="D3" s="480"/>
      <c r="E3" s="480"/>
      <c r="L3" s="2"/>
      <c r="M3" s="2" t="s">
        <v>282</v>
      </c>
      <c r="N3" s="2"/>
    </row>
    <row r="4" spans="1:19">
      <c r="B4" s="3"/>
      <c r="C4" s="3"/>
      <c r="D4" s="3"/>
      <c r="E4" s="3"/>
      <c r="M4" s="2" t="s">
        <v>322</v>
      </c>
      <c r="N4" s="2"/>
    </row>
    <row r="5" spans="1:19">
      <c r="B5" s="469">
        <v>191789695</v>
      </c>
      <c r="C5" s="469"/>
      <c r="D5" s="469"/>
      <c r="E5" s="469"/>
      <c r="M5" s="2" t="s">
        <v>323</v>
      </c>
      <c r="N5" s="2"/>
    </row>
    <row r="6" spans="1:19">
      <c r="B6" s="463" t="s">
        <v>324</v>
      </c>
      <c r="C6" s="463"/>
      <c r="D6" s="463"/>
      <c r="E6" s="463"/>
    </row>
    <row r="7" spans="1:19">
      <c r="A7" s="39"/>
      <c r="B7" s="481"/>
      <c r="C7" s="481"/>
      <c r="D7" s="481"/>
      <c r="E7" s="481"/>
      <c r="F7" s="39"/>
      <c r="G7" s="39"/>
      <c r="H7" s="39"/>
      <c r="I7" s="39"/>
      <c r="J7" s="39"/>
      <c r="K7" s="39"/>
      <c r="L7" s="39"/>
      <c r="M7" s="482" t="s">
        <v>325</v>
      </c>
      <c r="N7" s="482"/>
    </row>
    <row r="8" spans="1:19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9">
      <c r="A9" s="465" t="s">
        <v>465</v>
      </c>
      <c r="B9" s="465"/>
      <c r="C9" s="465"/>
      <c r="D9" s="465"/>
      <c r="E9" s="465"/>
      <c r="F9" s="465"/>
      <c r="G9" s="465"/>
      <c r="H9" s="465"/>
      <c r="I9" s="465"/>
      <c r="J9" s="465"/>
      <c r="K9" s="465"/>
      <c r="L9" s="465"/>
      <c r="M9" s="39"/>
      <c r="N9" s="39"/>
    </row>
    <row r="10" spans="1:19">
      <c r="J10" s="41"/>
      <c r="N10" s="51" t="s">
        <v>306</v>
      </c>
      <c r="P10" s="4"/>
      <c r="Q10" s="4"/>
      <c r="R10" s="4"/>
      <c r="S10" s="4"/>
    </row>
    <row r="11" spans="1:19">
      <c r="A11" s="42"/>
      <c r="B11" s="43"/>
      <c r="C11" s="43"/>
      <c r="D11" s="52"/>
      <c r="E11" s="483" t="s">
        <v>326</v>
      </c>
      <c r="F11" s="484"/>
      <c r="G11" s="485"/>
      <c r="H11" s="44" t="s">
        <v>327</v>
      </c>
      <c r="I11" s="52"/>
      <c r="J11" s="483" t="s">
        <v>328</v>
      </c>
      <c r="K11" s="485"/>
      <c r="L11" s="486"/>
      <c r="M11" s="487"/>
      <c r="N11" s="54" t="s">
        <v>329</v>
      </c>
      <c r="P11" s="4"/>
      <c r="Q11" s="4"/>
      <c r="R11" s="4"/>
      <c r="S11" s="4"/>
    </row>
    <row r="12" spans="1:19">
      <c r="A12" s="45"/>
      <c r="B12" s="481" t="s">
        <v>330</v>
      </c>
      <c r="C12" s="481"/>
      <c r="D12" s="53"/>
      <c r="E12" s="488" t="s">
        <v>331</v>
      </c>
      <c r="F12" s="489"/>
      <c r="G12" s="490"/>
      <c r="H12" s="491" t="s">
        <v>332</v>
      </c>
      <c r="I12" s="492"/>
      <c r="J12" s="491" t="s">
        <v>333</v>
      </c>
      <c r="K12" s="492"/>
      <c r="L12" s="491" t="s">
        <v>334</v>
      </c>
      <c r="M12" s="493"/>
      <c r="N12" s="46" t="s">
        <v>335</v>
      </c>
      <c r="P12" s="47"/>
      <c r="Q12" s="4"/>
      <c r="R12" s="4"/>
      <c r="S12" s="4"/>
    </row>
    <row r="13" spans="1:19">
      <c r="A13" s="45"/>
      <c r="B13" s="4"/>
      <c r="C13" s="4"/>
      <c r="D13" s="53"/>
      <c r="E13" s="494" t="s">
        <v>336</v>
      </c>
      <c r="F13" s="483" t="s">
        <v>337</v>
      </c>
      <c r="G13" s="485"/>
      <c r="H13" s="491" t="s">
        <v>338</v>
      </c>
      <c r="I13" s="492"/>
      <c r="J13" s="48" t="s">
        <v>339</v>
      </c>
      <c r="K13" s="53"/>
      <c r="L13" s="491" t="s">
        <v>333</v>
      </c>
      <c r="M13" s="493"/>
      <c r="N13" s="46" t="s">
        <v>338</v>
      </c>
      <c r="P13" s="4"/>
      <c r="Q13" s="47"/>
      <c r="R13" s="47"/>
      <c r="S13" s="4"/>
    </row>
    <row r="14" spans="1:19">
      <c r="A14" s="49"/>
      <c r="B14" s="5"/>
      <c r="C14" s="5"/>
      <c r="D14" s="55"/>
      <c r="E14" s="495"/>
      <c r="F14" s="488" t="s">
        <v>340</v>
      </c>
      <c r="G14" s="490"/>
      <c r="H14" s="488" t="s">
        <v>341</v>
      </c>
      <c r="I14" s="490"/>
      <c r="J14" s="488" t="s">
        <v>341</v>
      </c>
      <c r="K14" s="490"/>
      <c r="L14" s="496"/>
      <c r="M14" s="497"/>
      <c r="N14" s="46" t="s">
        <v>341</v>
      </c>
      <c r="P14" s="4"/>
      <c r="Q14" s="4"/>
      <c r="R14" s="4"/>
      <c r="S14" s="4"/>
    </row>
    <row r="15" spans="1:19">
      <c r="A15" s="505" t="s">
        <v>342</v>
      </c>
      <c r="B15" s="506"/>
      <c r="C15" s="506"/>
      <c r="D15" s="507"/>
      <c r="E15" s="498" t="s">
        <v>343</v>
      </c>
      <c r="F15" s="486" t="s">
        <v>343</v>
      </c>
      <c r="G15" s="511"/>
      <c r="H15" s="486" t="s">
        <v>343</v>
      </c>
      <c r="I15" s="511"/>
      <c r="J15" s="486" t="s">
        <v>343</v>
      </c>
      <c r="K15" s="511"/>
      <c r="L15" s="486" t="s">
        <v>343</v>
      </c>
      <c r="M15" s="511"/>
      <c r="N15" s="498"/>
      <c r="P15" s="4"/>
      <c r="Q15" s="4"/>
      <c r="R15" s="4"/>
      <c r="S15" s="4"/>
    </row>
    <row r="16" spans="1:19">
      <c r="A16" s="508"/>
      <c r="B16" s="509"/>
      <c r="C16" s="509"/>
      <c r="D16" s="510"/>
      <c r="E16" s="499"/>
      <c r="F16" s="496"/>
      <c r="G16" s="512"/>
      <c r="H16" s="496"/>
      <c r="I16" s="512"/>
      <c r="J16" s="496"/>
      <c r="K16" s="512"/>
      <c r="L16" s="496"/>
      <c r="M16" s="512"/>
      <c r="N16" s="499"/>
    </row>
    <row r="17" spans="1:14" ht="29.25" customHeight="1">
      <c r="A17" s="500" t="s">
        <v>344</v>
      </c>
      <c r="B17" s="501"/>
      <c r="C17" s="501"/>
      <c r="D17" s="502"/>
      <c r="E17" s="56"/>
      <c r="F17" s="503"/>
      <c r="G17" s="504"/>
      <c r="H17" s="503"/>
      <c r="I17" s="504"/>
      <c r="J17" s="503"/>
      <c r="K17" s="504"/>
      <c r="L17" s="503"/>
      <c r="M17" s="504"/>
      <c r="N17" s="56">
        <f>(H17-J17)</f>
        <v>0</v>
      </c>
    </row>
    <row r="18" spans="1:14" ht="29.25" customHeight="1">
      <c r="A18" s="500" t="s">
        <v>345</v>
      </c>
      <c r="B18" s="501"/>
      <c r="C18" s="501"/>
      <c r="D18" s="502"/>
      <c r="E18" s="56">
        <v>1000</v>
      </c>
      <c r="F18" s="503">
        <v>500</v>
      </c>
      <c r="G18" s="504"/>
      <c r="H18" s="503"/>
      <c r="I18" s="504"/>
      <c r="J18" s="503"/>
      <c r="K18" s="504"/>
      <c r="L18" s="503"/>
      <c r="M18" s="504"/>
      <c r="N18" s="56">
        <f>(H18-J18)</f>
        <v>0</v>
      </c>
    </row>
    <row r="19" spans="1:14" ht="29.25" customHeight="1">
      <c r="A19" s="513" t="s">
        <v>346</v>
      </c>
      <c r="B19" s="514"/>
      <c r="C19" s="514"/>
      <c r="D19" s="515"/>
      <c r="E19" s="56">
        <v>103700</v>
      </c>
      <c r="F19" s="503">
        <v>51100</v>
      </c>
      <c r="G19" s="504"/>
      <c r="H19" s="503">
        <v>36801.339999999997</v>
      </c>
      <c r="I19" s="504"/>
      <c r="J19" s="503">
        <v>31501.34</v>
      </c>
      <c r="K19" s="504"/>
      <c r="L19" s="503">
        <v>31501.34</v>
      </c>
      <c r="M19" s="504"/>
      <c r="N19" s="56">
        <f>(H19-J19)</f>
        <v>5299.9999999999964</v>
      </c>
    </row>
    <row r="20" spans="1:14" ht="29.25" customHeight="1">
      <c r="A20" s="516" t="s">
        <v>347</v>
      </c>
      <c r="B20" s="517"/>
      <c r="C20" s="517"/>
      <c r="D20" s="518"/>
      <c r="E20" s="56"/>
      <c r="F20" s="519"/>
      <c r="G20" s="520"/>
      <c r="H20" s="519"/>
      <c r="I20" s="520"/>
      <c r="J20" s="519"/>
      <c r="K20" s="520"/>
      <c r="L20" s="519"/>
      <c r="M20" s="520"/>
      <c r="N20" s="56">
        <f>(H20-J20)</f>
        <v>0</v>
      </c>
    </row>
    <row r="21" spans="1:14" ht="29.25" customHeight="1">
      <c r="A21" s="516" t="s">
        <v>348</v>
      </c>
      <c r="B21" s="517"/>
      <c r="C21" s="517"/>
      <c r="D21" s="518"/>
      <c r="E21" s="56"/>
      <c r="F21" s="519"/>
      <c r="G21" s="520"/>
      <c r="H21" s="519"/>
      <c r="I21" s="520"/>
      <c r="J21" s="519"/>
      <c r="K21" s="520"/>
      <c r="L21" s="519"/>
      <c r="M21" s="520"/>
      <c r="N21" s="56">
        <f>(H21-J21)</f>
        <v>0</v>
      </c>
    </row>
    <row r="22" spans="1:14">
      <c r="A22" s="523" t="s">
        <v>349</v>
      </c>
      <c r="B22" s="524"/>
      <c r="C22" s="524"/>
      <c r="D22" s="525"/>
      <c r="E22" s="521">
        <f>(E17+E18+E19+E21)</f>
        <v>104700</v>
      </c>
      <c r="F22" s="503">
        <f>(F17+F18+F19+F21)</f>
        <v>51600</v>
      </c>
      <c r="G22" s="504"/>
      <c r="H22" s="503">
        <f>(H17+H18+H19+H21)</f>
        <v>36801.339999999997</v>
      </c>
      <c r="I22" s="504"/>
      <c r="J22" s="503">
        <f>(J17+J18+J19+J21)</f>
        <v>31501.34</v>
      </c>
      <c r="K22" s="504"/>
      <c r="L22" s="503">
        <f>(L17+L18+L19+L21)</f>
        <v>31501.34</v>
      </c>
      <c r="M22" s="504"/>
      <c r="N22" s="521" t="s">
        <v>343</v>
      </c>
    </row>
    <row r="23" spans="1:14">
      <c r="A23" s="526"/>
      <c r="B23" s="527"/>
      <c r="C23" s="527"/>
      <c r="D23" s="528"/>
      <c r="E23" s="522"/>
      <c r="F23" s="530"/>
      <c r="G23" s="531"/>
      <c r="H23" s="530"/>
      <c r="I23" s="531"/>
      <c r="J23" s="530"/>
      <c r="K23" s="531"/>
      <c r="L23" s="530"/>
      <c r="M23" s="531"/>
      <c r="N23" s="522"/>
    </row>
    <row r="24" spans="1:14">
      <c r="A24" s="523" t="s">
        <v>350</v>
      </c>
      <c r="B24" s="524"/>
      <c r="C24" s="524"/>
      <c r="D24" s="525"/>
      <c r="E24" s="521" t="s">
        <v>343</v>
      </c>
      <c r="F24" s="503" t="s">
        <v>343</v>
      </c>
      <c r="G24" s="504"/>
      <c r="H24" s="503" t="s">
        <v>343</v>
      </c>
      <c r="I24" s="504"/>
      <c r="J24" s="503" t="s">
        <v>343</v>
      </c>
      <c r="K24" s="504"/>
      <c r="L24" s="503" t="s">
        <v>343</v>
      </c>
      <c r="M24" s="504"/>
      <c r="N24" s="521">
        <f>(N17+N18+N19+N21)</f>
        <v>5299.9999999999964</v>
      </c>
    </row>
    <row r="25" spans="1:14">
      <c r="A25" s="526"/>
      <c r="B25" s="527"/>
      <c r="C25" s="527"/>
      <c r="D25" s="528"/>
      <c r="E25" s="529"/>
      <c r="F25" s="530"/>
      <c r="G25" s="531"/>
      <c r="H25" s="530"/>
      <c r="I25" s="531"/>
      <c r="J25" s="530"/>
      <c r="K25" s="531"/>
      <c r="L25" s="530"/>
      <c r="M25" s="531"/>
      <c r="N25" s="529"/>
    </row>
    <row r="26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532" t="s">
        <v>292</v>
      </c>
      <c r="B27" s="532"/>
      <c r="C27" s="532"/>
      <c r="D27" s="4"/>
      <c r="E27" s="4"/>
      <c r="F27" s="4"/>
      <c r="G27" s="3"/>
      <c r="H27" s="469"/>
      <c r="I27" s="469"/>
      <c r="J27" s="3"/>
      <c r="K27" s="469" t="s">
        <v>293</v>
      </c>
      <c r="L27" s="469"/>
      <c r="M27" s="469"/>
      <c r="N27" s="469"/>
    </row>
    <row r="28" spans="1:14">
      <c r="A28" s="4"/>
      <c r="B28" s="4"/>
      <c r="C28" s="4"/>
      <c r="D28" s="4"/>
      <c r="E28" s="4"/>
      <c r="F28" s="4"/>
      <c r="G28" s="3"/>
      <c r="H28" s="464" t="s">
        <v>245</v>
      </c>
      <c r="I28" s="464"/>
      <c r="J28" s="3"/>
      <c r="K28" s="464" t="s">
        <v>246</v>
      </c>
      <c r="L28" s="464"/>
      <c r="M28" s="464"/>
      <c r="N28" s="464"/>
    </row>
    <row r="29" spans="1:14">
      <c r="A29" s="532" t="s">
        <v>296</v>
      </c>
      <c r="B29" s="532"/>
      <c r="C29" s="532"/>
      <c r="D29" s="532"/>
      <c r="E29" s="4"/>
      <c r="F29" s="4"/>
      <c r="G29" s="3"/>
      <c r="H29" s="469"/>
      <c r="I29" s="469"/>
      <c r="J29" s="3"/>
      <c r="K29" s="469" t="s">
        <v>297</v>
      </c>
      <c r="L29" s="469"/>
      <c r="M29" s="469"/>
      <c r="N29" s="469"/>
    </row>
    <row r="30" spans="1:14">
      <c r="A30" s="4"/>
      <c r="B30" s="4"/>
      <c r="C30" s="4"/>
      <c r="D30" s="4"/>
      <c r="E30" s="4"/>
      <c r="F30" s="4"/>
      <c r="G30" s="3" t="s">
        <v>287</v>
      </c>
      <c r="H30" s="464" t="s">
        <v>245</v>
      </c>
      <c r="I30" s="464"/>
      <c r="J30" s="3"/>
      <c r="K30" s="464" t="s">
        <v>246</v>
      </c>
      <c r="L30" s="464"/>
      <c r="M30" s="464"/>
      <c r="N30" s="464"/>
    </row>
    <row r="31" spans="1:14">
      <c r="H31" s="50"/>
    </row>
  </sheetData>
  <mergeCells count="78">
    <mergeCell ref="H30:I30"/>
    <mergeCell ref="K30:N30"/>
    <mergeCell ref="A27:C27"/>
    <mergeCell ref="H27:I27"/>
    <mergeCell ref="K27:N27"/>
    <mergeCell ref="H28:I28"/>
    <mergeCell ref="K28:N28"/>
    <mergeCell ref="A29:D29"/>
    <mergeCell ref="H29:I29"/>
    <mergeCell ref="K29:N29"/>
    <mergeCell ref="N22:N23"/>
    <mergeCell ref="A24:D25"/>
    <mergeCell ref="E24:E25"/>
    <mergeCell ref="F24:G25"/>
    <mergeCell ref="H24:I25"/>
    <mergeCell ref="J24:K25"/>
    <mergeCell ref="L24:M25"/>
    <mergeCell ref="N24:N25"/>
    <mergeCell ref="A22:D23"/>
    <mergeCell ref="E22:E23"/>
    <mergeCell ref="F22:G23"/>
    <mergeCell ref="H22:I23"/>
    <mergeCell ref="J22:K23"/>
    <mergeCell ref="L22:M23"/>
    <mergeCell ref="A20:D20"/>
    <mergeCell ref="F20:G20"/>
    <mergeCell ref="H20:I20"/>
    <mergeCell ref="J20:K20"/>
    <mergeCell ref="L20:M20"/>
    <mergeCell ref="A21:D21"/>
    <mergeCell ref="F21:G21"/>
    <mergeCell ref="H21:I21"/>
    <mergeCell ref="J21:K21"/>
    <mergeCell ref="L21:M21"/>
    <mergeCell ref="A18:D18"/>
    <mergeCell ref="F18:G18"/>
    <mergeCell ref="H18:I18"/>
    <mergeCell ref="J18:K18"/>
    <mergeCell ref="L18:M18"/>
    <mergeCell ref="A19:D19"/>
    <mergeCell ref="F19:G19"/>
    <mergeCell ref="H19:I19"/>
    <mergeCell ref="J19:K19"/>
    <mergeCell ref="L19:M19"/>
    <mergeCell ref="N15:N16"/>
    <mergeCell ref="A17:D17"/>
    <mergeCell ref="F17:G17"/>
    <mergeCell ref="H17:I17"/>
    <mergeCell ref="J17:K17"/>
    <mergeCell ref="L17:M17"/>
    <mergeCell ref="A15:D16"/>
    <mergeCell ref="E15:E16"/>
    <mergeCell ref="F15:G16"/>
    <mergeCell ref="H15:I16"/>
    <mergeCell ref="J15:K16"/>
    <mergeCell ref="L15:M16"/>
    <mergeCell ref="E13:E14"/>
    <mergeCell ref="F13:G13"/>
    <mergeCell ref="H13:I13"/>
    <mergeCell ref="L13:M13"/>
    <mergeCell ref="F14:G14"/>
    <mergeCell ref="H14:I14"/>
    <mergeCell ref="J14:K14"/>
    <mergeCell ref="L14:M14"/>
    <mergeCell ref="E11:G11"/>
    <mergeCell ref="J11:K11"/>
    <mergeCell ref="L11:M11"/>
    <mergeCell ref="A9:L9"/>
    <mergeCell ref="B12:C12"/>
    <mergeCell ref="E12:G12"/>
    <mergeCell ref="H12:I12"/>
    <mergeCell ref="J12:K12"/>
    <mergeCell ref="L12:M12"/>
    <mergeCell ref="B3:E3"/>
    <mergeCell ref="B5:E5"/>
    <mergeCell ref="B6:E6"/>
    <mergeCell ref="B7:E7"/>
    <mergeCell ref="M7:N7"/>
  </mergeCells>
  <printOptions horizontalCentered="1"/>
  <pageMargins left="0.51181102362204722" right="0.51181102362204722" top="0.7480314960629921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F2 suv</vt:lpstr>
      <vt:lpstr>F2 SB suv</vt:lpstr>
      <vt:lpstr>F2 SB</vt:lpstr>
      <vt:lpstr>F2 SB pap</vt:lpstr>
      <vt:lpstr>F2 ML</vt:lpstr>
      <vt:lpstr>F2 S</vt:lpstr>
      <vt:lpstr>9 priedas</vt:lpstr>
      <vt:lpstr>9 priedo paž</vt:lpstr>
      <vt:lpstr>pažyma apie pajamas</vt:lpstr>
      <vt:lpstr>S7</vt:lpstr>
      <vt:lpstr>gautos fin sumos</vt:lpstr>
      <vt:lpstr>sukauotos fin sumos</vt:lpstr>
      <vt:lpstr>B2 konting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2021-11-18T05:42:04Z</dcterms:modified>
</cp:coreProperties>
</file>