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tabRatio="814" activeTab="9"/>
  </bookViews>
  <sheets>
    <sheet name="F2 SUV" sheetId="1" r:id="rId1"/>
    <sheet name="F2 SB SUV" sheetId="2" r:id="rId2"/>
    <sheet name="F2 SB 1.1.1.29" sheetId="3" r:id="rId3"/>
    <sheet name="F2 SB 1.4.4.28" sheetId="4" r:id="rId4"/>
    <sheet name="F2 SB 9.1.1.17" sheetId="5" r:id="rId5"/>
    <sheet name="F2 ML" sheetId="6" r:id="rId6"/>
    <sheet name="F2 VBD" sheetId="7" r:id="rId7"/>
    <sheet name="F2 VBD(UK)" sheetId="8" r:id="rId8"/>
    <sheet name="F2 S" sheetId="9" r:id="rId9"/>
    <sheet name="Gautos FS SUV" sheetId="10" r:id="rId10"/>
    <sheet name="Gautos FS" sheetId="11" r:id="rId11"/>
    <sheet name="Sukauptos FS" sheetId="13" r:id="rId12"/>
    <sheet name="9 priedas" sheetId="14" r:id="rId13"/>
    <sheet name="9 priedo pažyma" sheetId="15" r:id="rId14"/>
    <sheet name="S7" sheetId="16" r:id="rId15"/>
    <sheet name="Pažyma apie pajamas" sheetId="17" r:id="rId16"/>
    <sheet name="B-2 9 pr" sheetId="18" r:id="rId17"/>
    <sheet name="B2 1 pr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19" l="1"/>
  <c r="Q39" i="19"/>
  <c r="P39" i="19"/>
  <c r="O39" i="19"/>
  <c r="N39" i="19"/>
  <c r="M39" i="19"/>
  <c r="K39" i="19"/>
  <c r="J39" i="19"/>
  <c r="I39" i="19"/>
  <c r="H39" i="19"/>
  <c r="G39" i="19"/>
  <c r="F39" i="19"/>
  <c r="E39" i="19"/>
  <c r="D39" i="19"/>
  <c r="C39" i="19"/>
  <c r="B39" i="19"/>
  <c r="R38" i="19"/>
  <c r="Q38" i="19"/>
  <c r="P38" i="19"/>
  <c r="O38" i="19"/>
  <c r="N38" i="19"/>
  <c r="M38" i="19"/>
  <c r="S38" i="19" s="1"/>
  <c r="K38" i="19"/>
  <c r="L38" i="19" s="1"/>
  <c r="J38" i="19"/>
  <c r="I38" i="19"/>
  <c r="H38" i="19"/>
  <c r="G38" i="19"/>
  <c r="F38" i="19"/>
  <c r="E38" i="19"/>
  <c r="D38" i="19"/>
  <c r="C38" i="19"/>
  <c r="B38" i="19"/>
  <c r="R37" i="19"/>
  <c r="Q37" i="19"/>
  <c r="P37" i="19"/>
  <c r="O37" i="19"/>
  <c r="N37" i="19"/>
  <c r="M37" i="19"/>
  <c r="S37" i="19" s="1"/>
  <c r="K37" i="19"/>
  <c r="J37" i="19"/>
  <c r="I37" i="19"/>
  <c r="H37" i="19"/>
  <c r="G37" i="19"/>
  <c r="F37" i="19"/>
  <c r="E37" i="19"/>
  <c r="D37" i="19"/>
  <c r="C37" i="19"/>
  <c r="B37" i="19"/>
  <c r="R36" i="19"/>
  <c r="Q36" i="19"/>
  <c r="P36" i="19"/>
  <c r="O36" i="19"/>
  <c r="N36" i="19"/>
  <c r="M36" i="19"/>
  <c r="K36" i="19"/>
  <c r="J36" i="19"/>
  <c r="I36" i="19"/>
  <c r="H36" i="19"/>
  <c r="G36" i="19"/>
  <c r="F36" i="19"/>
  <c r="E36" i="19"/>
  <c r="D36" i="19"/>
  <c r="C36" i="19"/>
  <c r="B36" i="19"/>
  <c r="R35" i="19"/>
  <c r="Q35" i="19"/>
  <c r="P35" i="19"/>
  <c r="O35" i="19"/>
  <c r="N35" i="19"/>
  <c r="M35" i="19"/>
  <c r="S35" i="19" s="1"/>
  <c r="K35" i="19"/>
  <c r="J35" i="19"/>
  <c r="I35" i="19"/>
  <c r="L35" i="19" s="1"/>
  <c r="H35" i="19"/>
  <c r="G35" i="19"/>
  <c r="F35" i="19"/>
  <c r="E35" i="19"/>
  <c r="D35" i="19"/>
  <c r="C35" i="19"/>
  <c r="B35" i="19"/>
  <c r="R34" i="19"/>
  <c r="Q34" i="19"/>
  <c r="P34" i="19"/>
  <c r="O34" i="19"/>
  <c r="N34" i="19"/>
  <c r="M34" i="19"/>
  <c r="K34" i="19"/>
  <c r="J34" i="19"/>
  <c r="I34" i="19"/>
  <c r="H34" i="19"/>
  <c r="G34" i="19"/>
  <c r="F34" i="19"/>
  <c r="E34" i="19"/>
  <c r="D34" i="19"/>
  <c r="C34" i="19"/>
  <c r="B34" i="19"/>
  <c r="S33" i="19"/>
  <c r="L33" i="19"/>
  <c r="S32" i="19"/>
  <c r="L32" i="19"/>
  <c r="S31" i="19"/>
  <c r="L31" i="19"/>
  <c r="S30" i="19"/>
  <c r="L30" i="19"/>
  <c r="S29" i="19"/>
  <c r="L29" i="19"/>
  <c r="S28" i="19"/>
  <c r="L28" i="19"/>
  <c r="S27" i="19"/>
  <c r="L27" i="19"/>
  <c r="S26" i="19"/>
  <c r="L26" i="19"/>
  <c r="S25" i="19"/>
  <c r="L25" i="19"/>
  <c r="S24" i="19"/>
  <c r="L24" i="19"/>
  <c r="S23" i="19"/>
  <c r="L23" i="19"/>
  <c r="S22" i="19"/>
  <c r="L22" i="19"/>
  <c r="S21" i="19"/>
  <c r="L21" i="19"/>
  <c r="S20" i="19"/>
  <c r="L20" i="19"/>
  <c r="R39" i="18"/>
  <c r="Q39" i="18"/>
  <c r="P39" i="18"/>
  <c r="O39" i="18"/>
  <c r="N39" i="18"/>
  <c r="M39" i="18"/>
  <c r="S39" i="18" s="1"/>
  <c r="K39" i="18"/>
  <c r="J39" i="18"/>
  <c r="I39" i="18"/>
  <c r="H39" i="18"/>
  <c r="L39" i="18" s="1"/>
  <c r="G39" i="18"/>
  <c r="F39" i="18"/>
  <c r="E39" i="18"/>
  <c r="D39" i="18"/>
  <c r="C39" i="18"/>
  <c r="B39" i="18"/>
  <c r="R38" i="18"/>
  <c r="Q38" i="18"/>
  <c r="P38" i="18"/>
  <c r="O38" i="18"/>
  <c r="N38" i="18"/>
  <c r="M38" i="18"/>
  <c r="S38" i="18" s="1"/>
  <c r="L38" i="18"/>
  <c r="K38" i="18"/>
  <c r="J38" i="18"/>
  <c r="I38" i="18"/>
  <c r="H38" i="18"/>
  <c r="G38" i="18"/>
  <c r="F38" i="18"/>
  <c r="E38" i="18"/>
  <c r="D38" i="18"/>
  <c r="C38" i="18"/>
  <c r="B38" i="18"/>
  <c r="R37" i="18"/>
  <c r="S37" i="18" s="1"/>
  <c r="Q37" i="18"/>
  <c r="P37" i="18"/>
  <c r="O37" i="18"/>
  <c r="N37" i="18"/>
  <c r="M37" i="18"/>
  <c r="K37" i="18"/>
  <c r="J37" i="18"/>
  <c r="I37" i="18"/>
  <c r="H37" i="18"/>
  <c r="G37" i="18"/>
  <c r="F37" i="18"/>
  <c r="E37" i="18"/>
  <c r="D37" i="18"/>
  <c r="C37" i="18"/>
  <c r="B37" i="18"/>
  <c r="R36" i="18"/>
  <c r="Q36" i="18"/>
  <c r="P36" i="18"/>
  <c r="O36" i="18"/>
  <c r="N36" i="18"/>
  <c r="M36" i="18"/>
  <c r="K36" i="18"/>
  <c r="J36" i="18"/>
  <c r="L36" i="18" s="1"/>
  <c r="I36" i="18"/>
  <c r="H36" i="18"/>
  <c r="G36" i="18"/>
  <c r="F36" i="18"/>
  <c r="E36" i="18"/>
  <c r="D36" i="18"/>
  <c r="C36" i="18"/>
  <c r="B36" i="18"/>
  <c r="R35" i="18"/>
  <c r="Q35" i="18"/>
  <c r="P35" i="18"/>
  <c r="S35" i="18" s="1"/>
  <c r="O35" i="18"/>
  <c r="N35" i="18"/>
  <c r="M35" i="18"/>
  <c r="K35" i="18"/>
  <c r="J35" i="18"/>
  <c r="I35" i="18"/>
  <c r="H35" i="18"/>
  <c r="G35" i="18"/>
  <c r="F35" i="18"/>
  <c r="E35" i="18"/>
  <c r="D35" i="18"/>
  <c r="C35" i="18"/>
  <c r="B35" i="18"/>
  <c r="R34" i="18"/>
  <c r="Q34" i="18"/>
  <c r="P34" i="18"/>
  <c r="O34" i="18"/>
  <c r="N34" i="18"/>
  <c r="M34" i="18"/>
  <c r="S34" i="18" s="1"/>
  <c r="K34" i="18"/>
  <c r="J34" i="18"/>
  <c r="I34" i="18"/>
  <c r="H34" i="18"/>
  <c r="L34" i="18" s="1"/>
  <c r="G34" i="18"/>
  <c r="F34" i="18"/>
  <c r="E34" i="18"/>
  <c r="D34" i="18"/>
  <c r="C34" i="18"/>
  <c r="B34" i="18"/>
  <c r="S33" i="18"/>
  <c r="L33" i="18"/>
  <c r="S32" i="18"/>
  <c r="L32" i="18"/>
  <c r="S31" i="18"/>
  <c r="L31" i="18"/>
  <c r="S30" i="18"/>
  <c r="L30" i="18"/>
  <c r="S29" i="18"/>
  <c r="L29" i="18"/>
  <c r="S28" i="18"/>
  <c r="L28" i="18"/>
  <c r="S27" i="18"/>
  <c r="L27" i="18"/>
  <c r="S26" i="18"/>
  <c r="L26" i="18"/>
  <c r="S25" i="18"/>
  <c r="L25" i="18"/>
  <c r="S24" i="18"/>
  <c r="L24" i="18"/>
  <c r="S23" i="18"/>
  <c r="L23" i="18"/>
  <c r="S22" i="18"/>
  <c r="L22" i="18"/>
  <c r="S21" i="18"/>
  <c r="L21" i="18"/>
  <c r="S20" i="18"/>
  <c r="L20" i="18"/>
  <c r="L39" i="19" l="1"/>
  <c r="L36" i="19"/>
  <c r="L34" i="19"/>
  <c r="S36" i="19"/>
  <c r="L37" i="19"/>
  <c r="S34" i="19"/>
  <c r="S39" i="19"/>
  <c r="S36" i="18"/>
  <c r="L37" i="18"/>
  <c r="L35" i="18"/>
  <c r="H25" i="13"/>
  <c r="H20" i="13"/>
  <c r="C38" i="15" l="1"/>
  <c r="C37" i="15"/>
  <c r="C36" i="15"/>
  <c r="C35" i="15"/>
  <c r="C34" i="15"/>
  <c r="C33" i="15"/>
  <c r="C32" i="15"/>
  <c r="C31" i="15"/>
  <c r="H29" i="15"/>
  <c r="H23" i="15" s="1"/>
  <c r="H39" i="15" s="1"/>
  <c r="G29" i="15"/>
  <c r="G23" i="15" s="1"/>
  <c r="G39" i="15" s="1"/>
  <c r="F29" i="15"/>
  <c r="F23" i="15" s="1"/>
  <c r="F39" i="15" s="1"/>
  <c r="E29" i="15"/>
  <c r="E23" i="15" s="1"/>
  <c r="E39" i="15" s="1"/>
  <c r="D29" i="15"/>
  <c r="D23" i="15" s="1"/>
  <c r="C28" i="15"/>
  <c r="C27" i="15"/>
  <c r="C26" i="15"/>
  <c r="C25" i="15"/>
  <c r="C24" i="15"/>
  <c r="C22" i="15"/>
  <c r="C21" i="15"/>
  <c r="C19" i="15"/>
  <c r="K83" i="14"/>
  <c r="J83" i="14"/>
  <c r="I83" i="14"/>
  <c r="K82" i="14"/>
  <c r="J82" i="14"/>
  <c r="I82" i="14"/>
  <c r="K76" i="14"/>
  <c r="K75" i="14" s="1"/>
  <c r="J76" i="14"/>
  <c r="J75" i="14" s="1"/>
  <c r="I76" i="14"/>
  <c r="I75" i="14" s="1"/>
  <c r="K70" i="14"/>
  <c r="J70" i="14"/>
  <c r="I70" i="14"/>
  <c r="K67" i="14"/>
  <c r="J67" i="14"/>
  <c r="I67" i="14"/>
  <c r="K66" i="14"/>
  <c r="J66" i="14"/>
  <c r="I66" i="14"/>
  <c r="K59" i="14"/>
  <c r="J59" i="14"/>
  <c r="I59" i="14"/>
  <c r="K54" i="14"/>
  <c r="J54" i="14"/>
  <c r="I54" i="14"/>
  <c r="K51" i="14"/>
  <c r="J51" i="14"/>
  <c r="I51" i="14"/>
  <c r="K48" i="14"/>
  <c r="J48" i="14"/>
  <c r="J47" i="14" s="1"/>
  <c r="J30" i="14" s="1"/>
  <c r="J91" i="14" s="1"/>
  <c r="I48" i="14"/>
  <c r="I47" i="14" s="1"/>
  <c r="K47" i="14"/>
  <c r="K43" i="14"/>
  <c r="J43" i="14"/>
  <c r="I43" i="14"/>
  <c r="K42" i="14"/>
  <c r="J42" i="14"/>
  <c r="I42" i="14"/>
  <c r="K39" i="14"/>
  <c r="J39" i="14"/>
  <c r="I39" i="14"/>
  <c r="K37" i="14"/>
  <c r="K30" i="14" s="1"/>
  <c r="K91" i="14" s="1"/>
  <c r="J37" i="14"/>
  <c r="I37" i="14"/>
  <c r="K32" i="14"/>
  <c r="J32" i="14"/>
  <c r="I32" i="14"/>
  <c r="K31" i="14"/>
  <c r="J31" i="14"/>
  <c r="I31" i="14"/>
  <c r="L27" i="17"/>
  <c r="J27" i="17"/>
  <c r="H27" i="17"/>
  <c r="F27" i="17"/>
  <c r="E27" i="17"/>
  <c r="N26" i="17"/>
  <c r="N25" i="17"/>
  <c r="N24" i="17"/>
  <c r="N23" i="17"/>
  <c r="N22" i="17"/>
  <c r="N29" i="17" s="1"/>
  <c r="F26" i="16"/>
  <c r="E26" i="16"/>
  <c r="D26" i="16"/>
  <c r="C26" i="16"/>
  <c r="G26" i="16" s="1"/>
  <c r="G23" i="16"/>
  <c r="G22" i="16"/>
  <c r="H28" i="11"/>
  <c r="H26" i="11"/>
  <c r="H24" i="11"/>
  <c r="H20" i="11"/>
  <c r="H18" i="11"/>
  <c r="H26" i="10"/>
  <c r="H24" i="10"/>
  <c r="H22" i="10"/>
  <c r="H18" i="10"/>
  <c r="C29" i="15" l="1"/>
  <c r="D39" i="15"/>
  <c r="C39" i="15" s="1"/>
  <c r="C23" i="15"/>
  <c r="I30" i="14"/>
  <c r="I91" i="14" s="1"/>
  <c r="L365" i="9"/>
  <c r="K365" i="9"/>
  <c r="J365" i="9"/>
  <c r="I365" i="9"/>
  <c r="I364" i="9" s="1"/>
  <c r="L364" i="9"/>
  <c r="K364" i="9"/>
  <c r="J364" i="9"/>
  <c r="L362" i="9"/>
  <c r="L361" i="9" s="1"/>
  <c r="K362" i="9"/>
  <c r="J362" i="9"/>
  <c r="J361" i="9" s="1"/>
  <c r="I362" i="9"/>
  <c r="I361" i="9" s="1"/>
  <c r="K361" i="9"/>
  <c r="L359" i="9"/>
  <c r="L358" i="9" s="1"/>
  <c r="K359" i="9"/>
  <c r="K358" i="9" s="1"/>
  <c r="J359" i="9"/>
  <c r="J358" i="9" s="1"/>
  <c r="I359" i="9"/>
  <c r="I358" i="9"/>
  <c r="L355" i="9"/>
  <c r="K355" i="9"/>
  <c r="J355" i="9"/>
  <c r="I355" i="9"/>
  <c r="I354" i="9" s="1"/>
  <c r="L354" i="9"/>
  <c r="K354" i="9"/>
  <c r="J354" i="9"/>
  <c r="L351" i="9"/>
  <c r="L350" i="9" s="1"/>
  <c r="K351" i="9"/>
  <c r="J351" i="9"/>
  <c r="J350" i="9" s="1"/>
  <c r="I351" i="9"/>
  <c r="I350" i="9" s="1"/>
  <c r="K350" i="9"/>
  <c r="L347" i="9"/>
  <c r="L346" i="9" s="1"/>
  <c r="K347" i="9"/>
  <c r="K346" i="9" s="1"/>
  <c r="K336" i="9" s="1"/>
  <c r="J347" i="9"/>
  <c r="J346" i="9" s="1"/>
  <c r="I347" i="9"/>
  <c r="I346" i="9"/>
  <c r="L343" i="9"/>
  <c r="K343" i="9"/>
  <c r="J343" i="9"/>
  <c r="I343" i="9"/>
  <c r="L340" i="9"/>
  <c r="K340" i="9"/>
  <c r="J340" i="9"/>
  <c r="I340" i="9"/>
  <c r="L338" i="9"/>
  <c r="L337" i="9" s="1"/>
  <c r="K338" i="9"/>
  <c r="J338" i="9"/>
  <c r="J337" i="9" s="1"/>
  <c r="J336" i="9" s="1"/>
  <c r="I338" i="9"/>
  <c r="I337" i="9" s="1"/>
  <c r="K337" i="9"/>
  <c r="L333" i="9"/>
  <c r="L332" i="9" s="1"/>
  <c r="K333" i="9"/>
  <c r="J333" i="9"/>
  <c r="J332" i="9" s="1"/>
  <c r="I333" i="9"/>
  <c r="I332" i="9" s="1"/>
  <c r="K332" i="9"/>
  <c r="L330" i="9"/>
  <c r="L329" i="9" s="1"/>
  <c r="K330" i="9"/>
  <c r="K329" i="9" s="1"/>
  <c r="J330" i="9"/>
  <c r="J329" i="9" s="1"/>
  <c r="I330" i="9"/>
  <c r="I329" i="9"/>
  <c r="L327" i="9"/>
  <c r="K327" i="9"/>
  <c r="J327" i="9"/>
  <c r="I327" i="9"/>
  <c r="I326" i="9" s="1"/>
  <c r="L326" i="9"/>
  <c r="K326" i="9"/>
  <c r="J326" i="9"/>
  <c r="L323" i="9"/>
  <c r="L322" i="9" s="1"/>
  <c r="K323" i="9"/>
  <c r="J323" i="9"/>
  <c r="J322" i="9" s="1"/>
  <c r="I323" i="9"/>
  <c r="I322" i="9" s="1"/>
  <c r="K322" i="9"/>
  <c r="L319" i="9"/>
  <c r="L318" i="9" s="1"/>
  <c r="K319" i="9"/>
  <c r="K318" i="9" s="1"/>
  <c r="J319" i="9"/>
  <c r="J318" i="9" s="1"/>
  <c r="I319" i="9"/>
  <c r="I318" i="9"/>
  <c r="L315" i="9"/>
  <c r="K315" i="9"/>
  <c r="J315" i="9"/>
  <c r="I315" i="9"/>
  <c r="I314" i="9" s="1"/>
  <c r="L314" i="9"/>
  <c r="K314" i="9"/>
  <c r="J314" i="9"/>
  <c r="L311" i="9"/>
  <c r="K311" i="9"/>
  <c r="J311" i="9"/>
  <c r="I311" i="9"/>
  <c r="L308" i="9"/>
  <c r="K308" i="9"/>
  <c r="J308" i="9"/>
  <c r="I308" i="9"/>
  <c r="L306" i="9"/>
  <c r="L305" i="9" s="1"/>
  <c r="K306" i="9"/>
  <c r="K305" i="9" s="1"/>
  <c r="J306" i="9"/>
  <c r="J305" i="9" s="1"/>
  <c r="J304" i="9" s="1"/>
  <c r="I306" i="9"/>
  <c r="I305" i="9"/>
  <c r="L300" i="9"/>
  <c r="L299" i="9" s="1"/>
  <c r="K300" i="9"/>
  <c r="J300" i="9"/>
  <c r="J299" i="9" s="1"/>
  <c r="I300" i="9"/>
  <c r="I299" i="9" s="1"/>
  <c r="K299" i="9"/>
  <c r="L297" i="9"/>
  <c r="L296" i="9" s="1"/>
  <c r="K297" i="9"/>
  <c r="K296" i="9" s="1"/>
  <c r="J297" i="9"/>
  <c r="J296" i="9" s="1"/>
  <c r="I297" i="9"/>
  <c r="I296" i="9"/>
  <c r="L294" i="9"/>
  <c r="K294" i="9"/>
  <c r="J294" i="9"/>
  <c r="I294" i="9"/>
  <c r="I293" i="9" s="1"/>
  <c r="L293" i="9"/>
  <c r="K293" i="9"/>
  <c r="J293" i="9"/>
  <c r="L290" i="9"/>
  <c r="L289" i="9" s="1"/>
  <c r="K290" i="9"/>
  <c r="J290" i="9"/>
  <c r="J289" i="9" s="1"/>
  <c r="I290" i="9"/>
  <c r="I289" i="9" s="1"/>
  <c r="K289" i="9"/>
  <c r="L286" i="9"/>
  <c r="L285" i="9" s="1"/>
  <c r="K286" i="9"/>
  <c r="K285" i="9" s="1"/>
  <c r="J286" i="9"/>
  <c r="J285" i="9" s="1"/>
  <c r="I286" i="9"/>
  <c r="I285" i="9"/>
  <c r="L282" i="9"/>
  <c r="K282" i="9"/>
  <c r="J282" i="9"/>
  <c r="I282" i="9"/>
  <c r="I281" i="9" s="1"/>
  <c r="L281" i="9"/>
  <c r="K281" i="9"/>
  <c r="J281" i="9"/>
  <c r="L278" i="9"/>
  <c r="K278" i="9"/>
  <c r="J278" i="9"/>
  <c r="I278" i="9"/>
  <c r="L275" i="9"/>
  <c r="K275" i="9"/>
  <c r="J275" i="9"/>
  <c r="I275" i="9"/>
  <c r="L273" i="9"/>
  <c r="L272" i="9" s="1"/>
  <c r="K273" i="9"/>
  <c r="K272" i="9" s="1"/>
  <c r="J273" i="9"/>
  <c r="J272" i="9" s="1"/>
  <c r="I273" i="9"/>
  <c r="I272" i="9"/>
  <c r="I271" i="9" s="1"/>
  <c r="L268" i="9"/>
  <c r="L267" i="9" s="1"/>
  <c r="K268" i="9"/>
  <c r="K267" i="9" s="1"/>
  <c r="J268" i="9"/>
  <c r="J267" i="9" s="1"/>
  <c r="I268" i="9"/>
  <c r="I267" i="9"/>
  <c r="L265" i="9"/>
  <c r="K265" i="9"/>
  <c r="J265" i="9"/>
  <c r="I265" i="9"/>
  <c r="I264" i="9" s="1"/>
  <c r="L264" i="9"/>
  <c r="K264" i="9"/>
  <c r="J264" i="9"/>
  <c r="L262" i="9"/>
  <c r="L261" i="9" s="1"/>
  <c r="K262" i="9"/>
  <c r="J262" i="9"/>
  <c r="J261" i="9" s="1"/>
  <c r="I262" i="9"/>
  <c r="I261" i="9" s="1"/>
  <c r="K261" i="9"/>
  <c r="L258" i="9"/>
  <c r="L257" i="9" s="1"/>
  <c r="K258" i="9"/>
  <c r="K257" i="9" s="1"/>
  <c r="J258" i="9"/>
  <c r="J257" i="9" s="1"/>
  <c r="I258" i="9"/>
  <c r="I257" i="9"/>
  <c r="L254" i="9"/>
  <c r="K254" i="9"/>
  <c r="J254" i="9"/>
  <c r="I254" i="9"/>
  <c r="I253" i="9" s="1"/>
  <c r="L253" i="9"/>
  <c r="K253" i="9"/>
  <c r="J253" i="9"/>
  <c r="L250" i="9"/>
  <c r="L249" i="9" s="1"/>
  <c r="K250" i="9"/>
  <c r="J250" i="9"/>
  <c r="J249" i="9" s="1"/>
  <c r="I250" i="9"/>
  <c r="I249" i="9" s="1"/>
  <c r="K249" i="9"/>
  <c r="L246" i="9"/>
  <c r="K246" i="9"/>
  <c r="J246" i="9"/>
  <c r="I246" i="9"/>
  <c r="L243" i="9"/>
  <c r="K243" i="9"/>
  <c r="J243" i="9"/>
  <c r="I243" i="9"/>
  <c r="L241" i="9"/>
  <c r="K241" i="9"/>
  <c r="J241" i="9"/>
  <c r="I241" i="9"/>
  <c r="I240" i="9" s="1"/>
  <c r="L240" i="9"/>
  <c r="L239" i="9" s="1"/>
  <c r="K240" i="9"/>
  <c r="K239" i="9" s="1"/>
  <c r="J240" i="9"/>
  <c r="L234" i="9"/>
  <c r="L233" i="9" s="1"/>
  <c r="L232" i="9" s="1"/>
  <c r="K234" i="9"/>
  <c r="K233" i="9" s="1"/>
  <c r="K232" i="9" s="1"/>
  <c r="J234" i="9"/>
  <c r="J233" i="9" s="1"/>
  <c r="J232" i="9" s="1"/>
  <c r="I234" i="9"/>
  <c r="I233" i="9"/>
  <c r="I232" i="9" s="1"/>
  <c r="L230" i="9"/>
  <c r="L229" i="9" s="1"/>
  <c r="L228" i="9" s="1"/>
  <c r="K230" i="9"/>
  <c r="K229" i="9" s="1"/>
  <c r="K228" i="9" s="1"/>
  <c r="J230" i="9"/>
  <c r="J229" i="9" s="1"/>
  <c r="J228" i="9" s="1"/>
  <c r="I230" i="9"/>
  <c r="I229" i="9"/>
  <c r="I228" i="9" s="1"/>
  <c r="L221" i="9"/>
  <c r="L220" i="9" s="1"/>
  <c r="K221" i="9"/>
  <c r="K220" i="9" s="1"/>
  <c r="J221" i="9"/>
  <c r="J220" i="9" s="1"/>
  <c r="I221" i="9"/>
  <c r="I220" i="9"/>
  <c r="L218" i="9"/>
  <c r="K218" i="9"/>
  <c r="J218" i="9"/>
  <c r="I218" i="9"/>
  <c r="I217" i="9" s="1"/>
  <c r="I216" i="9" s="1"/>
  <c r="L217" i="9"/>
  <c r="K217" i="9"/>
  <c r="J217" i="9"/>
  <c r="L211" i="9"/>
  <c r="K211" i="9"/>
  <c r="J211" i="9"/>
  <c r="I211" i="9"/>
  <c r="I210" i="9" s="1"/>
  <c r="I209" i="9" s="1"/>
  <c r="L210" i="9"/>
  <c r="L209" i="9" s="1"/>
  <c r="K210" i="9"/>
  <c r="K209" i="9" s="1"/>
  <c r="J210" i="9"/>
  <c r="J209" i="9" s="1"/>
  <c r="L207" i="9"/>
  <c r="K207" i="9"/>
  <c r="J207" i="9"/>
  <c r="I207" i="9"/>
  <c r="I206" i="9" s="1"/>
  <c r="L206" i="9"/>
  <c r="K206" i="9"/>
  <c r="J206" i="9"/>
  <c r="L202" i="9"/>
  <c r="L201" i="9" s="1"/>
  <c r="K202" i="9"/>
  <c r="J202" i="9"/>
  <c r="J201" i="9" s="1"/>
  <c r="I202" i="9"/>
  <c r="I201" i="9" s="1"/>
  <c r="K201" i="9"/>
  <c r="L196" i="9"/>
  <c r="L195" i="9" s="1"/>
  <c r="K196" i="9"/>
  <c r="K195" i="9" s="1"/>
  <c r="K186" i="9" s="1"/>
  <c r="J196" i="9"/>
  <c r="J195" i="9" s="1"/>
  <c r="I196" i="9"/>
  <c r="I195" i="9"/>
  <c r="L191" i="9"/>
  <c r="K191" i="9"/>
  <c r="J191" i="9"/>
  <c r="I191" i="9"/>
  <c r="I190" i="9" s="1"/>
  <c r="L190" i="9"/>
  <c r="K190" i="9"/>
  <c r="J190" i="9"/>
  <c r="L188" i="9"/>
  <c r="L187" i="9" s="1"/>
  <c r="L186" i="9" s="1"/>
  <c r="K188" i="9"/>
  <c r="J188" i="9"/>
  <c r="J187" i="9" s="1"/>
  <c r="I188" i="9"/>
  <c r="I187" i="9" s="1"/>
  <c r="K187" i="9"/>
  <c r="L180" i="9"/>
  <c r="L179" i="9" s="1"/>
  <c r="K180" i="9"/>
  <c r="K179" i="9" s="1"/>
  <c r="J180" i="9"/>
  <c r="J179" i="9" s="1"/>
  <c r="I180" i="9"/>
  <c r="I179" i="9"/>
  <c r="L175" i="9"/>
  <c r="K175" i="9"/>
  <c r="J175" i="9"/>
  <c r="I175" i="9"/>
  <c r="I174" i="9" s="1"/>
  <c r="I173" i="9" s="1"/>
  <c r="L174" i="9"/>
  <c r="K174" i="9"/>
  <c r="J174" i="9"/>
  <c r="L171" i="9"/>
  <c r="K171" i="9"/>
  <c r="J171" i="9"/>
  <c r="I171" i="9"/>
  <c r="I170" i="9" s="1"/>
  <c r="I169" i="9" s="1"/>
  <c r="L170" i="9"/>
  <c r="L169" i="9" s="1"/>
  <c r="K170" i="9"/>
  <c r="K169" i="9" s="1"/>
  <c r="J170" i="9"/>
  <c r="J169" i="9" s="1"/>
  <c r="L166" i="9"/>
  <c r="L165" i="9" s="1"/>
  <c r="K166" i="9"/>
  <c r="K165" i="9" s="1"/>
  <c r="J166" i="9"/>
  <c r="J165" i="9" s="1"/>
  <c r="I166" i="9"/>
  <c r="I165" i="9"/>
  <c r="L161" i="9"/>
  <c r="K161" i="9"/>
  <c r="J161" i="9"/>
  <c r="I161" i="9"/>
  <c r="I160" i="9" s="1"/>
  <c r="I159" i="9" s="1"/>
  <c r="I158" i="9" s="1"/>
  <c r="L160" i="9"/>
  <c r="K160" i="9"/>
  <c r="J160" i="9"/>
  <c r="J159" i="9" s="1"/>
  <c r="J158" i="9" s="1"/>
  <c r="L155" i="9"/>
  <c r="L154" i="9" s="1"/>
  <c r="L153" i="9" s="1"/>
  <c r="K155" i="9"/>
  <c r="K154" i="9" s="1"/>
  <c r="K153" i="9" s="1"/>
  <c r="J155" i="9"/>
  <c r="J154" i="9" s="1"/>
  <c r="J153" i="9" s="1"/>
  <c r="I155" i="9"/>
  <c r="I154" i="9"/>
  <c r="I153" i="9" s="1"/>
  <c r="L151" i="9"/>
  <c r="L150" i="9" s="1"/>
  <c r="K151" i="9"/>
  <c r="K150" i="9" s="1"/>
  <c r="J151" i="9"/>
  <c r="J150" i="9" s="1"/>
  <c r="I151" i="9"/>
  <c r="I150" i="9"/>
  <c r="L147" i="9"/>
  <c r="K147" i="9"/>
  <c r="J147" i="9"/>
  <c r="I147" i="9"/>
  <c r="I146" i="9" s="1"/>
  <c r="I145" i="9" s="1"/>
  <c r="L146" i="9"/>
  <c r="L145" i="9" s="1"/>
  <c r="K146" i="9"/>
  <c r="K145" i="9" s="1"/>
  <c r="J146" i="9"/>
  <c r="J145" i="9" s="1"/>
  <c r="L142" i="9"/>
  <c r="K142" i="9"/>
  <c r="J142" i="9"/>
  <c r="I142" i="9"/>
  <c r="I141" i="9" s="1"/>
  <c r="I140" i="9" s="1"/>
  <c r="L141" i="9"/>
  <c r="L140" i="9" s="1"/>
  <c r="K141" i="9"/>
  <c r="K140" i="9" s="1"/>
  <c r="J141" i="9"/>
  <c r="J140" i="9" s="1"/>
  <c r="L137" i="9"/>
  <c r="L136" i="9" s="1"/>
  <c r="L135" i="9" s="1"/>
  <c r="K137" i="9"/>
  <c r="K136" i="9" s="1"/>
  <c r="K135" i="9" s="1"/>
  <c r="J137" i="9"/>
  <c r="J136" i="9" s="1"/>
  <c r="J135" i="9" s="1"/>
  <c r="I137" i="9"/>
  <c r="I136" i="9"/>
  <c r="I135" i="9" s="1"/>
  <c r="L133" i="9"/>
  <c r="L132" i="9" s="1"/>
  <c r="L131" i="9" s="1"/>
  <c r="K133" i="9"/>
  <c r="K132" i="9" s="1"/>
  <c r="K131" i="9" s="1"/>
  <c r="J133" i="9"/>
  <c r="J132" i="9" s="1"/>
  <c r="J131" i="9" s="1"/>
  <c r="I133" i="9"/>
  <c r="I132" i="9"/>
  <c r="I131" i="9" s="1"/>
  <c r="L129" i="9"/>
  <c r="L128" i="9" s="1"/>
  <c r="L127" i="9" s="1"/>
  <c r="K129" i="9"/>
  <c r="K128" i="9" s="1"/>
  <c r="K127" i="9" s="1"/>
  <c r="J129" i="9"/>
  <c r="J128" i="9" s="1"/>
  <c r="J127" i="9" s="1"/>
  <c r="I129" i="9"/>
  <c r="I128" i="9"/>
  <c r="I127" i="9" s="1"/>
  <c r="L125" i="9"/>
  <c r="L124" i="9" s="1"/>
  <c r="L123" i="9" s="1"/>
  <c r="K125" i="9"/>
  <c r="K124" i="9" s="1"/>
  <c r="K123" i="9" s="1"/>
  <c r="J125" i="9"/>
  <c r="J124" i="9" s="1"/>
  <c r="J123" i="9" s="1"/>
  <c r="I125" i="9"/>
  <c r="I124" i="9"/>
  <c r="I123" i="9" s="1"/>
  <c r="L121" i="9"/>
  <c r="L120" i="9" s="1"/>
  <c r="L119" i="9" s="1"/>
  <c r="K121" i="9"/>
  <c r="K120" i="9" s="1"/>
  <c r="K119" i="9" s="1"/>
  <c r="J121" i="9"/>
  <c r="J120" i="9" s="1"/>
  <c r="J119" i="9" s="1"/>
  <c r="I121" i="9"/>
  <c r="I120" i="9"/>
  <c r="I119" i="9" s="1"/>
  <c r="L116" i="9"/>
  <c r="L115" i="9" s="1"/>
  <c r="L114" i="9" s="1"/>
  <c r="L113" i="9" s="1"/>
  <c r="K116" i="9"/>
  <c r="K115" i="9" s="1"/>
  <c r="K114" i="9" s="1"/>
  <c r="J116" i="9"/>
  <c r="J115" i="9" s="1"/>
  <c r="J114" i="9" s="1"/>
  <c r="I116" i="9"/>
  <c r="I115" i="9"/>
  <c r="I114" i="9" s="1"/>
  <c r="I113" i="9" s="1"/>
  <c r="L110" i="9"/>
  <c r="L109" i="9" s="1"/>
  <c r="K110" i="9"/>
  <c r="J110" i="9"/>
  <c r="J109" i="9" s="1"/>
  <c r="I110" i="9"/>
  <c r="I109" i="9" s="1"/>
  <c r="K109" i="9"/>
  <c r="L106" i="9"/>
  <c r="L105" i="9" s="1"/>
  <c r="L104" i="9" s="1"/>
  <c r="K106" i="9"/>
  <c r="K105" i="9" s="1"/>
  <c r="K104" i="9" s="1"/>
  <c r="J106" i="9"/>
  <c r="J105" i="9" s="1"/>
  <c r="J104" i="9" s="1"/>
  <c r="I106" i="9"/>
  <c r="I105" i="9"/>
  <c r="L101" i="9"/>
  <c r="L100" i="9" s="1"/>
  <c r="L99" i="9" s="1"/>
  <c r="K101" i="9"/>
  <c r="K100" i="9" s="1"/>
  <c r="K99" i="9" s="1"/>
  <c r="J101" i="9"/>
  <c r="J100" i="9" s="1"/>
  <c r="J99" i="9" s="1"/>
  <c r="I101" i="9"/>
  <c r="I100" i="9"/>
  <c r="I99" i="9" s="1"/>
  <c r="L96" i="9"/>
  <c r="L95" i="9" s="1"/>
  <c r="L94" i="9" s="1"/>
  <c r="L93" i="9" s="1"/>
  <c r="K96" i="9"/>
  <c r="K95" i="9" s="1"/>
  <c r="K94" i="9" s="1"/>
  <c r="J96" i="9"/>
  <c r="J95" i="9" s="1"/>
  <c r="J94" i="9" s="1"/>
  <c r="I96" i="9"/>
  <c r="I95" i="9"/>
  <c r="I94" i="9" s="1"/>
  <c r="L89" i="9"/>
  <c r="L88" i="9" s="1"/>
  <c r="L87" i="9" s="1"/>
  <c r="L86" i="9" s="1"/>
  <c r="K89" i="9"/>
  <c r="J89" i="9"/>
  <c r="J88" i="9" s="1"/>
  <c r="J87" i="9" s="1"/>
  <c r="J86" i="9" s="1"/>
  <c r="I89" i="9"/>
  <c r="I88" i="9" s="1"/>
  <c r="I87" i="9" s="1"/>
  <c r="I86" i="9" s="1"/>
  <c r="K88" i="9"/>
  <c r="K87" i="9"/>
  <c r="K86" i="9" s="1"/>
  <c r="L84" i="9"/>
  <c r="K84" i="9"/>
  <c r="J84" i="9"/>
  <c r="I84" i="9"/>
  <c r="I83" i="9" s="1"/>
  <c r="I82" i="9" s="1"/>
  <c r="L83" i="9"/>
  <c r="L82" i="9" s="1"/>
  <c r="K83" i="9"/>
  <c r="K82" i="9" s="1"/>
  <c r="J83" i="9"/>
  <c r="J82" i="9" s="1"/>
  <c r="L78" i="9"/>
  <c r="K78" i="9"/>
  <c r="J78" i="9"/>
  <c r="I78" i="9"/>
  <c r="I77" i="9" s="1"/>
  <c r="L77" i="9"/>
  <c r="K77" i="9"/>
  <c r="J77" i="9"/>
  <c r="L73" i="9"/>
  <c r="L72" i="9" s="1"/>
  <c r="K73" i="9"/>
  <c r="J73" i="9"/>
  <c r="J72" i="9" s="1"/>
  <c r="I73" i="9"/>
  <c r="I72" i="9" s="1"/>
  <c r="K72" i="9"/>
  <c r="L68" i="9"/>
  <c r="L67" i="9" s="1"/>
  <c r="L66" i="9" s="1"/>
  <c r="K68" i="9"/>
  <c r="K67" i="9" s="1"/>
  <c r="K66" i="9" s="1"/>
  <c r="J68" i="9"/>
  <c r="J67" i="9" s="1"/>
  <c r="J66" i="9" s="1"/>
  <c r="J65" i="9" s="1"/>
  <c r="I68" i="9"/>
  <c r="I67" i="9"/>
  <c r="L49" i="9"/>
  <c r="L48" i="9" s="1"/>
  <c r="L47" i="9" s="1"/>
  <c r="L46" i="9" s="1"/>
  <c r="K49" i="9"/>
  <c r="J49" i="9"/>
  <c r="J48" i="9" s="1"/>
  <c r="J47" i="9" s="1"/>
  <c r="J46" i="9" s="1"/>
  <c r="I49" i="9"/>
  <c r="I48" i="9" s="1"/>
  <c r="I47" i="9" s="1"/>
  <c r="I46" i="9" s="1"/>
  <c r="K48" i="9"/>
  <c r="K47" i="9"/>
  <c r="K46" i="9" s="1"/>
  <c r="L44" i="9"/>
  <c r="K44" i="9"/>
  <c r="J44" i="9"/>
  <c r="I44" i="9"/>
  <c r="I43" i="9" s="1"/>
  <c r="I42" i="9" s="1"/>
  <c r="L43" i="9"/>
  <c r="L42" i="9" s="1"/>
  <c r="K43" i="9"/>
  <c r="K42" i="9" s="1"/>
  <c r="J43" i="9"/>
  <c r="J42" i="9" s="1"/>
  <c r="L40" i="9"/>
  <c r="K40" i="9"/>
  <c r="J40" i="9"/>
  <c r="I40" i="9"/>
  <c r="L38" i="9"/>
  <c r="L37" i="9" s="1"/>
  <c r="L36" i="9" s="1"/>
  <c r="L35" i="9" s="1"/>
  <c r="K38" i="9"/>
  <c r="K37" i="9" s="1"/>
  <c r="K36" i="9" s="1"/>
  <c r="J38" i="9"/>
  <c r="J37" i="9" s="1"/>
  <c r="J36" i="9" s="1"/>
  <c r="I38" i="9"/>
  <c r="I37" i="9"/>
  <c r="I36" i="9" s="1"/>
  <c r="I35" i="9" s="1"/>
  <c r="L365" i="8"/>
  <c r="L364" i="8" s="1"/>
  <c r="K365" i="8"/>
  <c r="J365" i="8"/>
  <c r="I365" i="8"/>
  <c r="I364" i="8" s="1"/>
  <c r="K364" i="8"/>
  <c r="J364" i="8"/>
  <c r="L362" i="8"/>
  <c r="K362" i="8"/>
  <c r="K361" i="8" s="1"/>
  <c r="J362" i="8"/>
  <c r="I362" i="8"/>
  <c r="L361" i="8"/>
  <c r="J361" i="8"/>
  <c r="I361" i="8"/>
  <c r="L359" i="8"/>
  <c r="K359" i="8"/>
  <c r="K358" i="8" s="1"/>
  <c r="J359" i="8"/>
  <c r="J358" i="8" s="1"/>
  <c r="I359" i="8"/>
  <c r="L358" i="8"/>
  <c r="I358" i="8"/>
  <c r="L355" i="8"/>
  <c r="L354" i="8" s="1"/>
  <c r="K355" i="8"/>
  <c r="J355" i="8"/>
  <c r="I355" i="8"/>
  <c r="I354" i="8" s="1"/>
  <c r="K354" i="8"/>
  <c r="J354" i="8"/>
  <c r="L351" i="8"/>
  <c r="K351" i="8"/>
  <c r="K350" i="8" s="1"/>
  <c r="J351" i="8"/>
  <c r="I351" i="8"/>
  <c r="L350" i="8"/>
  <c r="J350" i="8"/>
  <c r="I350" i="8"/>
  <c r="L347" i="8"/>
  <c r="K347" i="8"/>
  <c r="K346" i="8" s="1"/>
  <c r="J347" i="8"/>
  <c r="J346" i="8" s="1"/>
  <c r="J336" i="8" s="1"/>
  <c r="I347" i="8"/>
  <c r="L346" i="8"/>
  <c r="I346" i="8"/>
  <c r="L343" i="8"/>
  <c r="K343" i="8"/>
  <c r="J343" i="8"/>
  <c r="I343" i="8"/>
  <c r="L340" i="8"/>
  <c r="K340" i="8"/>
  <c r="J340" i="8"/>
  <c r="I340" i="8"/>
  <c r="L338" i="8"/>
  <c r="K338" i="8"/>
  <c r="K337" i="8" s="1"/>
  <c r="J338" i="8"/>
  <c r="I338" i="8"/>
  <c r="L337" i="8"/>
  <c r="J337" i="8"/>
  <c r="I337" i="8"/>
  <c r="L333" i="8"/>
  <c r="K333" i="8"/>
  <c r="K332" i="8" s="1"/>
  <c r="J333" i="8"/>
  <c r="I333" i="8"/>
  <c r="L332" i="8"/>
  <c r="J332" i="8"/>
  <c r="I332" i="8"/>
  <c r="L330" i="8"/>
  <c r="K330" i="8"/>
  <c r="K329" i="8" s="1"/>
  <c r="J330" i="8"/>
  <c r="J329" i="8" s="1"/>
  <c r="I330" i="8"/>
  <c r="L329" i="8"/>
  <c r="I329" i="8"/>
  <c r="L327" i="8"/>
  <c r="L326" i="8" s="1"/>
  <c r="K327" i="8"/>
  <c r="J327" i="8"/>
  <c r="I327" i="8"/>
  <c r="I326" i="8" s="1"/>
  <c r="K326" i="8"/>
  <c r="J326" i="8"/>
  <c r="L323" i="8"/>
  <c r="K323" i="8"/>
  <c r="K322" i="8" s="1"/>
  <c r="J323" i="8"/>
  <c r="I323" i="8"/>
  <c r="L322" i="8"/>
  <c r="J322" i="8"/>
  <c r="I322" i="8"/>
  <c r="L319" i="8"/>
  <c r="K319" i="8"/>
  <c r="K318" i="8" s="1"/>
  <c r="J319" i="8"/>
  <c r="J318" i="8" s="1"/>
  <c r="I319" i="8"/>
  <c r="L318" i="8"/>
  <c r="I318" i="8"/>
  <c r="L315" i="8"/>
  <c r="L314" i="8" s="1"/>
  <c r="K315" i="8"/>
  <c r="J315" i="8"/>
  <c r="I315" i="8"/>
  <c r="I314" i="8" s="1"/>
  <c r="K314" i="8"/>
  <c r="J314" i="8"/>
  <c r="L311" i="8"/>
  <c r="K311" i="8"/>
  <c r="J311" i="8"/>
  <c r="I311" i="8"/>
  <c r="L308" i="8"/>
  <c r="L305" i="8" s="1"/>
  <c r="K308" i="8"/>
  <c r="J308" i="8"/>
  <c r="I308" i="8"/>
  <c r="I305" i="8" s="1"/>
  <c r="L306" i="8"/>
  <c r="K306" i="8"/>
  <c r="K305" i="8" s="1"/>
  <c r="J306" i="8"/>
  <c r="J305" i="8" s="1"/>
  <c r="I306" i="8"/>
  <c r="L300" i="8"/>
  <c r="K300" i="8"/>
  <c r="K299" i="8" s="1"/>
  <c r="J300" i="8"/>
  <c r="I300" i="8"/>
  <c r="L299" i="8"/>
  <c r="J299" i="8"/>
  <c r="I299" i="8"/>
  <c r="L297" i="8"/>
  <c r="K297" i="8"/>
  <c r="K296" i="8" s="1"/>
  <c r="J297" i="8"/>
  <c r="J296" i="8" s="1"/>
  <c r="I297" i="8"/>
  <c r="L296" i="8"/>
  <c r="I296" i="8"/>
  <c r="L294" i="8"/>
  <c r="L293" i="8" s="1"/>
  <c r="K294" i="8"/>
  <c r="J294" i="8"/>
  <c r="I294" i="8"/>
  <c r="I293" i="8" s="1"/>
  <c r="K293" i="8"/>
  <c r="J293" i="8"/>
  <c r="L290" i="8"/>
  <c r="K290" i="8"/>
  <c r="K289" i="8" s="1"/>
  <c r="J290" i="8"/>
  <c r="I290" i="8"/>
  <c r="L289" i="8"/>
  <c r="J289" i="8"/>
  <c r="I289" i="8"/>
  <c r="L286" i="8"/>
  <c r="K286" i="8"/>
  <c r="K285" i="8" s="1"/>
  <c r="J286" i="8"/>
  <c r="J285" i="8" s="1"/>
  <c r="I286" i="8"/>
  <c r="L285" i="8"/>
  <c r="I285" i="8"/>
  <c r="L282" i="8"/>
  <c r="L281" i="8" s="1"/>
  <c r="K282" i="8"/>
  <c r="J282" i="8"/>
  <c r="I282" i="8"/>
  <c r="I281" i="8" s="1"/>
  <c r="I271" i="8" s="1"/>
  <c r="K281" i="8"/>
  <c r="J281" i="8"/>
  <c r="L278" i="8"/>
  <c r="K278" i="8"/>
  <c r="J278" i="8"/>
  <c r="I278" i="8"/>
  <c r="L275" i="8"/>
  <c r="K275" i="8"/>
  <c r="J275" i="8"/>
  <c r="I275" i="8"/>
  <c r="L273" i="8"/>
  <c r="K273" i="8"/>
  <c r="K272" i="8" s="1"/>
  <c r="J273" i="8"/>
  <c r="J272" i="8" s="1"/>
  <c r="J271" i="8" s="1"/>
  <c r="I273" i="8"/>
  <c r="L272" i="8"/>
  <c r="I272" i="8"/>
  <c r="L268" i="8"/>
  <c r="K268" i="8"/>
  <c r="K267" i="8" s="1"/>
  <c r="J268" i="8"/>
  <c r="J267" i="8" s="1"/>
  <c r="I268" i="8"/>
  <c r="L267" i="8"/>
  <c r="I267" i="8"/>
  <c r="L265" i="8"/>
  <c r="L264" i="8" s="1"/>
  <c r="K265" i="8"/>
  <c r="J265" i="8"/>
  <c r="I265" i="8"/>
  <c r="I264" i="8" s="1"/>
  <c r="K264" i="8"/>
  <c r="J264" i="8"/>
  <c r="L262" i="8"/>
  <c r="K262" i="8"/>
  <c r="K261" i="8" s="1"/>
  <c r="J262" i="8"/>
  <c r="J261" i="8" s="1"/>
  <c r="I262" i="8"/>
  <c r="L261" i="8"/>
  <c r="I261" i="8"/>
  <c r="L258" i="8"/>
  <c r="K258" i="8"/>
  <c r="K257" i="8" s="1"/>
  <c r="J258" i="8"/>
  <c r="J257" i="8" s="1"/>
  <c r="I258" i="8"/>
  <c r="L257" i="8"/>
  <c r="I257" i="8"/>
  <c r="L254" i="8"/>
  <c r="L253" i="8" s="1"/>
  <c r="K254" i="8"/>
  <c r="J254" i="8"/>
  <c r="I254" i="8"/>
  <c r="I253" i="8" s="1"/>
  <c r="K253" i="8"/>
  <c r="J253" i="8"/>
  <c r="L250" i="8"/>
  <c r="K250" i="8"/>
  <c r="K249" i="8" s="1"/>
  <c r="J250" i="8"/>
  <c r="I250" i="8"/>
  <c r="L249" i="8"/>
  <c r="J249" i="8"/>
  <c r="I249" i="8"/>
  <c r="L246" i="8"/>
  <c r="K246" i="8"/>
  <c r="J246" i="8"/>
  <c r="I246" i="8"/>
  <c r="L243" i="8"/>
  <c r="K243" i="8"/>
  <c r="J243" i="8"/>
  <c r="I243" i="8"/>
  <c r="L241" i="8"/>
  <c r="L240" i="8" s="1"/>
  <c r="K241" i="8"/>
  <c r="J241" i="8"/>
  <c r="I241" i="8"/>
  <c r="I240" i="8" s="1"/>
  <c r="I239" i="8" s="1"/>
  <c r="K240" i="8"/>
  <c r="K239" i="8" s="1"/>
  <c r="J240" i="8"/>
  <c r="J239" i="8" s="1"/>
  <c r="J238" i="8" s="1"/>
  <c r="L234" i="8"/>
  <c r="K234" i="8"/>
  <c r="K233" i="8" s="1"/>
  <c r="K232" i="8" s="1"/>
  <c r="J234" i="8"/>
  <c r="J233" i="8" s="1"/>
  <c r="J232" i="8" s="1"/>
  <c r="I234" i="8"/>
  <c r="L233" i="8"/>
  <c r="I233" i="8"/>
  <c r="L232" i="8"/>
  <c r="I232" i="8"/>
  <c r="L230" i="8"/>
  <c r="K230" i="8"/>
  <c r="K229" i="8" s="1"/>
  <c r="K228" i="8" s="1"/>
  <c r="J230" i="8"/>
  <c r="J229" i="8" s="1"/>
  <c r="J228" i="8" s="1"/>
  <c r="I230" i="8"/>
  <c r="L229" i="8"/>
  <c r="I229" i="8"/>
  <c r="L228" i="8"/>
  <c r="I228" i="8"/>
  <c r="L221" i="8"/>
  <c r="K221" i="8"/>
  <c r="K220" i="8" s="1"/>
  <c r="J221" i="8"/>
  <c r="J220" i="8" s="1"/>
  <c r="I221" i="8"/>
  <c r="L220" i="8"/>
  <c r="I220" i="8"/>
  <c r="L218" i="8"/>
  <c r="L217" i="8" s="1"/>
  <c r="L216" i="8" s="1"/>
  <c r="K218" i="8"/>
  <c r="J218" i="8"/>
  <c r="I218" i="8"/>
  <c r="I217" i="8" s="1"/>
  <c r="I216" i="8" s="1"/>
  <c r="K217" i="8"/>
  <c r="J217" i="8"/>
  <c r="L211" i="8"/>
  <c r="L210" i="8" s="1"/>
  <c r="L209" i="8" s="1"/>
  <c r="K211" i="8"/>
  <c r="J211" i="8"/>
  <c r="I211" i="8"/>
  <c r="I210" i="8" s="1"/>
  <c r="I209" i="8" s="1"/>
  <c r="K210" i="8"/>
  <c r="K209" i="8" s="1"/>
  <c r="J210" i="8"/>
  <c r="J209" i="8" s="1"/>
  <c r="L207" i="8"/>
  <c r="L206" i="8" s="1"/>
  <c r="K207" i="8"/>
  <c r="J207" i="8"/>
  <c r="I207" i="8"/>
  <c r="I206" i="8" s="1"/>
  <c r="K206" i="8"/>
  <c r="J206" i="8"/>
  <c r="L202" i="8"/>
  <c r="K202" i="8"/>
  <c r="K201" i="8" s="1"/>
  <c r="J202" i="8"/>
  <c r="I202" i="8"/>
  <c r="L201" i="8"/>
  <c r="J201" i="8"/>
  <c r="I201" i="8"/>
  <c r="L196" i="8"/>
  <c r="K196" i="8"/>
  <c r="K195" i="8" s="1"/>
  <c r="J196" i="8"/>
  <c r="J195" i="8" s="1"/>
  <c r="I196" i="8"/>
  <c r="L195" i="8"/>
  <c r="I195" i="8"/>
  <c r="L191" i="8"/>
  <c r="L190" i="8" s="1"/>
  <c r="K191" i="8"/>
  <c r="J191" i="8"/>
  <c r="I191" i="8"/>
  <c r="I190" i="8" s="1"/>
  <c r="K190" i="8"/>
  <c r="J190" i="8"/>
  <c r="L188" i="8"/>
  <c r="K188" i="8"/>
  <c r="K187" i="8" s="1"/>
  <c r="J188" i="8"/>
  <c r="J187" i="8" s="1"/>
  <c r="J186" i="8" s="1"/>
  <c r="I188" i="8"/>
  <c r="L187" i="8"/>
  <c r="I187" i="8"/>
  <c r="L180" i="8"/>
  <c r="K180" i="8"/>
  <c r="K179" i="8" s="1"/>
  <c r="J180" i="8"/>
  <c r="J179" i="8" s="1"/>
  <c r="I180" i="8"/>
  <c r="L179" i="8"/>
  <c r="I179" i="8"/>
  <c r="L175" i="8"/>
  <c r="L174" i="8" s="1"/>
  <c r="L173" i="8" s="1"/>
  <c r="K175" i="8"/>
  <c r="J175" i="8"/>
  <c r="I175" i="8"/>
  <c r="I174" i="8" s="1"/>
  <c r="I173" i="8" s="1"/>
  <c r="K174" i="8"/>
  <c r="K173" i="8" s="1"/>
  <c r="J174" i="8"/>
  <c r="J173" i="8" s="1"/>
  <c r="L171" i="8"/>
  <c r="L170" i="8" s="1"/>
  <c r="L169" i="8" s="1"/>
  <c r="K171" i="8"/>
  <c r="J171" i="8"/>
  <c r="I171" i="8"/>
  <c r="I170" i="8" s="1"/>
  <c r="I169" i="8" s="1"/>
  <c r="I168" i="8" s="1"/>
  <c r="K170" i="8"/>
  <c r="K169" i="8" s="1"/>
  <c r="K168" i="8" s="1"/>
  <c r="J170" i="8"/>
  <c r="J169" i="8" s="1"/>
  <c r="J168" i="8" s="1"/>
  <c r="L166" i="8"/>
  <c r="K166" i="8"/>
  <c r="K165" i="8" s="1"/>
  <c r="J166" i="8"/>
  <c r="J165" i="8" s="1"/>
  <c r="I166" i="8"/>
  <c r="L165" i="8"/>
  <c r="I165" i="8"/>
  <c r="L161" i="8"/>
  <c r="L160" i="8" s="1"/>
  <c r="L159" i="8" s="1"/>
  <c r="L158" i="8" s="1"/>
  <c r="K161" i="8"/>
  <c r="J161" i="8"/>
  <c r="I161" i="8"/>
  <c r="I160" i="8" s="1"/>
  <c r="I159" i="8" s="1"/>
  <c r="I158" i="8" s="1"/>
  <c r="K160" i="8"/>
  <c r="K159" i="8" s="1"/>
  <c r="K158" i="8" s="1"/>
  <c r="J160" i="8"/>
  <c r="J159" i="8" s="1"/>
  <c r="J158" i="8" s="1"/>
  <c r="L155" i="8"/>
  <c r="K155" i="8"/>
  <c r="K154" i="8" s="1"/>
  <c r="K153" i="8" s="1"/>
  <c r="J155" i="8"/>
  <c r="J154" i="8" s="1"/>
  <c r="J153" i="8" s="1"/>
  <c r="I155" i="8"/>
  <c r="L154" i="8"/>
  <c r="I154" i="8"/>
  <c r="L153" i="8"/>
  <c r="I153" i="8"/>
  <c r="L151" i="8"/>
  <c r="K151" i="8"/>
  <c r="K150" i="8" s="1"/>
  <c r="J151" i="8"/>
  <c r="J150" i="8" s="1"/>
  <c r="I151" i="8"/>
  <c r="L150" i="8"/>
  <c r="I150" i="8"/>
  <c r="L147" i="8"/>
  <c r="L146" i="8" s="1"/>
  <c r="L145" i="8" s="1"/>
  <c r="K147" i="8"/>
  <c r="J147" i="8"/>
  <c r="I147" i="8"/>
  <c r="I146" i="8" s="1"/>
  <c r="I145" i="8" s="1"/>
  <c r="K146" i="8"/>
  <c r="K145" i="8" s="1"/>
  <c r="J146" i="8"/>
  <c r="J145" i="8" s="1"/>
  <c r="L142" i="8"/>
  <c r="L141" i="8" s="1"/>
  <c r="L140" i="8" s="1"/>
  <c r="L139" i="8" s="1"/>
  <c r="K142" i="8"/>
  <c r="J142" i="8"/>
  <c r="I142" i="8"/>
  <c r="I141" i="8" s="1"/>
  <c r="I140" i="8" s="1"/>
  <c r="I139" i="8" s="1"/>
  <c r="K141" i="8"/>
  <c r="K140" i="8" s="1"/>
  <c r="K139" i="8" s="1"/>
  <c r="J141" i="8"/>
  <c r="J140" i="8" s="1"/>
  <c r="L137" i="8"/>
  <c r="K137" i="8"/>
  <c r="K136" i="8" s="1"/>
  <c r="K135" i="8" s="1"/>
  <c r="J137" i="8"/>
  <c r="J136" i="8" s="1"/>
  <c r="J135" i="8" s="1"/>
  <c r="I137" i="8"/>
  <c r="L136" i="8"/>
  <c r="I136" i="8"/>
  <c r="L135" i="8"/>
  <c r="I135" i="8"/>
  <c r="L133" i="8"/>
  <c r="K133" i="8"/>
  <c r="K132" i="8" s="1"/>
  <c r="K131" i="8" s="1"/>
  <c r="J133" i="8"/>
  <c r="J132" i="8" s="1"/>
  <c r="J131" i="8" s="1"/>
  <c r="I133" i="8"/>
  <c r="L132" i="8"/>
  <c r="I132" i="8"/>
  <c r="I131" i="8" s="1"/>
  <c r="L131" i="8"/>
  <c r="L129" i="8"/>
  <c r="K129" i="8"/>
  <c r="K128" i="8" s="1"/>
  <c r="K127" i="8" s="1"/>
  <c r="J129" i="8"/>
  <c r="J128" i="8" s="1"/>
  <c r="J127" i="8" s="1"/>
  <c r="I129" i="8"/>
  <c r="L128" i="8"/>
  <c r="I128" i="8"/>
  <c r="I127" i="8" s="1"/>
  <c r="L127" i="8"/>
  <c r="L125" i="8"/>
  <c r="K125" i="8"/>
  <c r="K124" i="8" s="1"/>
  <c r="K123" i="8" s="1"/>
  <c r="J125" i="8"/>
  <c r="J124" i="8" s="1"/>
  <c r="J123" i="8" s="1"/>
  <c r="I125" i="8"/>
  <c r="L124" i="8"/>
  <c r="I124" i="8"/>
  <c r="I123" i="8" s="1"/>
  <c r="L123" i="8"/>
  <c r="L121" i="8"/>
  <c r="K121" i="8"/>
  <c r="K120" i="8" s="1"/>
  <c r="K119" i="8" s="1"/>
  <c r="J121" i="8"/>
  <c r="J120" i="8" s="1"/>
  <c r="J119" i="8" s="1"/>
  <c r="I121" i="8"/>
  <c r="L120" i="8"/>
  <c r="I120" i="8"/>
  <c r="I119" i="8" s="1"/>
  <c r="L119" i="8"/>
  <c r="L116" i="8"/>
  <c r="K116" i="8"/>
  <c r="K115" i="8" s="1"/>
  <c r="K114" i="8" s="1"/>
  <c r="J116" i="8"/>
  <c r="J115" i="8" s="1"/>
  <c r="J114" i="8" s="1"/>
  <c r="I116" i="8"/>
  <c r="L115" i="8"/>
  <c r="I115" i="8"/>
  <c r="I114" i="8" s="1"/>
  <c r="L114" i="8"/>
  <c r="L113" i="8" s="1"/>
  <c r="L110" i="8"/>
  <c r="K110" i="8"/>
  <c r="K109" i="8" s="1"/>
  <c r="J110" i="8"/>
  <c r="I110" i="8"/>
  <c r="I109" i="8" s="1"/>
  <c r="L109" i="8"/>
  <c r="J109" i="8"/>
  <c r="L106" i="8"/>
  <c r="K106" i="8"/>
  <c r="K105" i="8" s="1"/>
  <c r="J106" i="8"/>
  <c r="J105" i="8" s="1"/>
  <c r="J104" i="8" s="1"/>
  <c r="I106" i="8"/>
  <c r="L105" i="8"/>
  <c r="I105" i="8"/>
  <c r="L104" i="8"/>
  <c r="L101" i="8"/>
  <c r="K101" i="8"/>
  <c r="K100" i="8" s="1"/>
  <c r="K99" i="8" s="1"/>
  <c r="J101" i="8"/>
  <c r="J100" i="8" s="1"/>
  <c r="J99" i="8" s="1"/>
  <c r="I101" i="8"/>
  <c r="L100" i="8"/>
  <c r="I100" i="8"/>
  <c r="I99" i="8" s="1"/>
  <c r="L99" i="8"/>
  <c r="L96" i="8"/>
  <c r="K96" i="8"/>
  <c r="K95" i="8" s="1"/>
  <c r="K94" i="8" s="1"/>
  <c r="J96" i="8"/>
  <c r="J95" i="8" s="1"/>
  <c r="J94" i="8" s="1"/>
  <c r="I96" i="8"/>
  <c r="L95" i="8"/>
  <c r="I95" i="8"/>
  <c r="I94" i="8" s="1"/>
  <c r="L94" i="8"/>
  <c r="L93" i="8" s="1"/>
  <c r="L89" i="8"/>
  <c r="K89" i="8"/>
  <c r="K88" i="8" s="1"/>
  <c r="K87" i="8" s="1"/>
  <c r="K86" i="8" s="1"/>
  <c r="J89" i="8"/>
  <c r="I89" i="8"/>
  <c r="I88" i="8" s="1"/>
  <c r="I87" i="8" s="1"/>
  <c r="I86" i="8" s="1"/>
  <c r="L88" i="8"/>
  <c r="L87" i="8" s="1"/>
  <c r="L86" i="8" s="1"/>
  <c r="J88" i="8"/>
  <c r="J87" i="8"/>
  <c r="J86" i="8" s="1"/>
  <c r="L84" i="8"/>
  <c r="L83" i="8" s="1"/>
  <c r="L82" i="8" s="1"/>
  <c r="K84" i="8"/>
  <c r="J84" i="8"/>
  <c r="I84" i="8"/>
  <c r="I83" i="8" s="1"/>
  <c r="I82" i="8" s="1"/>
  <c r="K83" i="8"/>
  <c r="K82" i="8" s="1"/>
  <c r="J83" i="8"/>
  <c r="J82" i="8" s="1"/>
  <c r="L78" i="8"/>
  <c r="L77" i="8" s="1"/>
  <c r="L66" i="8" s="1"/>
  <c r="K78" i="8"/>
  <c r="J78" i="8"/>
  <c r="I78" i="8"/>
  <c r="I77" i="8" s="1"/>
  <c r="K77" i="8"/>
  <c r="J77" i="8"/>
  <c r="L73" i="8"/>
  <c r="K73" i="8"/>
  <c r="K72" i="8" s="1"/>
  <c r="J73" i="8"/>
  <c r="I73" i="8"/>
  <c r="I72" i="8" s="1"/>
  <c r="L72" i="8"/>
  <c r="J72" i="8"/>
  <c r="L68" i="8"/>
  <c r="K68" i="8"/>
  <c r="K67" i="8" s="1"/>
  <c r="J68" i="8"/>
  <c r="J67" i="8" s="1"/>
  <c r="J66" i="8" s="1"/>
  <c r="I68" i="8"/>
  <c r="L67" i="8"/>
  <c r="I67" i="8"/>
  <c r="I66" i="8" s="1"/>
  <c r="I65" i="8" s="1"/>
  <c r="L49" i="8"/>
  <c r="K49" i="8"/>
  <c r="K48" i="8" s="1"/>
  <c r="K47" i="8" s="1"/>
  <c r="K46" i="8" s="1"/>
  <c r="J49" i="8"/>
  <c r="J48" i="8" s="1"/>
  <c r="J47" i="8" s="1"/>
  <c r="J46" i="8" s="1"/>
  <c r="I49" i="8"/>
  <c r="I48" i="8" s="1"/>
  <c r="I47" i="8" s="1"/>
  <c r="I46" i="8" s="1"/>
  <c r="L48" i="8"/>
  <c r="L47" i="8" s="1"/>
  <c r="L46" i="8" s="1"/>
  <c r="L44" i="8"/>
  <c r="L43" i="8" s="1"/>
  <c r="L42" i="8" s="1"/>
  <c r="K44" i="8"/>
  <c r="J44" i="8"/>
  <c r="I44" i="8"/>
  <c r="I43" i="8" s="1"/>
  <c r="I42" i="8" s="1"/>
  <c r="K43" i="8"/>
  <c r="K42" i="8" s="1"/>
  <c r="J43" i="8"/>
  <c r="J42" i="8" s="1"/>
  <c r="L40" i="8"/>
  <c r="K40" i="8"/>
  <c r="J40" i="8"/>
  <c r="I40" i="8"/>
  <c r="L38" i="8"/>
  <c r="K38" i="8"/>
  <c r="K37" i="8" s="1"/>
  <c r="K36" i="8" s="1"/>
  <c r="K35" i="8" s="1"/>
  <c r="J38" i="8"/>
  <c r="J37" i="8" s="1"/>
  <c r="J36" i="8" s="1"/>
  <c r="J35" i="8" s="1"/>
  <c r="I38" i="8"/>
  <c r="L37" i="8"/>
  <c r="I37" i="8"/>
  <c r="I36" i="8" s="1"/>
  <c r="I35" i="8" s="1"/>
  <c r="L36" i="8"/>
  <c r="L365" i="7"/>
  <c r="K365" i="7"/>
  <c r="J365" i="7"/>
  <c r="I365" i="7"/>
  <c r="L364" i="7"/>
  <c r="K364" i="7"/>
  <c r="J364" i="7"/>
  <c r="I364" i="7"/>
  <c r="L362" i="7"/>
  <c r="K362" i="7"/>
  <c r="J362" i="7"/>
  <c r="I362" i="7"/>
  <c r="L361" i="7"/>
  <c r="K361" i="7"/>
  <c r="J361" i="7"/>
  <c r="I361" i="7"/>
  <c r="L359" i="7"/>
  <c r="L358" i="7" s="1"/>
  <c r="K359" i="7"/>
  <c r="K358" i="7" s="1"/>
  <c r="J359" i="7"/>
  <c r="J358" i="7" s="1"/>
  <c r="I359" i="7"/>
  <c r="I358" i="7" s="1"/>
  <c r="L355" i="7"/>
  <c r="K355" i="7"/>
  <c r="J355" i="7"/>
  <c r="I355" i="7"/>
  <c r="L354" i="7"/>
  <c r="K354" i="7"/>
  <c r="J354" i="7"/>
  <c r="I354" i="7"/>
  <c r="L351" i="7"/>
  <c r="K351" i="7"/>
  <c r="J351" i="7"/>
  <c r="J350" i="7" s="1"/>
  <c r="I351" i="7"/>
  <c r="L350" i="7"/>
  <c r="K350" i="7"/>
  <c r="I350" i="7"/>
  <c r="L347" i="7"/>
  <c r="L346" i="7" s="1"/>
  <c r="K347" i="7"/>
  <c r="K346" i="7" s="1"/>
  <c r="J347" i="7"/>
  <c r="J346" i="7" s="1"/>
  <c r="I347" i="7"/>
  <c r="I346" i="7" s="1"/>
  <c r="I336" i="7" s="1"/>
  <c r="L343" i="7"/>
  <c r="K343" i="7"/>
  <c r="J343" i="7"/>
  <c r="I343" i="7"/>
  <c r="L340" i="7"/>
  <c r="K340" i="7"/>
  <c r="J340" i="7"/>
  <c r="I340" i="7"/>
  <c r="L338" i="7"/>
  <c r="K338" i="7"/>
  <c r="J338" i="7"/>
  <c r="I338" i="7"/>
  <c r="L337" i="7"/>
  <c r="K337" i="7"/>
  <c r="J337" i="7"/>
  <c r="I337" i="7"/>
  <c r="L333" i="7"/>
  <c r="K333" i="7"/>
  <c r="K332" i="7" s="1"/>
  <c r="J333" i="7"/>
  <c r="I333" i="7"/>
  <c r="L332" i="7"/>
  <c r="J332" i="7"/>
  <c r="I332" i="7"/>
  <c r="L330" i="7"/>
  <c r="L329" i="7" s="1"/>
  <c r="K330" i="7"/>
  <c r="K329" i="7" s="1"/>
  <c r="J330" i="7"/>
  <c r="J329" i="7" s="1"/>
  <c r="I330" i="7"/>
  <c r="I329" i="7" s="1"/>
  <c r="L327" i="7"/>
  <c r="K327" i="7"/>
  <c r="J327" i="7"/>
  <c r="I327" i="7"/>
  <c r="L326" i="7"/>
  <c r="K326" i="7"/>
  <c r="J326" i="7"/>
  <c r="I326" i="7"/>
  <c r="L323" i="7"/>
  <c r="K323" i="7"/>
  <c r="K322" i="7" s="1"/>
  <c r="J323" i="7"/>
  <c r="I323" i="7"/>
  <c r="L322" i="7"/>
  <c r="J322" i="7"/>
  <c r="I322" i="7"/>
  <c r="L319" i="7"/>
  <c r="L318" i="7" s="1"/>
  <c r="K319" i="7"/>
  <c r="K318" i="7" s="1"/>
  <c r="J319" i="7"/>
  <c r="J318" i="7" s="1"/>
  <c r="I319" i="7"/>
  <c r="I318" i="7" s="1"/>
  <c r="L315" i="7"/>
  <c r="K315" i="7"/>
  <c r="J315" i="7"/>
  <c r="I315" i="7"/>
  <c r="L314" i="7"/>
  <c r="K314" i="7"/>
  <c r="J314" i="7"/>
  <c r="I314" i="7"/>
  <c r="L311" i="7"/>
  <c r="K311" i="7"/>
  <c r="J311" i="7"/>
  <c r="I311" i="7"/>
  <c r="L308" i="7"/>
  <c r="K308" i="7"/>
  <c r="J308" i="7"/>
  <c r="I308" i="7"/>
  <c r="L306" i="7"/>
  <c r="L305" i="7" s="1"/>
  <c r="K306" i="7"/>
  <c r="K305" i="7" s="1"/>
  <c r="K304" i="7" s="1"/>
  <c r="J306" i="7"/>
  <c r="J305" i="7" s="1"/>
  <c r="I306" i="7"/>
  <c r="I305" i="7" s="1"/>
  <c r="L300" i="7"/>
  <c r="L299" i="7" s="1"/>
  <c r="K300" i="7"/>
  <c r="K299" i="7" s="1"/>
  <c r="J300" i="7"/>
  <c r="J299" i="7" s="1"/>
  <c r="I300" i="7"/>
  <c r="I299" i="7" s="1"/>
  <c r="L297" i="7"/>
  <c r="L296" i="7" s="1"/>
  <c r="K297" i="7"/>
  <c r="K296" i="7" s="1"/>
  <c r="J297" i="7"/>
  <c r="J296" i="7" s="1"/>
  <c r="I297" i="7"/>
  <c r="I296" i="7" s="1"/>
  <c r="L294" i="7"/>
  <c r="K294" i="7"/>
  <c r="J294" i="7"/>
  <c r="I294" i="7"/>
  <c r="L293" i="7"/>
  <c r="K293" i="7"/>
  <c r="J293" i="7"/>
  <c r="I293" i="7"/>
  <c r="L290" i="7"/>
  <c r="K290" i="7"/>
  <c r="K289" i="7" s="1"/>
  <c r="J290" i="7"/>
  <c r="J289" i="7" s="1"/>
  <c r="I290" i="7"/>
  <c r="I289" i="7" s="1"/>
  <c r="L289" i="7"/>
  <c r="L286" i="7"/>
  <c r="L285" i="7" s="1"/>
  <c r="K286" i="7"/>
  <c r="K285" i="7" s="1"/>
  <c r="J286" i="7"/>
  <c r="J285" i="7" s="1"/>
  <c r="I286" i="7"/>
  <c r="I285" i="7" s="1"/>
  <c r="L282" i="7"/>
  <c r="K282" i="7"/>
  <c r="J282" i="7"/>
  <c r="I282" i="7"/>
  <c r="L281" i="7"/>
  <c r="K281" i="7"/>
  <c r="J281" i="7"/>
  <c r="I281" i="7"/>
  <c r="L278" i="7"/>
  <c r="K278" i="7"/>
  <c r="J278" i="7"/>
  <c r="I278" i="7"/>
  <c r="L275" i="7"/>
  <c r="K275" i="7"/>
  <c r="J275" i="7"/>
  <c r="I275" i="7"/>
  <c r="L273" i="7"/>
  <c r="L272" i="7" s="1"/>
  <c r="L271" i="7" s="1"/>
  <c r="K273" i="7"/>
  <c r="K272" i="7" s="1"/>
  <c r="J273" i="7"/>
  <c r="J272" i="7" s="1"/>
  <c r="J271" i="7" s="1"/>
  <c r="I273" i="7"/>
  <c r="I272" i="7" s="1"/>
  <c r="L268" i="7"/>
  <c r="L267" i="7" s="1"/>
  <c r="K268" i="7"/>
  <c r="K267" i="7" s="1"/>
  <c r="J268" i="7"/>
  <c r="J267" i="7" s="1"/>
  <c r="I268" i="7"/>
  <c r="I267" i="7" s="1"/>
  <c r="L265" i="7"/>
  <c r="K265" i="7"/>
  <c r="J265" i="7"/>
  <c r="I265" i="7"/>
  <c r="L264" i="7"/>
  <c r="K264" i="7"/>
  <c r="J264" i="7"/>
  <c r="I264" i="7"/>
  <c r="L262" i="7"/>
  <c r="L261" i="7" s="1"/>
  <c r="K262" i="7"/>
  <c r="K261" i="7" s="1"/>
  <c r="J262" i="7"/>
  <c r="J261" i="7" s="1"/>
  <c r="I262" i="7"/>
  <c r="I261" i="7" s="1"/>
  <c r="L258" i="7"/>
  <c r="L257" i="7" s="1"/>
  <c r="K258" i="7"/>
  <c r="K257" i="7" s="1"/>
  <c r="J258" i="7"/>
  <c r="J257" i="7" s="1"/>
  <c r="I258" i="7"/>
  <c r="I257" i="7" s="1"/>
  <c r="L254" i="7"/>
  <c r="K254" i="7"/>
  <c r="J254" i="7"/>
  <c r="I254" i="7"/>
  <c r="L253" i="7"/>
  <c r="K253" i="7"/>
  <c r="J253" i="7"/>
  <c r="I253" i="7"/>
  <c r="L250" i="7"/>
  <c r="L249" i="7" s="1"/>
  <c r="K250" i="7"/>
  <c r="K249" i="7" s="1"/>
  <c r="J250" i="7"/>
  <c r="J249" i="7" s="1"/>
  <c r="I250" i="7"/>
  <c r="I249" i="7" s="1"/>
  <c r="L246" i="7"/>
  <c r="K246" i="7"/>
  <c r="J246" i="7"/>
  <c r="I246" i="7"/>
  <c r="L243" i="7"/>
  <c r="K243" i="7"/>
  <c r="J243" i="7"/>
  <c r="I243" i="7"/>
  <c r="L241" i="7"/>
  <c r="K241" i="7"/>
  <c r="J241" i="7"/>
  <c r="I241" i="7"/>
  <c r="L240" i="7"/>
  <c r="L239" i="7" s="1"/>
  <c r="K240" i="7"/>
  <c r="K239" i="7" s="1"/>
  <c r="J240" i="7"/>
  <c r="J239" i="7" s="1"/>
  <c r="J238" i="7" s="1"/>
  <c r="I240" i="7"/>
  <c r="I239" i="7" s="1"/>
  <c r="L234" i="7"/>
  <c r="L233" i="7" s="1"/>
  <c r="L232" i="7" s="1"/>
  <c r="K234" i="7"/>
  <c r="K233" i="7" s="1"/>
  <c r="K232" i="7" s="1"/>
  <c r="J234" i="7"/>
  <c r="J233" i="7" s="1"/>
  <c r="J232" i="7" s="1"/>
  <c r="I234" i="7"/>
  <c r="I233" i="7" s="1"/>
  <c r="I232" i="7" s="1"/>
  <c r="L230" i="7"/>
  <c r="L229" i="7" s="1"/>
  <c r="L228" i="7" s="1"/>
  <c r="K230" i="7"/>
  <c r="K229" i="7" s="1"/>
  <c r="K228" i="7" s="1"/>
  <c r="J230" i="7"/>
  <c r="J229" i="7" s="1"/>
  <c r="J228" i="7" s="1"/>
  <c r="I230" i="7"/>
  <c r="I229" i="7" s="1"/>
  <c r="I228" i="7" s="1"/>
  <c r="L221" i="7"/>
  <c r="L220" i="7" s="1"/>
  <c r="K221" i="7"/>
  <c r="K220" i="7" s="1"/>
  <c r="J221" i="7"/>
  <c r="J220" i="7" s="1"/>
  <c r="I221" i="7"/>
  <c r="I220" i="7" s="1"/>
  <c r="L218" i="7"/>
  <c r="K218" i="7"/>
  <c r="J218" i="7"/>
  <c r="I218" i="7"/>
  <c r="L217" i="7"/>
  <c r="K217" i="7"/>
  <c r="J217" i="7"/>
  <c r="I217" i="7"/>
  <c r="L211" i="7"/>
  <c r="K211" i="7"/>
  <c r="J211" i="7"/>
  <c r="I211" i="7"/>
  <c r="L210" i="7"/>
  <c r="L209" i="7" s="1"/>
  <c r="K210" i="7"/>
  <c r="K209" i="7" s="1"/>
  <c r="J210" i="7"/>
  <c r="J209" i="7" s="1"/>
  <c r="I210" i="7"/>
  <c r="I209" i="7" s="1"/>
  <c r="L207" i="7"/>
  <c r="K207" i="7"/>
  <c r="J207" i="7"/>
  <c r="I207" i="7"/>
  <c r="L206" i="7"/>
  <c r="K206" i="7"/>
  <c r="J206" i="7"/>
  <c r="I206" i="7"/>
  <c r="L202" i="7"/>
  <c r="K202" i="7"/>
  <c r="J202" i="7"/>
  <c r="I202" i="7"/>
  <c r="L201" i="7"/>
  <c r="K201" i="7"/>
  <c r="J201" i="7"/>
  <c r="I201" i="7"/>
  <c r="L196" i="7"/>
  <c r="L195" i="7" s="1"/>
  <c r="L186" i="7" s="1"/>
  <c r="K196" i="7"/>
  <c r="K195" i="7" s="1"/>
  <c r="J196" i="7"/>
  <c r="J195" i="7" s="1"/>
  <c r="I196" i="7"/>
  <c r="I195" i="7" s="1"/>
  <c r="I186" i="7" s="1"/>
  <c r="L191" i="7"/>
  <c r="K191" i="7"/>
  <c r="J191" i="7"/>
  <c r="I191" i="7"/>
  <c r="L190" i="7"/>
  <c r="K190" i="7"/>
  <c r="J190" i="7"/>
  <c r="I190" i="7"/>
  <c r="L188" i="7"/>
  <c r="K188" i="7"/>
  <c r="J188" i="7"/>
  <c r="I188" i="7"/>
  <c r="L187" i="7"/>
  <c r="K187" i="7"/>
  <c r="J187" i="7"/>
  <c r="I187" i="7"/>
  <c r="L180" i="7"/>
  <c r="L179" i="7" s="1"/>
  <c r="K180" i="7"/>
  <c r="K179" i="7" s="1"/>
  <c r="J180" i="7"/>
  <c r="J179" i="7" s="1"/>
  <c r="I180" i="7"/>
  <c r="I179" i="7" s="1"/>
  <c r="L175" i="7"/>
  <c r="K175" i="7"/>
  <c r="J175" i="7"/>
  <c r="I175" i="7"/>
  <c r="I174" i="7" s="1"/>
  <c r="I173" i="7" s="1"/>
  <c r="L174" i="7"/>
  <c r="L173" i="7" s="1"/>
  <c r="K174" i="7"/>
  <c r="K173" i="7" s="1"/>
  <c r="J174" i="7"/>
  <c r="L171" i="7"/>
  <c r="K171" i="7"/>
  <c r="J171" i="7"/>
  <c r="I171" i="7"/>
  <c r="I170" i="7" s="1"/>
  <c r="I169" i="7" s="1"/>
  <c r="L170" i="7"/>
  <c r="L169" i="7" s="1"/>
  <c r="K170" i="7"/>
  <c r="K169" i="7" s="1"/>
  <c r="K168" i="7" s="1"/>
  <c r="J170" i="7"/>
  <c r="J169" i="7" s="1"/>
  <c r="L166" i="7"/>
  <c r="L165" i="7" s="1"/>
  <c r="K166" i="7"/>
  <c r="K165" i="7" s="1"/>
  <c r="J166" i="7"/>
  <c r="J165" i="7" s="1"/>
  <c r="I166" i="7"/>
  <c r="I165" i="7" s="1"/>
  <c r="L161" i="7"/>
  <c r="K161" i="7"/>
  <c r="J161" i="7"/>
  <c r="I161" i="7"/>
  <c r="I160" i="7" s="1"/>
  <c r="L160" i="7"/>
  <c r="K160" i="7"/>
  <c r="J160" i="7"/>
  <c r="J159" i="7" s="1"/>
  <c r="J158" i="7" s="1"/>
  <c r="L155" i="7"/>
  <c r="L154" i="7" s="1"/>
  <c r="L153" i="7" s="1"/>
  <c r="K155" i="7"/>
  <c r="K154" i="7" s="1"/>
  <c r="K153" i="7" s="1"/>
  <c r="J155" i="7"/>
  <c r="J154" i="7" s="1"/>
  <c r="J153" i="7" s="1"/>
  <c r="I155" i="7"/>
  <c r="I154" i="7" s="1"/>
  <c r="I153" i="7" s="1"/>
  <c r="L151" i="7"/>
  <c r="L150" i="7" s="1"/>
  <c r="K151" i="7"/>
  <c r="K150" i="7" s="1"/>
  <c r="J151" i="7"/>
  <c r="J150" i="7" s="1"/>
  <c r="I151" i="7"/>
  <c r="I150" i="7" s="1"/>
  <c r="L147" i="7"/>
  <c r="K147" i="7"/>
  <c r="J147" i="7"/>
  <c r="I147" i="7"/>
  <c r="I146" i="7" s="1"/>
  <c r="I145" i="7" s="1"/>
  <c r="L146" i="7"/>
  <c r="L145" i="7" s="1"/>
  <c r="K146" i="7"/>
  <c r="K145" i="7" s="1"/>
  <c r="J146" i="7"/>
  <c r="J145" i="7" s="1"/>
  <c r="L142" i="7"/>
  <c r="K142" i="7"/>
  <c r="J142" i="7"/>
  <c r="I142" i="7"/>
  <c r="I141" i="7" s="1"/>
  <c r="I140" i="7" s="1"/>
  <c r="L141" i="7"/>
  <c r="L140" i="7" s="1"/>
  <c r="K141" i="7"/>
  <c r="K140" i="7" s="1"/>
  <c r="J141" i="7"/>
  <c r="J140" i="7" s="1"/>
  <c r="L137" i="7"/>
  <c r="L136" i="7" s="1"/>
  <c r="L135" i="7" s="1"/>
  <c r="K137" i="7"/>
  <c r="K136" i="7" s="1"/>
  <c r="K135" i="7" s="1"/>
  <c r="J137" i="7"/>
  <c r="J136" i="7" s="1"/>
  <c r="J135" i="7" s="1"/>
  <c r="I137" i="7"/>
  <c r="I136" i="7"/>
  <c r="I135" i="7"/>
  <c r="L133" i="7"/>
  <c r="L132" i="7" s="1"/>
  <c r="L131" i="7" s="1"/>
  <c r="K133" i="7"/>
  <c r="K132" i="7" s="1"/>
  <c r="K131" i="7" s="1"/>
  <c r="J133" i="7"/>
  <c r="J132" i="7" s="1"/>
  <c r="J131" i="7" s="1"/>
  <c r="I133" i="7"/>
  <c r="I132" i="7"/>
  <c r="I131" i="7"/>
  <c r="L129" i="7"/>
  <c r="L128" i="7" s="1"/>
  <c r="L127" i="7" s="1"/>
  <c r="K129" i="7"/>
  <c r="K128" i="7" s="1"/>
  <c r="K127" i="7" s="1"/>
  <c r="J129" i="7"/>
  <c r="J128" i="7" s="1"/>
  <c r="J127" i="7" s="1"/>
  <c r="I129" i="7"/>
  <c r="I128" i="7"/>
  <c r="I127" i="7"/>
  <c r="L125" i="7"/>
  <c r="L124" i="7" s="1"/>
  <c r="L123" i="7" s="1"/>
  <c r="K125" i="7"/>
  <c r="K124" i="7" s="1"/>
  <c r="K123" i="7" s="1"/>
  <c r="J125" i="7"/>
  <c r="J124" i="7" s="1"/>
  <c r="J123" i="7" s="1"/>
  <c r="I125" i="7"/>
  <c r="I124" i="7"/>
  <c r="I123" i="7"/>
  <c r="L121" i="7"/>
  <c r="L120" i="7" s="1"/>
  <c r="L119" i="7" s="1"/>
  <c r="K121" i="7"/>
  <c r="K120" i="7" s="1"/>
  <c r="K119" i="7" s="1"/>
  <c r="J121" i="7"/>
  <c r="J120" i="7" s="1"/>
  <c r="J119" i="7" s="1"/>
  <c r="I121" i="7"/>
  <c r="I120" i="7"/>
  <c r="I119" i="7"/>
  <c r="L116" i="7"/>
  <c r="L115" i="7" s="1"/>
  <c r="L114" i="7" s="1"/>
  <c r="L113" i="7" s="1"/>
  <c r="K116" i="7"/>
  <c r="K115" i="7" s="1"/>
  <c r="K114" i="7" s="1"/>
  <c r="J116" i="7"/>
  <c r="J115" i="7" s="1"/>
  <c r="J114" i="7" s="1"/>
  <c r="I116" i="7"/>
  <c r="I115" i="7"/>
  <c r="I114" i="7"/>
  <c r="I113" i="7"/>
  <c r="L110" i="7"/>
  <c r="L109" i="7" s="1"/>
  <c r="K110" i="7"/>
  <c r="K109" i="7" s="1"/>
  <c r="J110" i="7"/>
  <c r="J109" i="7" s="1"/>
  <c r="I110" i="7"/>
  <c r="I109" i="7"/>
  <c r="L106" i="7"/>
  <c r="L105" i="7" s="1"/>
  <c r="K106" i="7"/>
  <c r="K105" i="7" s="1"/>
  <c r="J106" i="7"/>
  <c r="J105" i="7" s="1"/>
  <c r="I106" i="7"/>
  <c r="I105" i="7" s="1"/>
  <c r="I104" i="7" s="1"/>
  <c r="L101" i="7"/>
  <c r="L100" i="7" s="1"/>
  <c r="L99" i="7" s="1"/>
  <c r="K101" i="7"/>
  <c r="K100" i="7" s="1"/>
  <c r="K99" i="7" s="1"/>
  <c r="J101" i="7"/>
  <c r="J100" i="7" s="1"/>
  <c r="J99" i="7" s="1"/>
  <c r="I101" i="7"/>
  <c r="I100" i="7" s="1"/>
  <c r="I99" i="7" s="1"/>
  <c r="L96" i="7"/>
  <c r="L95" i="7" s="1"/>
  <c r="L94" i="7" s="1"/>
  <c r="K96" i="7"/>
  <c r="K95" i="7" s="1"/>
  <c r="K94" i="7" s="1"/>
  <c r="J96" i="7"/>
  <c r="J95" i="7" s="1"/>
  <c r="J94" i="7" s="1"/>
  <c r="I96" i="7"/>
  <c r="I95" i="7" s="1"/>
  <c r="I94" i="7" s="1"/>
  <c r="L89" i="7"/>
  <c r="L88" i="7" s="1"/>
  <c r="L87" i="7" s="1"/>
  <c r="L86" i="7" s="1"/>
  <c r="K89" i="7"/>
  <c r="K88" i="7" s="1"/>
  <c r="K87" i="7" s="1"/>
  <c r="K86" i="7" s="1"/>
  <c r="J89" i="7"/>
  <c r="I89" i="7"/>
  <c r="I88" i="7" s="1"/>
  <c r="I87" i="7" s="1"/>
  <c r="I86" i="7" s="1"/>
  <c r="J88" i="7"/>
  <c r="J87" i="7"/>
  <c r="J86" i="7" s="1"/>
  <c r="L84" i="7"/>
  <c r="K84" i="7"/>
  <c r="J84" i="7"/>
  <c r="I84" i="7"/>
  <c r="L83" i="7"/>
  <c r="L82" i="7" s="1"/>
  <c r="K83" i="7"/>
  <c r="K82" i="7" s="1"/>
  <c r="J83" i="7"/>
  <c r="J82" i="7" s="1"/>
  <c r="I83" i="7"/>
  <c r="I82" i="7" s="1"/>
  <c r="L78" i="7"/>
  <c r="K78" i="7"/>
  <c r="J78" i="7"/>
  <c r="I78" i="7"/>
  <c r="L77" i="7"/>
  <c r="K77" i="7"/>
  <c r="J77" i="7"/>
  <c r="I77" i="7"/>
  <c r="L73" i="7"/>
  <c r="L72" i="7" s="1"/>
  <c r="K73" i="7"/>
  <c r="J73" i="7"/>
  <c r="I73" i="7"/>
  <c r="I72" i="7" s="1"/>
  <c r="K72" i="7"/>
  <c r="J72" i="7"/>
  <c r="L68" i="7"/>
  <c r="L67" i="7" s="1"/>
  <c r="K68" i="7"/>
  <c r="K67" i="7" s="1"/>
  <c r="K66" i="7" s="1"/>
  <c r="J68" i="7"/>
  <c r="J67" i="7" s="1"/>
  <c r="J66" i="7" s="1"/>
  <c r="I68" i="7"/>
  <c r="I67" i="7" s="1"/>
  <c r="I66" i="7" s="1"/>
  <c r="I65" i="7" s="1"/>
  <c r="L49" i="7"/>
  <c r="L48" i="7" s="1"/>
  <c r="L47" i="7" s="1"/>
  <c r="L46" i="7" s="1"/>
  <c r="K49" i="7"/>
  <c r="J49" i="7"/>
  <c r="J48" i="7" s="1"/>
  <c r="J47" i="7" s="1"/>
  <c r="J46" i="7" s="1"/>
  <c r="I49" i="7"/>
  <c r="I48" i="7" s="1"/>
  <c r="I47" i="7" s="1"/>
  <c r="I46" i="7" s="1"/>
  <c r="K48" i="7"/>
  <c r="K47" i="7"/>
  <c r="K46" i="7" s="1"/>
  <c r="L44" i="7"/>
  <c r="K44" i="7"/>
  <c r="J44" i="7"/>
  <c r="I44" i="7"/>
  <c r="L43" i="7"/>
  <c r="L42" i="7" s="1"/>
  <c r="K43" i="7"/>
  <c r="K42" i="7" s="1"/>
  <c r="J43" i="7"/>
  <c r="J42" i="7" s="1"/>
  <c r="I43" i="7"/>
  <c r="I42" i="7" s="1"/>
  <c r="L40" i="7"/>
  <c r="K40" i="7"/>
  <c r="J40" i="7"/>
  <c r="I40" i="7"/>
  <c r="L38" i="7"/>
  <c r="L37" i="7" s="1"/>
  <c r="L36" i="7" s="1"/>
  <c r="K38" i="7"/>
  <c r="K37" i="7" s="1"/>
  <c r="K36" i="7" s="1"/>
  <c r="J38" i="7"/>
  <c r="J37" i="7" s="1"/>
  <c r="J36" i="7" s="1"/>
  <c r="I38" i="7"/>
  <c r="I37" i="7" s="1"/>
  <c r="I36" i="7" s="1"/>
  <c r="L365" i="6"/>
  <c r="L364" i="6" s="1"/>
  <c r="K365" i="6"/>
  <c r="K364" i="6" s="1"/>
  <c r="J365" i="6"/>
  <c r="I365" i="6"/>
  <c r="J364" i="6"/>
  <c r="I364" i="6"/>
  <c r="L362" i="6"/>
  <c r="K362" i="6"/>
  <c r="K361" i="6" s="1"/>
  <c r="J362" i="6"/>
  <c r="I362" i="6"/>
  <c r="I361" i="6" s="1"/>
  <c r="L361" i="6"/>
  <c r="J361" i="6"/>
  <c r="L359" i="6"/>
  <c r="L358" i="6" s="1"/>
  <c r="K359" i="6"/>
  <c r="J359" i="6"/>
  <c r="J358" i="6" s="1"/>
  <c r="I359" i="6"/>
  <c r="I358" i="6" s="1"/>
  <c r="K358" i="6"/>
  <c r="L355" i="6"/>
  <c r="L354" i="6" s="1"/>
  <c r="K355" i="6"/>
  <c r="K354" i="6" s="1"/>
  <c r="J355" i="6"/>
  <c r="I355" i="6"/>
  <c r="J354" i="6"/>
  <c r="I354" i="6"/>
  <c r="L351" i="6"/>
  <c r="K351" i="6"/>
  <c r="K350" i="6" s="1"/>
  <c r="J351" i="6"/>
  <c r="I351" i="6"/>
  <c r="I350" i="6" s="1"/>
  <c r="L350" i="6"/>
  <c r="J350" i="6"/>
  <c r="L347" i="6"/>
  <c r="L346" i="6" s="1"/>
  <c r="K347" i="6"/>
  <c r="J347" i="6"/>
  <c r="J346" i="6" s="1"/>
  <c r="I347" i="6"/>
  <c r="I346" i="6" s="1"/>
  <c r="K346" i="6"/>
  <c r="L343" i="6"/>
  <c r="K343" i="6"/>
  <c r="J343" i="6"/>
  <c r="I343" i="6"/>
  <c r="L340" i="6"/>
  <c r="K340" i="6"/>
  <c r="J340" i="6"/>
  <c r="I340" i="6"/>
  <c r="L338" i="6"/>
  <c r="K338" i="6"/>
  <c r="K337" i="6" s="1"/>
  <c r="J338" i="6"/>
  <c r="J337" i="6" s="1"/>
  <c r="I338" i="6"/>
  <c r="I337" i="6" s="1"/>
  <c r="L337" i="6"/>
  <c r="L333" i="6"/>
  <c r="K333" i="6"/>
  <c r="K332" i="6" s="1"/>
  <c r="J333" i="6"/>
  <c r="J332" i="6" s="1"/>
  <c r="I333" i="6"/>
  <c r="I332" i="6" s="1"/>
  <c r="L332" i="6"/>
  <c r="L330" i="6"/>
  <c r="L329" i="6" s="1"/>
  <c r="K330" i="6"/>
  <c r="J330" i="6"/>
  <c r="J329" i="6" s="1"/>
  <c r="I330" i="6"/>
  <c r="I329" i="6" s="1"/>
  <c r="K329" i="6"/>
  <c r="L327" i="6"/>
  <c r="L326" i="6" s="1"/>
  <c r="K327" i="6"/>
  <c r="K326" i="6" s="1"/>
  <c r="J327" i="6"/>
  <c r="I327" i="6"/>
  <c r="J326" i="6"/>
  <c r="I326" i="6"/>
  <c r="L323" i="6"/>
  <c r="K323" i="6"/>
  <c r="K322" i="6" s="1"/>
  <c r="J323" i="6"/>
  <c r="J322" i="6" s="1"/>
  <c r="I323" i="6"/>
  <c r="I322" i="6" s="1"/>
  <c r="L322" i="6"/>
  <c r="L319" i="6"/>
  <c r="L318" i="6" s="1"/>
  <c r="K319" i="6"/>
  <c r="J319" i="6"/>
  <c r="J318" i="6" s="1"/>
  <c r="I319" i="6"/>
  <c r="I318" i="6" s="1"/>
  <c r="K318" i="6"/>
  <c r="L315" i="6"/>
  <c r="L314" i="6" s="1"/>
  <c r="K315" i="6"/>
  <c r="K314" i="6" s="1"/>
  <c r="J315" i="6"/>
  <c r="I315" i="6"/>
  <c r="J314" i="6"/>
  <c r="I314" i="6"/>
  <c r="L311" i="6"/>
  <c r="K311" i="6"/>
  <c r="J311" i="6"/>
  <c r="I311" i="6"/>
  <c r="L308" i="6"/>
  <c r="K308" i="6"/>
  <c r="J308" i="6"/>
  <c r="I308" i="6"/>
  <c r="L306" i="6"/>
  <c r="L305" i="6" s="1"/>
  <c r="K306" i="6"/>
  <c r="J306" i="6"/>
  <c r="J305" i="6" s="1"/>
  <c r="J304" i="6" s="1"/>
  <c r="I306" i="6"/>
  <c r="I305" i="6" s="1"/>
  <c r="K305" i="6"/>
  <c r="L300" i="6"/>
  <c r="K300" i="6"/>
  <c r="K299" i="6" s="1"/>
  <c r="J300" i="6"/>
  <c r="J299" i="6" s="1"/>
  <c r="I300" i="6"/>
  <c r="I299" i="6" s="1"/>
  <c r="L299" i="6"/>
  <c r="L297" i="6"/>
  <c r="L296" i="6" s="1"/>
  <c r="K297" i="6"/>
  <c r="J297" i="6"/>
  <c r="J296" i="6" s="1"/>
  <c r="I297" i="6"/>
  <c r="K296" i="6"/>
  <c r="I296" i="6"/>
  <c r="L294" i="6"/>
  <c r="L293" i="6" s="1"/>
  <c r="K294" i="6"/>
  <c r="K293" i="6" s="1"/>
  <c r="J294" i="6"/>
  <c r="I294" i="6"/>
  <c r="J293" i="6"/>
  <c r="I293" i="6"/>
  <c r="L290" i="6"/>
  <c r="K290" i="6"/>
  <c r="K289" i="6" s="1"/>
  <c r="J290" i="6"/>
  <c r="J289" i="6" s="1"/>
  <c r="I290" i="6"/>
  <c r="I289" i="6" s="1"/>
  <c r="L289" i="6"/>
  <c r="L286" i="6"/>
  <c r="L285" i="6" s="1"/>
  <c r="K286" i="6"/>
  <c r="J286" i="6"/>
  <c r="J285" i="6" s="1"/>
  <c r="I286" i="6"/>
  <c r="K285" i="6"/>
  <c r="I285" i="6"/>
  <c r="L282" i="6"/>
  <c r="L281" i="6" s="1"/>
  <c r="K282" i="6"/>
  <c r="K281" i="6" s="1"/>
  <c r="J282" i="6"/>
  <c r="I282" i="6"/>
  <c r="J281" i="6"/>
  <c r="I281" i="6"/>
  <c r="L278" i="6"/>
  <c r="K278" i="6"/>
  <c r="J278" i="6"/>
  <c r="I278" i="6"/>
  <c r="L275" i="6"/>
  <c r="K275" i="6"/>
  <c r="J275" i="6"/>
  <c r="I275" i="6"/>
  <c r="L273" i="6"/>
  <c r="L272" i="6" s="1"/>
  <c r="L271" i="6" s="1"/>
  <c r="K273" i="6"/>
  <c r="J273" i="6"/>
  <c r="J272" i="6" s="1"/>
  <c r="J271" i="6" s="1"/>
  <c r="I273" i="6"/>
  <c r="K272" i="6"/>
  <c r="I272" i="6"/>
  <c r="L268" i="6"/>
  <c r="L267" i="6" s="1"/>
  <c r="K268" i="6"/>
  <c r="J268" i="6"/>
  <c r="J267" i="6" s="1"/>
  <c r="I268" i="6"/>
  <c r="K267" i="6"/>
  <c r="I267" i="6"/>
  <c r="L265" i="6"/>
  <c r="L264" i="6" s="1"/>
  <c r="K265" i="6"/>
  <c r="K264" i="6" s="1"/>
  <c r="J265" i="6"/>
  <c r="I265" i="6"/>
  <c r="J264" i="6"/>
  <c r="I264" i="6"/>
  <c r="L262" i="6"/>
  <c r="K262" i="6"/>
  <c r="K261" i="6" s="1"/>
  <c r="J262" i="6"/>
  <c r="J261" i="6" s="1"/>
  <c r="I262" i="6"/>
  <c r="I261" i="6" s="1"/>
  <c r="L261" i="6"/>
  <c r="L258" i="6"/>
  <c r="L257" i="6" s="1"/>
  <c r="K258" i="6"/>
  <c r="J258" i="6"/>
  <c r="J257" i="6" s="1"/>
  <c r="I258" i="6"/>
  <c r="K257" i="6"/>
  <c r="I257" i="6"/>
  <c r="L254" i="6"/>
  <c r="L253" i="6" s="1"/>
  <c r="K254" i="6"/>
  <c r="K253" i="6" s="1"/>
  <c r="J254" i="6"/>
  <c r="I254" i="6"/>
  <c r="J253" i="6"/>
  <c r="I253" i="6"/>
  <c r="L250" i="6"/>
  <c r="K250" i="6"/>
  <c r="K249" i="6" s="1"/>
  <c r="J250" i="6"/>
  <c r="J249" i="6" s="1"/>
  <c r="I250" i="6"/>
  <c r="I249" i="6" s="1"/>
  <c r="I239" i="6" s="1"/>
  <c r="L249" i="6"/>
  <c r="L246" i="6"/>
  <c r="K246" i="6"/>
  <c r="J246" i="6"/>
  <c r="I246" i="6"/>
  <c r="L243" i="6"/>
  <c r="K243" i="6"/>
  <c r="J243" i="6"/>
  <c r="I243" i="6"/>
  <c r="L241" i="6"/>
  <c r="L240" i="6" s="1"/>
  <c r="L239" i="6" s="1"/>
  <c r="L238" i="6" s="1"/>
  <c r="K241" i="6"/>
  <c r="K240" i="6" s="1"/>
  <c r="J241" i="6"/>
  <c r="I241" i="6"/>
  <c r="J240" i="6"/>
  <c r="I240" i="6"/>
  <c r="L234" i="6"/>
  <c r="L233" i="6" s="1"/>
  <c r="L232" i="6" s="1"/>
  <c r="K234" i="6"/>
  <c r="J234" i="6"/>
  <c r="J233" i="6" s="1"/>
  <c r="J232" i="6" s="1"/>
  <c r="I234" i="6"/>
  <c r="K233" i="6"/>
  <c r="K232" i="6" s="1"/>
  <c r="I233" i="6"/>
  <c r="I232" i="6" s="1"/>
  <c r="L230" i="6"/>
  <c r="L229" i="6" s="1"/>
  <c r="L228" i="6" s="1"/>
  <c r="K230" i="6"/>
  <c r="J230" i="6"/>
  <c r="J229" i="6" s="1"/>
  <c r="J228" i="6" s="1"/>
  <c r="I230" i="6"/>
  <c r="K229" i="6"/>
  <c r="K228" i="6" s="1"/>
  <c r="I229" i="6"/>
  <c r="I228" i="6" s="1"/>
  <c r="L221" i="6"/>
  <c r="L220" i="6" s="1"/>
  <c r="K221" i="6"/>
  <c r="J221" i="6"/>
  <c r="J220" i="6" s="1"/>
  <c r="I221" i="6"/>
  <c r="K220" i="6"/>
  <c r="I220" i="6"/>
  <c r="L218" i="6"/>
  <c r="L217" i="6" s="1"/>
  <c r="L216" i="6" s="1"/>
  <c r="K218" i="6"/>
  <c r="K217" i="6" s="1"/>
  <c r="K216" i="6" s="1"/>
  <c r="J218" i="6"/>
  <c r="I218" i="6"/>
  <c r="J217" i="6"/>
  <c r="I217" i="6"/>
  <c r="I216" i="6"/>
  <c r="L211" i="6"/>
  <c r="L210" i="6" s="1"/>
  <c r="L209" i="6" s="1"/>
  <c r="K211" i="6"/>
  <c r="K210" i="6" s="1"/>
  <c r="K209" i="6" s="1"/>
  <c r="J211" i="6"/>
  <c r="I211" i="6"/>
  <c r="J210" i="6"/>
  <c r="J209" i="6" s="1"/>
  <c r="I210" i="6"/>
  <c r="I209" i="6"/>
  <c r="L207" i="6"/>
  <c r="L206" i="6" s="1"/>
  <c r="K207" i="6"/>
  <c r="K206" i="6" s="1"/>
  <c r="J207" i="6"/>
  <c r="I207" i="6"/>
  <c r="J206" i="6"/>
  <c r="I206" i="6"/>
  <c r="L202" i="6"/>
  <c r="K202" i="6"/>
  <c r="K201" i="6" s="1"/>
  <c r="J202" i="6"/>
  <c r="I202" i="6"/>
  <c r="I201" i="6" s="1"/>
  <c r="L201" i="6"/>
  <c r="J201" i="6"/>
  <c r="L196" i="6"/>
  <c r="L195" i="6" s="1"/>
  <c r="K196" i="6"/>
  <c r="J196" i="6"/>
  <c r="J195" i="6" s="1"/>
  <c r="J186" i="6" s="1"/>
  <c r="I196" i="6"/>
  <c r="K195" i="6"/>
  <c r="I195" i="6"/>
  <c r="L191" i="6"/>
  <c r="L190" i="6" s="1"/>
  <c r="K191" i="6"/>
  <c r="K190" i="6" s="1"/>
  <c r="J191" i="6"/>
  <c r="I191" i="6"/>
  <c r="J190" i="6"/>
  <c r="I190" i="6"/>
  <c r="L188" i="6"/>
  <c r="K188" i="6"/>
  <c r="K187" i="6" s="1"/>
  <c r="K186" i="6" s="1"/>
  <c r="J188" i="6"/>
  <c r="I188" i="6"/>
  <c r="I187" i="6" s="1"/>
  <c r="L187" i="6"/>
  <c r="J187" i="6"/>
  <c r="L180" i="6"/>
  <c r="L179" i="6" s="1"/>
  <c r="K180" i="6"/>
  <c r="J180" i="6"/>
  <c r="J179" i="6" s="1"/>
  <c r="I180" i="6"/>
  <c r="K179" i="6"/>
  <c r="I179" i="6"/>
  <c r="L175" i="6"/>
  <c r="L174" i="6" s="1"/>
  <c r="L173" i="6" s="1"/>
  <c r="K175" i="6"/>
  <c r="K174" i="6" s="1"/>
  <c r="K173" i="6" s="1"/>
  <c r="J175" i="6"/>
  <c r="I175" i="6"/>
  <c r="J174" i="6"/>
  <c r="J173" i="6" s="1"/>
  <c r="I174" i="6"/>
  <c r="I173" i="6"/>
  <c r="L171" i="6"/>
  <c r="L170" i="6" s="1"/>
  <c r="L169" i="6" s="1"/>
  <c r="K171" i="6"/>
  <c r="K170" i="6" s="1"/>
  <c r="K169" i="6" s="1"/>
  <c r="J171" i="6"/>
  <c r="I171" i="6"/>
  <c r="J170" i="6"/>
  <c r="J169" i="6" s="1"/>
  <c r="J168" i="6" s="1"/>
  <c r="I170" i="6"/>
  <c r="I169" i="6"/>
  <c r="I168" i="6" s="1"/>
  <c r="L166" i="6"/>
  <c r="L165" i="6" s="1"/>
  <c r="K166" i="6"/>
  <c r="J166" i="6"/>
  <c r="J165" i="6" s="1"/>
  <c r="I166" i="6"/>
  <c r="K165" i="6"/>
  <c r="I165" i="6"/>
  <c r="L161" i="6"/>
  <c r="L160" i="6" s="1"/>
  <c r="K161" i="6"/>
  <c r="K160" i="6" s="1"/>
  <c r="K159" i="6" s="1"/>
  <c r="K158" i="6" s="1"/>
  <c r="J161" i="6"/>
  <c r="I161" i="6"/>
  <c r="J160" i="6"/>
  <c r="J159" i="6" s="1"/>
  <c r="J158" i="6" s="1"/>
  <c r="I160" i="6"/>
  <c r="I159" i="6"/>
  <c r="I158" i="6" s="1"/>
  <c r="L155" i="6"/>
  <c r="L154" i="6" s="1"/>
  <c r="L153" i="6" s="1"/>
  <c r="K155" i="6"/>
  <c r="J155" i="6"/>
  <c r="J154" i="6" s="1"/>
  <c r="J153" i="6" s="1"/>
  <c r="I155" i="6"/>
  <c r="K154" i="6"/>
  <c r="K153" i="6" s="1"/>
  <c r="I154" i="6"/>
  <c r="I153" i="6" s="1"/>
  <c r="L151" i="6"/>
  <c r="L150" i="6" s="1"/>
  <c r="K151" i="6"/>
  <c r="J151" i="6"/>
  <c r="J150" i="6" s="1"/>
  <c r="I151" i="6"/>
  <c r="K150" i="6"/>
  <c r="I150" i="6"/>
  <c r="L147" i="6"/>
  <c r="L146" i="6" s="1"/>
  <c r="L145" i="6" s="1"/>
  <c r="K147" i="6"/>
  <c r="K146" i="6" s="1"/>
  <c r="K145" i="6" s="1"/>
  <c r="J147" i="6"/>
  <c r="I147" i="6"/>
  <c r="J146" i="6"/>
  <c r="J145" i="6" s="1"/>
  <c r="I146" i="6"/>
  <c r="I145" i="6"/>
  <c r="L142" i="6"/>
  <c r="L141" i="6" s="1"/>
  <c r="L140" i="6" s="1"/>
  <c r="L139" i="6" s="1"/>
  <c r="K142" i="6"/>
  <c r="K141" i="6" s="1"/>
  <c r="K140" i="6" s="1"/>
  <c r="K139" i="6" s="1"/>
  <c r="J142" i="6"/>
  <c r="I142" i="6"/>
  <c r="J141" i="6"/>
  <c r="J140" i="6" s="1"/>
  <c r="I141" i="6"/>
  <c r="I140" i="6"/>
  <c r="I139" i="6" s="1"/>
  <c r="L137" i="6"/>
  <c r="L136" i="6" s="1"/>
  <c r="L135" i="6" s="1"/>
  <c r="K137" i="6"/>
  <c r="J137" i="6"/>
  <c r="J136" i="6" s="1"/>
  <c r="J135" i="6" s="1"/>
  <c r="I137" i="6"/>
  <c r="K136" i="6"/>
  <c r="K135" i="6" s="1"/>
  <c r="I136" i="6"/>
  <c r="I135" i="6" s="1"/>
  <c r="L133" i="6"/>
  <c r="L132" i="6" s="1"/>
  <c r="L131" i="6" s="1"/>
  <c r="K133" i="6"/>
  <c r="J133" i="6"/>
  <c r="J132" i="6" s="1"/>
  <c r="J131" i="6" s="1"/>
  <c r="I133" i="6"/>
  <c r="K132" i="6"/>
  <c r="K131" i="6" s="1"/>
  <c r="I132" i="6"/>
  <c r="I131" i="6" s="1"/>
  <c r="L129" i="6"/>
  <c r="L128" i="6" s="1"/>
  <c r="L127" i="6" s="1"/>
  <c r="K129" i="6"/>
  <c r="J129" i="6"/>
  <c r="J128" i="6" s="1"/>
  <c r="J127" i="6" s="1"/>
  <c r="I129" i="6"/>
  <c r="K128" i="6"/>
  <c r="K127" i="6" s="1"/>
  <c r="I128" i="6"/>
  <c r="I127" i="6" s="1"/>
  <c r="L125" i="6"/>
  <c r="L124" i="6" s="1"/>
  <c r="L123" i="6" s="1"/>
  <c r="K125" i="6"/>
  <c r="J125" i="6"/>
  <c r="J124" i="6" s="1"/>
  <c r="J123" i="6" s="1"/>
  <c r="I125" i="6"/>
  <c r="K124" i="6"/>
  <c r="K123" i="6" s="1"/>
  <c r="I124" i="6"/>
  <c r="I123" i="6" s="1"/>
  <c r="L121" i="6"/>
  <c r="L120" i="6" s="1"/>
  <c r="L119" i="6" s="1"/>
  <c r="K121" i="6"/>
  <c r="J121" i="6"/>
  <c r="J120" i="6" s="1"/>
  <c r="J119" i="6" s="1"/>
  <c r="I121" i="6"/>
  <c r="K120" i="6"/>
  <c r="K119" i="6" s="1"/>
  <c r="I120" i="6"/>
  <c r="I119" i="6" s="1"/>
  <c r="L116" i="6"/>
  <c r="L115" i="6" s="1"/>
  <c r="L114" i="6" s="1"/>
  <c r="L113" i="6" s="1"/>
  <c r="K116" i="6"/>
  <c r="J116" i="6"/>
  <c r="J115" i="6" s="1"/>
  <c r="J114" i="6" s="1"/>
  <c r="J113" i="6" s="1"/>
  <c r="I116" i="6"/>
  <c r="K115" i="6"/>
  <c r="K114" i="6" s="1"/>
  <c r="I115" i="6"/>
  <c r="I114" i="6" s="1"/>
  <c r="L110" i="6"/>
  <c r="K110" i="6"/>
  <c r="K109" i="6" s="1"/>
  <c r="J110" i="6"/>
  <c r="J109" i="6" s="1"/>
  <c r="I110" i="6"/>
  <c r="I109" i="6" s="1"/>
  <c r="L109" i="6"/>
  <c r="L106" i="6"/>
  <c r="L105" i="6" s="1"/>
  <c r="L104" i="6" s="1"/>
  <c r="K106" i="6"/>
  <c r="J106" i="6"/>
  <c r="J105" i="6" s="1"/>
  <c r="J104" i="6" s="1"/>
  <c r="I106" i="6"/>
  <c r="K105" i="6"/>
  <c r="K104" i="6" s="1"/>
  <c r="I105" i="6"/>
  <c r="I104" i="6" s="1"/>
  <c r="L101" i="6"/>
  <c r="L100" i="6" s="1"/>
  <c r="L99" i="6" s="1"/>
  <c r="K101" i="6"/>
  <c r="J101" i="6"/>
  <c r="J100" i="6" s="1"/>
  <c r="J99" i="6" s="1"/>
  <c r="I101" i="6"/>
  <c r="K100" i="6"/>
  <c r="K99" i="6" s="1"/>
  <c r="I100" i="6"/>
  <c r="I99" i="6" s="1"/>
  <c r="L96" i="6"/>
  <c r="L95" i="6" s="1"/>
  <c r="L94" i="6" s="1"/>
  <c r="K96" i="6"/>
  <c r="J96" i="6"/>
  <c r="J95" i="6" s="1"/>
  <c r="J94" i="6" s="1"/>
  <c r="J93" i="6" s="1"/>
  <c r="I96" i="6"/>
  <c r="K95" i="6"/>
  <c r="K94" i="6" s="1"/>
  <c r="K93" i="6" s="1"/>
  <c r="I95" i="6"/>
  <c r="I94" i="6" s="1"/>
  <c r="L89" i="6"/>
  <c r="K89" i="6"/>
  <c r="K88" i="6" s="1"/>
  <c r="K87" i="6" s="1"/>
  <c r="K86" i="6" s="1"/>
  <c r="J89" i="6"/>
  <c r="J88" i="6" s="1"/>
  <c r="J87" i="6" s="1"/>
  <c r="J86" i="6" s="1"/>
  <c r="I89" i="6"/>
  <c r="I88" i="6" s="1"/>
  <c r="I87" i="6" s="1"/>
  <c r="I86" i="6" s="1"/>
  <c r="L88" i="6"/>
  <c r="L87" i="6" s="1"/>
  <c r="L86" i="6" s="1"/>
  <c r="L84" i="6"/>
  <c r="L83" i="6" s="1"/>
  <c r="L82" i="6" s="1"/>
  <c r="K84" i="6"/>
  <c r="K83" i="6" s="1"/>
  <c r="K82" i="6" s="1"/>
  <c r="J84" i="6"/>
  <c r="I84" i="6"/>
  <c r="J83" i="6"/>
  <c r="J82" i="6" s="1"/>
  <c r="I83" i="6"/>
  <c r="I82" i="6"/>
  <c r="L78" i="6"/>
  <c r="L77" i="6" s="1"/>
  <c r="K78" i="6"/>
  <c r="K77" i="6" s="1"/>
  <c r="J78" i="6"/>
  <c r="I78" i="6"/>
  <c r="J77" i="6"/>
  <c r="I77" i="6"/>
  <c r="L73" i="6"/>
  <c r="K73" i="6"/>
  <c r="K72" i="6" s="1"/>
  <c r="J73" i="6"/>
  <c r="J72" i="6" s="1"/>
  <c r="I73" i="6"/>
  <c r="I72" i="6" s="1"/>
  <c r="L72" i="6"/>
  <c r="L68" i="6"/>
  <c r="L67" i="6" s="1"/>
  <c r="K68" i="6"/>
  <c r="J68" i="6"/>
  <c r="J67" i="6" s="1"/>
  <c r="I68" i="6"/>
  <c r="K67" i="6"/>
  <c r="I67" i="6"/>
  <c r="L49" i="6"/>
  <c r="K49" i="6"/>
  <c r="K48" i="6" s="1"/>
  <c r="K47" i="6" s="1"/>
  <c r="K46" i="6" s="1"/>
  <c r="J49" i="6"/>
  <c r="J48" i="6" s="1"/>
  <c r="J47" i="6" s="1"/>
  <c r="J46" i="6" s="1"/>
  <c r="I49" i="6"/>
  <c r="I48" i="6" s="1"/>
  <c r="I47" i="6" s="1"/>
  <c r="I46" i="6" s="1"/>
  <c r="L48" i="6"/>
  <c r="L47" i="6" s="1"/>
  <c r="L46" i="6" s="1"/>
  <c r="L44" i="6"/>
  <c r="L43" i="6" s="1"/>
  <c r="L42" i="6" s="1"/>
  <c r="K44" i="6"/>
  <c r="K43" i="6" s="1"/>
  <c r="K42" i="6" s="1"/>
  <c r="J44" i="6"/>
  <c r="I44" i="6"/>
  <c r="J43" i="6"/>
  <c r="J42" i="6" s="1"/>
  <c r="I43" i="6"/>
  <c r="I42" i="6"/>
  <c r="L40" i="6"/>
  <c r="K40" i="6"/>
  <c r="J40" i="6"/>
  <c r="I40" i="6"/>
  <c r="L38" i="6"/>
  <c r="L37" i="6" s="1"/>
  <c r="L36" i="6" s="1"/>
  <c r="L35" i="6" s="1"/>
  <c r="K38" i="6"/>
  <c r="J38" i="6"/>
  <c r="J37" i="6" s="1"/>
  <c r="J36" i="6" s="1"/>
  <c r="J35" i="6" s="1"/>
  <c r="I38" i="6"/>
  <c r="K37" i="6"/>
  <c r="K36" i="6" s="1"/>
  <c r="K35" i="6" s="1"/>
  <c r="I37" i="6"/>
  <c r="I36" i="6" s="1"/>
  <c r="I35" i="6" s="1"/>
  <c r="L365" i="5"/>
  <c r="K365" i="5"/>
  <c r="J365" i="5"/>
  <c r="I365" i="5"/>
  <c r="L364" i="5"/>
  <c r="K364" i="5"/>
  <c r="J364" i="5"/>
  <c r="I364" i="5"/>
  <c r="L362" i="5"/>
  <c r="L361" i="5" s="1"/>
  <c r="K362" i="5"/>
  <c r="J362" i="5"/>
  <c r="I362" i="5"/>
  <c r="I361" i="5" s="1"/>
  <c r="K361" i="5"/>
  <c r="J361" i="5"/>
  <c r="L359" i="5"/>
  <c r="K359" i="5"/>
  <c r="K358" i="5" s="1"/>
  <c r="J359" i="5"/>
  <c r="J358" i="5" s="1"/>
  <c r="I359" i="5"/>
  <c r="L358" i="5"/>
  <c r="I358" i="5"/>
  <c r="L355" i="5"/>
  <c r="K355" i="5"/>
  <c r="J355" i="5"/>
  <c r="I355" i="5"/>
  <c r="L354" i="5"/>
  <c r="K354" i="5"/>
  <c r="J354" i="5"/>
  <c r="I354" i="5"/>
  <c r="L351" i="5"/>
  <c r="L350" i="5" s="1"/>
  <c r="K351" i="5"/>
  <c r="J351" i="5"/>
  <c r="I351" i="5"/>
  <c r="I350" i="5" s="1"/>
  <c r="K350" i="5"/>
  <c r="J350" i="5"/>
  <c r="L347" i="5"/>
  <c r="K347" i="5"/>
  <c r="K346" i="5" s="1"/>
  <c r="J347" i="5"/>
  <c r="J346" i="5" s="1"/>
  <c r="I347" i="5"/>
  <c r="L346" i="5"/>
  <c r="I346" i="5"/>
  <c r="L343" i="5"/>
  <c r="K343" i="5"/>
  <c r="J343" i="5"/>
  <c r="I343" i="5"/>
  <c r="L340" i="5"/>
  <c r="K340" i="5"/>
  <c r="J340" i="5"/>
  <c r="I340" i="5"/>
  <c r="L338" i="5"/>
  <c r="L337" i="5" s="1"/>
  <c r="K338" i="5"/>
  <c r="J338" i="5"/>
  <c r="J337" i="5" s="1"/>
  <c r="I338" i="5"/>
  <c r="I337" i="5" s="1"/>
  <c r="I336" i="5" s="1"/>
  <c r="K337" i="5"/>
  <c r="L333" i="5"/>
  <c r="L332" i="5" s="1"/>
  <c r="K333" i="5"/>
  <c r="J333" i="5"/>
  <c r="J332" i="5" s="1"/>
  <c r="I333" i="5"/>
  <c r="I332" i="5" s="1"/>
  <c r="K332" i="5"/>
  <c r="L330" i="5"/>
  <c r="K330" i="5"/>
  <c r="K329" i="5" s="1"/>
  <c r="J330" i="5"/>
  <c r="J329" i="5" s="1"/>
  <c r="I330" i="5"/>
  <c r="L329" i="5"/>
  <c r="I329" i="5"/>
  <c r="L327" i="5"/>
  <c r="K327" i="5"/>
  <c r="J327" i="5"/>
  <c r="I327" i="5"/>
  <c r="L326" i="5"/>
  <c r="K326" i="5"/>
  <c r="J326" i="5"/>
  <c r="I326" i="5"/>
  <c r="L323" i="5"/>
  <c r="L322" i="5" s="1"/>
  <c r="K323" i="5"/>
  <c r="J323" i="5"/>
  <c r="J322" i="5" s="1"/>
  <c r="I323" i="5"/>
  <c r="I322" i="5" s="1"/>
  <c r="K322" i="5"/>
  <c r="L319" i="5"/>
  <c r="K319" i="5"/>
  <c r="K318" i="5" s="1"/>
  <c r="J319" i="5"/>
  <c r="J318" i="5" s="1"/>
  <c r="I319" i="5"/>
  <c r="L318" i="5"/>
  <c r="I318" i="5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K306" i="5"/>
  <c r="K305" i="5" s="1"/>
  <c r="K304" i="5" s="1"/>
  <c r="J306" i="5"/>
  <c r="J305" i="5" s="1"/>
  <c r="I306" i="5"/>
  <c r="L305" i="5"/>
  <c r="I305" i="5"/>
  <c r="L300" i="5"/>
  <c r="L299" i="5" s="1"/>
  <c r="K300" i="5"/>
  <c r="J300" i="5"/>
  <c r="J299" i="5" s="1"/>
  <c r="I300" i="5"/>
  <c r="I299" i="5" s="1"/>
  <c r="K299" i="5"/>
  <c r="L297" i="5"/>
  <c r="K297" i="5"/>
  <c r="K296" i="5" s="1"/>
  <c r="J297" i="5"/>
  <c r="J296" i="5" s="1"/>
  <c r="I297" i="5"/>
  <c r="L296" i="5"/>
  <c r="I296" i="5"/>
  <c r="L294" i="5"/>
  <c r="K294" i="5"/>
  <c r="J294" i="5"/>
  <c r="I294" i="5"/>
  <c r="L293" i="5"/>
  <c r="K293" i="5"/>
  <c r="J293" i="5"/>
  <c r="I293" i="5"/>
  <c r="L290" i="5"/>
  <c r="L289" i="5" s="1"/>
  <c r="K290" i="5"/>
  <c r="J290" i="5"/>
  <c r="I290" i="5"/>
  <c r="I289" i="5" s="1"/>
  <c r="K289" i="5"/>
  <c r="J289" i="5"/>
  <c r="L286" i="5"/>
  <c r="K286" i="5"/>
  <c r="K285" i="5" s="1"/>
  <c r="J286" i="5"/>
  <c r="J285" i="5" s="1"/>
  <c r="I286" i="5"/>
  <c r="L285" i="5"/>
  <c r="I285" i="5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K273" i="5"/>
  <c r="K272" i="5" s="1"/>
  <c r="J273" i="5"/>
  <c r="J272" i="5" s="1"/>
  <c r="I273" i="5"/>
  <c r="L272" i="5"/>
  <c r="I272" i="5"/>
  <c r="L268" i="5"/>
  <c r="K268" i="5"/>
  <c r="K267" i="5" s="1"/>
  <c r="J268" i="5"/>
  <c r="J267" i="5" s="1"/>
  <c r="I268" i="5"/>
  <c r="L267" i="5"/>
  <c r="I267" i="5"/>
  <c r="L265" i="5"/>
  <c r="K265" i="5"/>
  <c r="J265" i="5"/>
  <c r="I265" i="5"/>
  <c r="L264" i="5"/>
  <c r="K264" i="5"/>
  <c r="J264" i="5"/>
  <c r="I264" i="5"/>
  <c r="L262" i="5"/>
  <c r="L261" i="5" s="1"/>
  <c r="K262" i="5"/>
  <c r="J262" i="5"/>
  <c r="I262" i="5"/>
  <c r="I261" i="5" s="1"/>
  <c r="K261" i="5"/>
  <c r="J261" i="5"/>
  <c r="L258" i="5"/>
  <c r="K258" i="5"/>
  <c r="K257" i="5" s="1"/>
  <c r="J258" i="5"/>
  <c r="J257" i="5" s="1"/>
  <c r="I258" i="5"/>
  <c r="L257" i="5"/>
  <c r="I257" i="5"/>
  <c r="L254" i="5"/>
  <c r="K254" i="5"/>
  <c r="J254" i="5"/>
  <c r="I254" i="5"/>
  <c r="L253" i="5"/>
  <c r="K253" i="5"/>
  <c r="J253" i="5"/>
  <c r="I253" i="5"/>
  <c r="L250" i="5"/>
  <c r="L249" i="5" s="1"/>
  <c r="K250" i="5"/>
  <c r="J250" i="5"/>
  <c r="I250" i="5"/>
  <c r="I249" i="5" s="1"/>
  <c r="I239" i="5" s="1"/>
  <c r="K249" i="5"/>
  <c r="J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L240" i="5"/>
  <c r="K240" i="5"/>
  <c r="J240" i="5"/>
  <c r="I240" i="5"/>
  <c r="L234" i="5"/>
  <c r="K234" i="5"/>
  <c r="K233" i="5" s="1"/>
  <c r="K232" i="5" s="1"/>
  <c r="J234" i="5"/>
  <c r="J233" i="5" s="1"/>
  <c r="J232" i="5" s="1"/>
  <c r="I234" i="5"/>
  <c r="L233" i="5"/>
  <c r="L232" i="5" s="1"/>
  <c r="I233" i="5"/>
  <c r="I232" i="5" s="1"/>
  <c r="L230" i="5"/>
  <c r="K230" i="5"/>
  <c r="K229" i="5" s="1"/>
  <c r="K228" i="5" s="1"/>
  <c r="J230" i="5"/>
  <c r="J229" i="5" s="1"/>
  <c r="J228" i="5" s="1"/>
  <c r="I230" i="5"/>
  <c r="L229" i="5"/>
  <c r="L228" i="5" s="1"/>
  <c r="I229" i="5"/>
  <c r="I228" i="5" s="1"/>
  <c r="L221" i="5"/>
  <c r="K221" i="5"/>
  <c r="K220" i="5" s="1"/>
  <c r="J221" i="5"/>
  <c r="J220" i="5" s="1"/>
  <c r="I221" i="5"/>
  <c r="L220" i="5"/>
  <c r="I220" i="5"/>
  <c r="L218" i="5"/>
  <c r="K218" i="5"/>
  <c r="J218" i="5"/>
  <c r="I218" i="5"/>
  <c r="L217" i="5"/>
  <c r="K217" i="5"/>
  <c r="J217" i="5"/>
  <c r="I217" i="5"/>
  <c r="L216" i="5"/>
  <c r="I216" i="5"/>
  <c r="L211" i="5"/>
  <c r="K211" i="5"/>
  <c r="J211" i="5"/>
  <c r="I211" i="5"/>
  <c r="L210" i="5"/>
  <c r="K210" i="5"/>
  <c r="K209" i="5" s="1"/>
  <c r="J210" i="5"/>
  <c r="J209" i="5" s="1"/>
  <c r="I210" i="5"/>
  <c r="L209" i="5"/>
  <c r="I209" i="5"/>
  <c r="L207" i="5"/>
  <c r="K207" i="5"/>
  <c r="J207" i="5"/>
  <c r="I207" i="5"/>
  <c r="L206" i="5"/>
  <c r="K206" i="5"/>
  <c r="J206" i="5"/>
  <c r="I206" i="5"/>
  <c r="L202" i="5"/>
  <c r="L201" i="5" s="1"/>
  <c r="K202" i="5"/>
  <c r="J202" i="5"/>
  <c r="I202" i="5"/>
  <c r="I201" i="5" s="1"/>
  <c r="K201" i="5"/>
  <c r="J201" i="5"/>
  <c r="L196" i="5"/>
  <c r="K196" i="5"/>
  <c r="K195" i="5" s="1"/>
  <c r="J196" i="5"/>
  <c r="J195" i="5" s="1"/>
  <c r="I196" i="5"/>
  <c r="L195" i="5"/>
  <c r="I195" i="5"/>
  <c r="L191" i="5"/>
  <c r="K191" i="5"/>
  <c r="J191" i="5"/>
  <c r="I191" i="5"/>
  <c r="L190" i="5"/>
  <c r="K190" i="5"/>
  <c r="J190" i="5"/>
  <c r="I190" i="5"/>
  <c r="L188" i="5"/>
  <c r="L187" i="5" s="1"/>
  <c r="L186" i="5" s="1"/>
  <c r="L185" i="5" s="1"/>
  <c r="K188" i="5"/>
  <c r="J188" i="5"/>
  <c r="I188" i="5"/>
  <c r="I187" i="5" s="1"/>
  <c r="I186" i="5" s="1"/>
  <c r="K187" i="5"/>
  <c r="J187" i="5"/>
  <c r="L180" i="5"/>
  <c r="L179" i="5" s="1"/>
  <c r="L173" i="5" s="1"/>
  <c r="K180" i="5"/>
  <c r="K179" i="5" s="1"/>
  <c r="J180" i="5"/>
  <c r="J179" i="5" s="1"/>
  <c r="I180" i="5"/>
  <c r="I179" i="5"/>
  <c r="L175" i="5"/>
  <c r="K175" i="5"/>
  <c r="J175" i="5"/>
  <c r="I175" i="5"/>
  <c r="L174" i="5"/>
  <c r="K174" i="5"/>
  <c r="K173" i="5" s="1"/>
  <c r="J174" i="5"/>
  <c r="I174" i="5"/>
  <c r="I173" i="5"/>
  <c r="L171" i="5"/>
  <c r="K171" i="5"/>
  <c r="J171" i="5"/>
  <c r="I171" i="5"/>
  <c r="L170" i="5"/>
  <c r="L169" i="5" s="1"/>
  <c r="L168" i="5" s="1"/>
  <c r="K170" i="5"/>
  <c r="K169" i="5" s="1"/>
  <c r="J170" i="5"/>
  <c r="J169" i="5" s="1"/>
  <c r="I170" i="5"/>
  <c r="I169" i="5"/>
  <c r="I168" i="5" s="1"/>
  <c r="L166" i="5"/>
  <c r="K166" i="5"/>
  <c r="K165" i="5" s="1"/>
  <c r="J166" i="5"/>
  <c r="J165" i="5" s="1"/>
  <c r="I166" i="5"/>
  <c r="L165" i="5"/>
  <c r="I165" i="5"/>
  <c r="L161" i="5"/>
  <c r="K161" i="5"/>
  <c r="J161" i="5"/>
  <c r="I161" i="5"/>
  <c r="L160" i="5"/>
  <c r="K160" i="5"/>
  <c r="K159" i="5" s="1"/>
  <c r="K158" i="5" s="1"/>
  <c r="J160" i="5"/>
  <c r="I160" i="5"/>
  <c r="L159" i="5"/>
  <c r="L158" i="5" s="1"/>
  <c r="I159" i="5"/>
  <c r="I158" i="5" s="1"/>
  <c r="L155" i="5"/>
  <c r="K155" i="5"/>
  <c r="K154" i="5" s="1"/>
  <c r="K153" i="5" s="1"/>
  <c r="J155" i="5"/>
  <c r="J154" i="5" s="1"/>
  <c r="J153" i="5" s="1"/>
  <c r="I155" i="5"/>
  <c r="L154" i="5"/>
  <c r="L153" i="5" s="1"/>
  <c r="I154" i="5"/>
  <c r="I153" i="5" s="1"/>
  <c r="L151" i="5"/>
  <c r="K151" i="5"/>
  <c r="K150" i="5" s="1"/>
  <c r="J151" i="5"/>
  <c r="J150" i="5" s="1"/>
  <c r="I151" i="5"/>
  <c r="L150" i="5"/>
  <c r="I150" i="5"/>
  <c r="L147" i="5"/>
  <c r="K147" i="5"/>
  <c r="J147" i="5"/>
  <c r="I147" i="5"/>
  <c r="L146" i="5"/>
  <c r="K146" i="5"/>
  <c r="K145" i="5" s="1"/>
  <c r="J146" i="5"/>
  <c r="J145" i="5" s="1"/>
  <c r="I146" i="5"/>
  <c r="L145" i="5"/>
  <c r="I145" i="5"/>
  <c r="L142" i="5"/>
  <c r="K142" i="5"/>
  <c r="J142" i="5"/>
  <c r="I142" i="5"/>
  <c r="L141" i="5"/>
  <c r="K141" i="5"/>
  <c r="K140" i="5" s="1"/>
  <c r="K139" i="5" s="1"/>
  <c r="J141" i="5"/>
  <c r="J140" i="5" s="1"/>
  <c r="I141" i="5"/>
  <c r="L140" i="5"/>
  <c r="L139" i="5" s="1"/>
  <c r="I140" i="5"/>
  <c r="I139" i="5" s="1"/>
  <c r="L137" i="5"/>
  <c r="K137" i="5"/>
  <c r="K136" i="5" s="1"/>
  <c r="K135" i="5" s="1"/>
  <c r="J137" i="5"/>
  <c r="J136" i="5" s="1"/>
  <c r="J135" i="5" s="1"/>
  <c r="I137" i="5"/>
  <c r="L136" i="5"/>
  <c r="L135" i="5" s="1"/>
  <c r="I136" i="5"/>
  <c r="I135" i="5" s="1"/>
  <c r="L133" i="5"/>
  <c r="K133" i="5"/>
  <c r="K132" i="5" s="1"/>
  <c r="K131" i="5" s="1"/>
  <c r="J133" i="5"/>
  <c r="J132" i="5" s="1"/>
  <c r="J131" i="5" s="1"/>
  <c r="I133" i="5"/>
  <c r="L132" i="5"/>
  <c r="L131" i="5" s="1"/>
  <c r="I132" i="5"/>
  <c r="I131" i="5" s="1"/>
  <c r="L129" i="5"/>
  <c r="K129" i="5"/>
  <c r="K128" i="5" s="1"/>
  <c r="K127" i="5" s="1"/>
  <c r="J129" i="5"/>
  <c r="J128" i="5" s="1"/>
  <c r="J127" i="5" s="1"/>
  <c r="I129" i="5"/>
  <c r="L128" i="5"/>
  <c r="L127" i="5" s="1"/>
  <c r="I128" i="5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/>
  <c r="I119" i="5" s="1"/>
  <c r="L116" i="5"/>
  <c r="K116" i="5"/>
  <c r="K115" i="5" s="1"/>
  <c r="K114" i="5" s="1"/>
  <c r="J116" i="5"/>
  <c r="J115" i="5" s="1"/>
  <c r="J114" i="5" s="1"/>
  <c r="J113" i="5" s="1"/>
  <c r="I116" i="5"/>
  <c r="L115" i="5"/>
  <c r="L114" i="5" s="1"/>
  <c r="I115" i="5"/>
  <c r="I114" i="5" s="1"/>
  <c r="L110" i="5"/>
  <c r="L109" i="5" s="1"/>
  <c r="K110" i="5"/>
  <c r="J110" i="5"/>
  <c r="J109" i="5" s="1"/>
  <c r="I110" i="5"/>
  <c r="I109" i="5" s="1"/>
  <c r="K109" i="5"/>
  <c r="L106" i="5"/>
  <c r="L105" i="5" s="1"/>
  <c r="K106" i="5"/>
  <c r="K105" i="5" s="1"/>
  <c r="K104" i="5" s="1"/>
  <c r="J106" i="5"/>
  <c r="J105" i="5" s="1"/>
  <c r="J104" i="5" s="1"/>
  <c r="I106" i="5"/>
  <c r="I105" i="5"/>
  <c r="I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/>
  <c r="I99" i="5" s="1"/>
  <c r="L96" i="5"/>
  <c r="L95" i="5" s="1"/>
  <c r="L94" i="5" s="1"/>
  <c r="K96" i="5"/>
  <c r="K95" i="5" s="1"/>
  <c r="K94" i="5" s="1"/>
  <c r="J96" i="5"/>
  <c r="J95" i="5" s="1"/>
  <c r="J94" i="5" s="1"/>
  <c r="I96" i="5"/>
  <c r="I95" i="5"/>
  <c r="I94" i="5" s="1"/>
  <c r="L89" i="5"/>
  <c r="L88" i="5" s="1"/>
  <c r="L87" i="5" s="1"/>
  <c r="L86" i="5" s="1"/>
  <c r="K89" i="5"/>
  <c r="J89" i="5"/>
  <c r="J88" i="5" s="1"/>
  <c r="J87" i="5" s="1"/>
  <c r="J86" i="5" s="1"/>
  <c r="I89" i="5"/>
  <c r="I88" i="5" s="1"/>
  <c r="I87" i="5" s="1"/>
  <c r="I86" i="5" s="1"/>
  <c r="K88" i="5"/>
  <c r="K87" i="5"/>
  <c r="K86" i="5" s="1"/>
  <c r="L84" i="5"/>
  <c r="K84" i="5"/>
  <c r="J84" i="5"/>
  <c r="I84" i="5"/>
  <c r="L83" i="5"/>
  <c r="L82" i="5" s="1"/>
  <c r="K83" i="5"/>
  <c r="K82" i="5" s="1"/>
  <c r="J83" i="5"/>
  <c r="J82" i="5" s="1"/>
  <c r="I83" i="5"/>
  <c r="I82" i="5"/>
  <c r="L78" i="5"/>
  <c r="K78" i="5"/>
  <c r="J78" i="5"/>
  <c r="I78" i="5"/>
  <c r="L77" i="5"/>
  <c r="K77" i="5"/>
  <c r="J77" i="5"/>
  <c r="I77" i="5"/>
  <c r="L73" i="5"/>
  <c r="L72" i="5" s="1"/>
  <c r="K73" i="5"/>
  <c r="J73" i="5"/>
  <c r="I73" i="5"/>
  <c r="I72" i="5" s="1"/>
  <c r="K72" i="5"/>
  <c r="J72" i="5"/>
  <c r="L68" i="5"/>
  <c r="L67" i="5" s="1"/>
  <c r="L66" i="5" s="1"/>
  <c r="L65" i="5" s="1"/>
  <c r="K68" i="5"/>
  <c r="K67" i="5" s="1"/>
  <c r="K66" i="5" s="1"/>
  <c r="J68" i="5"/>
  <c r="J67" i="5" s="1"/>
  <c r="J66" i="5" s="1"/>
  <c r="I68" i="5"/>
  <c r="I67" i="5"/>
  <c r="I66" i="5" s="1"/>
  <c r="I65" i="5" s="1"/>
  <c r="L49" i="5"/>
  <c r="L48" i="5" s="1"/>
  <c r="L47" i="5" s="1"/>
  <c r="L46" i="5" s="1"/>
  <c r="K49" i="5"/>
  <c r="J49" i="5"/>
  <c r="I49" i="5"/>
  <c r="I48" i="5" s="1"/>
  <c r="I47" i="5" s="1"/>
  <c r="I46" i="5" s="1"/>
  <c r="K48" i="5"/>
  <c r="J48" i="5"/>
  <c r="K47" i="5"/>
  <c r="K46" i="5" s="1"/>
  <c r="J47" i="5"/>
  <c r="J46" i="5" s="1"/>
  <c r="L44" i="5"/>
  <c r="K44" i="5"/>
  <c r="J44" i="5"/>
  <c r="I44" i="5"/>
  <c r="L43" i="5"/>
  <c r="K43" i="5"/>
  <c r="K42" i="5" s="1"/>
  <c r="J43" i="5"/>
  <c r="J42" i="5" s="1"/>
  <c r="I43" i="5"/>
  <c r="L42" i="5"/>
  <c r="I42" i="5"/>
  <c r="L40" i="5"/>
  <c r="K40" i="5"/>
  <c r="J40" i="5"/>
  <c r="I40" i="5"/>
  <c r="L38" i="5"/>
  <c r="K38" i="5"/>
  <c r="K37" i="5" s="1"/>
  <c r="K36" i="5" s="1"/>
  <c r="K35" i="5" s="1"/>
  <c r="J38" i="5"/>
  <c r="J37" i="5" s="1"/>
  <c r="J36" i="5" s="1"/>
  <c r="I38" i="5"/>
  <c r="L37" i="5"/>
  <c r="L36" i="5" s="1"/>
  <c r="L35" i="5" s="1"/>
  <c r="I37" i="5"/>
  <c r="I36" i="5" s="1"/>
  <c r="I35" i="5" s="1"/>
  <c r="L365" i="4"/>
  <c r="K365" i="4"/>
  <c r="J365" i="4"/>
  <c r="I365" i="4"/>
  <c r="I364" i="4" s="1"/>
  <c r="L364" i="4"/>
  <c r="K364" i="4"/>
  <c r="J364" i="4"/>
  <c r="L362" i="4"/>
  <c r="L361" i="4" s="1"/>
  <c r="K362" i="4"/>
  <c r="J362" i="4"/>
  <c r="J361" i="4" s="1"/>
  <c r="I362" i="4"/>
  <c r="I361" i="4" s="1"/>
  <c r="K361" i="4"/>
  <c r="L359" i="4"/>
  <c r="K359" i="4"/>
  <c r="K358" i="4" s="1"/>
  <c r="J359" i="4"/>
  <c r="J358" i="4" s="1"/>
  <c r="I359" i="4"/>
  <c r="L358" i="4"/>
  <c r="I358" i="4"/>
  <c r="L355" i="4"/>
  <c r="K355" i="4"/>
  <c r="J355" i="4"/>
  <c r="I355" i="4"/>
  <c r="I354" i="4" s="1"/>
  <c r="L354" i="4"/>
  <c r="K354" i="4"/>
  <c r="J354" i="4"/>
  <c r="L351" i="4"/>
  <c r="L350" i="4" s="1"/>
  <c r="K351" i="4"/>
  <c r="J351" i="4"/>
  <c r="J350" i="4" s="1"/>
  <c r="I351" i="4"/>
  <c r="I350" i="4" s="1"/>
  <c r="K350" i="4"/>
  <c r="L347" i="4"/>
  <c r="K347" i="4"/>
  <c r="K346" i="4" s="1"/>
  <c r="K336" i="4" s="1"/>
  <c r="J347" i="4"/>
  <c r="J346" i="4" s="1"/>
  <c r="I347" i="4"/>
  <c r="L346" i="4"/>
  <c r="I346" i="4"/>
  <c r="L343" i="4"/>
  <c r="K343" i="4"/>
  <c r="J343" i="4"/>
  <c r="I343" i="4"/>
  <c r="L340" i="4"/>
  <c r="K340" i="4"/>
  <c r="J340" i="4"/>
  <c r="I340" i="4"/>
  <c r="L338" i="4"/>
  <c r="L337" i="4" s="1"/>
  <c r="K338" i="4"/>
  <c r="J338" i="4"/>
  <c r="J337" i="4" s="1"/>
  <c r="J336" i="4" s="1"/>
  <c r="I338" i="4"/>
  <c r="I337" i="4" s="1"/>
  <c r="K337" i="4"/>
  <c r="L333" i="4"/>
  <c r="L332" i="4" s="1"/>
  <c r="K333" i="4"/>
  <c r="J333" i="4"/>
  <c r="J332" i="4" s="1"/>
  <c r="I333" i="4"/>
  <c r="I332" i="4" s="1"/>
  <c r="K332" i="4"/>
  <c r="L330" i="4"/>
  <c r="K330" i="4"/>
  <c r="K329" i="4" s="1"/>
  <c r="J330" i="4"/>
  <c r="J329" i="4" s="1"/>
  <c r="I330" i="4"/>
  <c r="L329" i="4"/>
  <c r="I329" i="4"/>
  <c r="L327" i="4"/>
  <c r="K327" i="4"/>
  <c r="J327" i="4"/>
  <c r="I327" i="4"/>
  <c r="I326" i="4" s="1"/>
  <c r="L326" i="4"/>
  <c r="K326" i="4"/>
  <c r="J326" i="4"/>
  <c r="L323" i="4"/>
  <c r="L322" i="4" s="1"/>
  <c r="K323" i="4"/>
  <c r="J323" i="4"/>
  <c r="J322" i="4" s="1"/>
  <c r="I323" i="4"/>
  <c r="I322" i="4" s="1"/>
  <c r="K322" i="4"/>
  <c r="L319" i="4"/>
  <c r="K319" i="4"/>
  <c r="K318" i="4" s="1"/>
  <c r="J319" i="4"/>
  <c r="J318" i="4" s="1"/>
  <c r="I319" i="4"/>
  <c r="L318" i="4"/>
  <c r="I318" i="4"/>
  <c r="L315" i="4"/>
  <c r="K315" i="4"/>
  <c r="J315" i="4"/>
  <c r="I315" i="4"/>
  <c r="I314" i="4" s="1"/>
  <c r="L314" i="4"/>
  <c r="K314" i="4"/>
  <c r="J314" i="4"/>
  <c r="L311" i="4"/>
  <c r="K311" i="4"/>
  <c r="J311" i="4"/>
  <c r="I311" i="4"/>
  <c r="L308" i="4"/>
  <c r="K308" i="4"/>
  <c r="J308" i="4"/>
  <c r="I308" i="4"/>
  <c r="L306" i="4"/>
  <c r="K306" i="4"/>
  <c r="K305" i="4" s="1"/>
  <c r="J306" i="4"/>
  <c r="J305" i="4" s="1"/>
  <c r="I306" i="4"/>
  <c r="L305" i="4"/>
  <c r="I305" i="4"/>
  <c r="L300" i="4"/>
  <c r="L299" i="4" s="1"/>
  <c r="K300" i="4"/>
  <c r="J300" i="4"/>
  <c r="J299" i="4" s="1"/>
  <c r="I300" i="4"/>
  <c r="I299" i="4" s="1"/>
  <c r="K299" i="4"/>
  <c r="L297" i="4"/>
  <c r="K297" i="4"/>
  <c r="K296" i="4" s="1"/>
  <c r="J297" i="4"/>
  <c r="J296" i="4" s="1"/>
  <c r="I297" i="4"/>
  <c r="L296" i="4"/>
  <c r="I296" i="4"/>
  <c r="L294" i="4"/>
  <c r="K294" i="4"/>
  <c r="J294" i="4"/>
  <c r="I294" i="4"/>
  <c r="I293" i="4" s="1"/>
  <c r="L293" i="4"/>
  <c r="K293" i="4"/>
  <c r="J293" i="4"/>
  <c r="L290" i="4"/>
  <c r="L289" i="4" s="1"/>
  <c r="K290" i="4"/>
  <c r="J290" i="4"/>
  <c r="J289" i="4" s="1"/>
  <c r="I290" i="4"/>
  <c r="I289" i="4" s="1"/>
  <c r="K289" i="4"/>
  <c r="L286" i="4"/>
  <c r="K286" i="4"/>
  <c r="K285" i="4" s="1"/>
  <c r="J286" i="4"/>
  <c r="J285" i="4" s="1"/>
  <c r="I286" i="4"/>
  <c r="L285" i="4"/>
  <c r="I285" i="4"/>
  <c r="L282" i="4"/>
  <c r="K282" i="4"/>
  <c r="J282" i="4"/>
  <c r="I282" i="4"/>
  <c r="I281" i="4" s="1"/>
  <c r="L281" i="4"/>
  <c r="K281" i="4"/>
  <c r="J281" i="4"/>
  <c r="L278" i="4"/>
  <c r="K278" i="4"/>
  <c r="J278" i="4"/>
  <c r="I278" i="4"/>
  <c r="L275" i="4"/>
  <c r="K275" i="4"/>
  <c r="J275" i="4"/>
  <c r="I275" i="4"/>
  <c r="L273" i="4"/>
  <c r="K273" i="4"/>
  <c r="K272" i="4" s="1"/>
  <c r="K271" i="4" s="1"/>
  <c r="J273" i="4"/>
  <c r="J272" i="4" s="1"/>
  <c r="I273" i="4"/>
  <c r="L272" i="4"/>
  <c r="L271" i="4" s="1"/>
  <c r="I272" i="4"/>
  <c r="I271" i="4" s="1"/>
  <c r="L268" i="4"/>
  <c r="K268" i="4"/>
  <c r="K267" i="4" s="1"/>
  <c r="J268" i="4"/>
  <c r="J267" i="4" s="1"/>
  <c r="I268" i="4"/>
  <c r="L267" i="4"/>
  <c r="I267" i="4"/>
  <c r="L265" i="4"/>
  <c r="K265" i="4"/>
  <c r="J265" i="4"/>
  <c r="I265" i="4"/>
  <c r="I264" i="4" s="1"/>
  <c r="L264" i="4"/>
  <c r="K264" i="4"/>
  <c r="J264" i="4"/>
  <c r="L262" i="4"/>
  <c r="L261" i="4" s="1"/>
  <c r="K262" i="4"/>
  <c r="J262" i="4"/>
  <c r="J261" i="4" s="1"/>
  <c r="I262" i="4"/>
  <c r="I261" i="4" s="1"/>
  <c r="K261" i="4"/>
  <c r="L258" i="4"/>
  <c r="K258" i="4"/>
  <c r="K257" i="4" s="1"/>
  <c r="J258" i="4"/>
  <c r="J257" i="4" s="1"/>
  <c r="I258" i="4"/>
  <c r="L257" i="4"/>
  <c r="I257" i="4"/>
  <c r="L254" i="4"/>
  <c r="K254" i="4"/>
  <c r="J254" i="4"/>
  <c r="I254" i="4"/>
  <c r="I253" i="4" s="1"/>
  <c r="L253" i="4"/>
  <c r="K253" i="4"/>
  <c r="J253" i="4"/>
  <c r="L250" i="4"/>
  <c r="L249" i="4" s="1"/>
  <c r="L239" i="4" s="1"/>
  <c r="L238" i="4" s="1"/>
  <c r="K250" i="4"/>
  <c r="J250" i="4"/>
  <c r="J249" i="4" s="1"/>
  <c r="I250" i="4"/>
  <c r="I249" i="4" s="1"/>
  <c r="K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I240" i="4" s="1"/>
  <c r="I239" i="4" s="1"/>
  <c r="I238" i="4" s="1"/>
  <c r="L240" i="4"/>
  <c r="K240" i="4"/>
  <c r="J240" i="4"/>
  <c r="J239" i="4" s="1"/>
  <c r="L234" i="4"/>
  <c r="K234" i="4"/>
  <c r="K233" i="4" s="1"/>
  <c r="K232" i="4" s="1"/>
  <c r="J234" i="4"/>
  <c r="J233" i="4" s="1"/>
  <c r="J232" i="4" s="1"/>
  <c r="I234" i="4"/>
  <c r="L233" i="4"/>
  <c r="L232" i="4" s="1"/>
  <c r="I233" i="4"/>
  <c r="I232" i="4" s="1"/>
  <c r="L230" i="4"/>
  <c r="K230" i="4"/>
  <c r="K229" i="4" s="1"/>
  <c r="K228" i="4" s="1"/>
  <c r="J230" i="4"/>
  <c r="J229" i="4" s="1"/>
  <c r="J228" i="4" s="1"/>
  <c r="I230" i="4"/>
  <c r="L229" i="4"/>
  <c r="L228" i="4" s="1"/>
  <c r="I229" i="4"/>
  <c r="I228" i="4" s="1"/>
  <c r="L221" i="4"/>
  <c r="K221" i="4"/>
  <c r="K220" i="4" s="1"/>
  <c r="J221" i="4"/>
  <c r="J220" i="4" s="1"/>
  <c r="I221" i="4"/>
  <c r="L220" i="4"/>
  <c r="L216" i="4" s="1"/>
  <c r="I220" i="4"/>
  <c r="L218" i="4"/>
  <c r="K218" i="4"/>
  <c r="J218" i="4"/>
  <c r="I218" i="4"/>
  <c r="I217" i="4" s="1"/>
  <c r="I216" i="4" s="1"/>
  <c r="L217" i="4"/>
  <c r="K217" i="4"/>
  <c r="K216" i="4" s="1"/>
  <c r="J217" i="4"/>
  <c r="L211" i="4"/>
  <c r="K211" i="4"/>
  <c r="J211" i="4"/>
  <c r="I211" i="4"/>
  <c r="I210" i="4" s="1"/>
  <c r="I209" i="4" s="1"/>
  <c r="L210" i="4"/>
  <c r="K210" i="4"/>
  <c r="K209" i="4" s="1"/>
  <c r="J210" i="4"/>
  <c r="J209" i="4" s="1"/>
  <c r="L209" i="4"/>
  <c r="L207" i="4"/>
  <c r="K207" i="4"/>
  <c r="J207" i="4"/>
  <c r="I207" i="4"/>
  <c r="I206" i="4" s="1"/>
  <c r="L206" i="4"/>
  <c r="K206" i="4"/>
  <c r="J206" i="4"/>
  <c r="L202" i="4"/>
  <c r="L201" i="4" s="1"/>
  <c r="K202" i="4"/>
  <c r="J202" i="4"/>
  <c r="J201" i="4" s="1"/>
  <c r="I202" i="4"/>
  <c r="I201" i="4" s="1"/>
  <c r="K201" i="4"/>
  <c r="L196" i="4"/>
  <c r="K196" i="4"/>
  <c r="K195" i="4" s="1"/>
  <c r="J196" i="4"/>
  <c r="J195" i="4" s="1"/>
  <c r="I196" i="4"/>
  <c r="L195" i="4"/>
  <c r="I195" i="4"/>
  <c r="L191" i="4"/>
  <c r="K191" i="4"/>
  <c r="J191" i="4"/>
  <c r="I191" i="4"/>
  <c r="I190" i="4" s="1"/>
  <c r="L190" i="4"/>
  <c r="K190" i="4"/>
  <c r="K186" i="4" s="1"/>
  <c r="K185" i="4" s="1"/>
  <c r="J190" i="4"/>
  <c r="L188" i="4"/>
  <c r="L187" i="4" s="1"/>
  <c r="K188" i="4"/>
  <c r="J188" i="4"/>
  <c r="J187" i="4" s="1"/>
  <c r="I188" i="4"/>
  <c r="I187" i="4" s="1"/>
  <c r="K187" i="4"/>
  <c r="L180" i="4"/>
  <c r="K180" i="4"/>
  <c r="K179" i="4" s="1"/>
  <c r="J180" i="4"/>
  <c r="J179" i="4" s="1"/>
  <c r="I180" i="4"/>
  <c r="L179" i="4"/>
  <c r="I179" i="4"/>
  <c r="L175" i="4"/>
  <c r="K175" i="4"/>
  <c r="J175" i="4"/>
  <c r="I175" i="4"/>
  <c r="I174" i="4" s="1"/>
  <c r="I173" i="4" s="1"/>
  <c r="L174" i="4"/>
  <c r="K174" i="4"/>
  <c r="J174" i="4"/>
  <c r="L173" i="4"/>
  <c r="L171" i="4"/>
  <c r="K171" i="4"/>
  <c r="J171" i="4"/>
  <c r="I171" i="4"/>
  <c r="I170" i="4" s="1"/>
  <c r="I169" i="4" s="1"/>
  <c r="I168" i="4" s="1"/>
  <c r="L170" i="4"/>
  <c r="K170" i="4"/>
  <c r="K169" i="4" s="1"/>
  <c r="J170" i="4"/>
  <c r="J169" i="4" s="1"/>
  <c r="L169" i="4"/>
  <c r="L168" i="4" s="1"/>
  <c r="L166" i="4"/>
  <c r="K166" i="4"/>
  <c r="K165" i="4" s="1"/>
  <c r="J166" i="4"/>
  <c r="J165" i="4" s="1"/>
  <c r="I166" i="4"/>
  <c r="L165" i="4"/>
  <c r="I165" i="4"/>
  <c r="L161" i="4"/>
  <c r="K161" i="4"/>
  <c r="J161" i="4"/>
  <c r="I161" i="4"/>
  <c r="I160" i="4" s="1"/>
  <c r="I159" i="4" s="1"/>
  <c r="I158" i="4" s="1"/>
  <c r="L160" i="4"/>
  <c r="K160" i="4"/>
  <c r="J160" i="4"/>
  <c r="J159" i="4" s="1"/>
  <c r="J158" i="4" s="1"/>
  <c r="L159" i="4"/>
  <c r="L158" i="4" s="1"/>
  <c r="L155" i="4"/>
  <c r="K155" i="4"/>
  <c r="K154" i="4" s="1"/>
  <c r="K153" i="4" s="1"/>
  <c r="J155" i="4"/>
  <c r="J154" i="4" s="1"/>
  <c r="J153" i="4" s="1"/>
  <c r="I155" i="4"/>
  <c r="L154" i="4"/>
  <c r="L153" i="4" s="1"/>
  <c r="I154" i="4"/>
  <c r="I153" i="4" s="1"/>
  <c r="L151" i="4"/>
  <c r="K151" i="4"/>
  <c r="K150" i="4" s="1"/>
  <c r="J151" i="4"/>
  <c r="J150" i="4" s="1"/>
  <c r="I151" i="4"/>
  <c r="L150" i="4"/>
  <c r="I150" i="4"/>
  <c r="L147" i="4"/>
  <c r="K147" i="4"/>
  <c r="J147" i="4"/>
  <c r="I147" i="4"/>
  <c r="I146" i="4" s="1"/>
  <c r="I145" i="4" s="1"/>
  <c r="L146" i="4"/>
  <c r="K146" i="4"/>
  <c r="K145" i="4" s="1"/>
  <c r="J146" i="4"/>
  <c r="J145" i="4" s="1"/>
  <c r="L145" i="4"/>
  <c r="L142" i="4"/>
  <c r="K142" i="4"/>
  <c r="J142" i="4"/>
  <c r="I142" i="4"/>
  <c r="I141" i="4" s="1"/>
  <c r="I140" i="4" s="1"/>
  <c r="L141" i="4"/>
  <c r="K141" i="4"/>
  <c r="K140" i="4" s="1"/>
  <c r="J141" i="4"/>
  <c r="J140" i="4" s="1"/>
  <c r="J139" i="4" s="1"/>
  <c r="L140" i="4"/>
  <c r="L137" i="4"/>
  <c r="K137" i="4"/>
  <c r="K136" i="4" s="1"/>
  <c r="K135" i="4" s="1"/>
  <c r="J137" i="4"/>
  <c r="J136" i="4" s="1"/>
  <c r="J135" i="4" s="1"/>
  <c r="I137" i="4"/>
  <c r="L136" i="4"/>
  <c r="L135" i="4" s="1"/>
  <c r="I136" i="4"/>
  <c r="I135" i="4" s="1"/>
  <c r="L133" i="4"/>
  <c r="K133" i="4"/>
  <c r="K132" i="4" s="1"/>
  <c r="K131" i="4" s="1"/>
  <c r="J133" i="4"/>
  <c r="J132" i="4" s="1"/>
  <c r="J131" i="4" s="1"/>
  <c r="I133" i="4"/>
  <c r="L132" i="4"/>
  <c r="L131" i="4" s="1"/>
  <c r="I132" i="4"/>
  <c r="I131" i="4" s="1"/>
  <c r="L129" i="4"/>
  <c r="K129" i="4"/>
  <c r="K128" i="4" s="1"/>
  <c r="K127" i="4" s="1"/>
  <c r="J129" i="4"/>
  <c r="J128" i="4" s="1"/>
  <c r="J127" i="4" s="1"/>
  <c r="I129" i="4"/>
  <c r="L128" i="4"/>
  <c r="L127" i="4" s="1"/>
  <c r="I128" i="4"/>
  <c r="I127" i="4" s="1"/>
  <c r="L125" i="4"/>
  <c r="K125" i="4"/>
  <c r="K124" i="4" s="1"/>
  <c r="K123" i="4" s="1"/>
  <c r="J125" i="4"/>
  <c r="J124" i="4" s="1"/>
  <c r="J123" i="4" s="1"/>
  <c r="I125" i="4"/>
  <c r="L124" i="4"/>
  <c r="L123" i="4" s="1"/>
  <c r="I124" i="4"/>
  <c r="I123" i="4" s="1"/>
  <c r="L121" i="4"/>
  <c r="K121" i="4"/>
  <c r="K120" i="4" s="1"/>
  <c r="K119" i="4" s="1"/>
  <c r="J121" i="4"/>
  <c r="J120" i="4" s="1"/>
  <c r="J119" i="4" s="1"/>
  <c r="I121" i="4"/>
  <c r="L120" i="4"/>
  <c r="L119" i="4" s="1"/>
  <c r="I120" i="4"/>
  <c r="I119" i="4" s="1"/>
  <c r="L116" i="4"/>
  <c r="K116" i="4"/>
  <c r="K115" i="4" s="1"/>
  <c r="K114" i="4" s="1"/>
  <c r="J116" i="4"/>
  <c r="J115" i="4" s="1"/>
  <c r="J114" i="4" s="1"/>
  <c r="J113" i="4" s="1"/>
  <c r="I116" i="4"/>
  <c r="L115" i="4"/>
  <c r="L114" i="4" s="1"/>
  <c r="I115" i="4"/>
  <c r="I114" i="4" s="1"/>
  <c r="L110" i="4"/>
  <c r="L109" i="4" s="1"/>
  <c r="K110" i="4"/>
  <c r="J110" i="4"/>
  <c r="J109" i="4" s="1"/>
  <c r="I110" i="4"/>
  <c r="I109" i="4" s="1"/>
  <c r="K109" i="4"/>
  <c r="L106" i="4"/>
  <c r="K106" i="4"/>
  <c r="K105" i="4" s="1"/>
  <c r="K104" i="4" s="1"/>
  <c r="J106" i="4"/>
  <c r="J105" i="4" s="1"/>
  <c r="J104" i="4" s="1"/>
  <c r="I106" i="4"/>
  <c r="L105" i="4"/>
  <c r="L104" i="4" s="1"/>
  <c r="I105" i="4"/>
  <c r="I104" i="4" s="1"/>
  <c r="L101" i="4"/>
  <c r="K101" i="4"/>
  <c r="K100" i="4" s="1"/>
  <c r="K99" i="4" s="1"/>
  <c r="J101" i="4"/>
  <c r="J100" i="4" s="1"/>
  <c r="J99" i="4" s="1"/>
  <c r="I101" i="4"/>
  <c r="L100" i="4"/>
  <c r="L99" i="4" s="1"/>
  <c r="I100" i="4"/>
  <c r="I99" i="4" s="1"/>
  <c r="L96" i="4"/>
  <c r="K96" i="4"/>
  <c r="K95" i="4" s="1"/>
  <c r="K94" i="4" s="1"/>
  <c r="J96" i="4"/>
  <c r="J95" i="4" s="1"/>
  <c r="J94" i="4" s="1"/>
  <c r="I96" i="4"/>
  <c r="L95" i="4"/>
  <c r="L94" i="4" s="1"/>
  <c r="L93" i="4" s="1"/>
  <c r="I95" i="4"/>
  <c r="I94" i="4" s="1"/>
  <c r="L89" i="4"/>
  <c r="L88" i="4" s="1"/>
  <c r="L87" i="4" s="1"/>
  <c r="L86" i="4" s="1"/>
  <c r="K89" i="4"/>
  <c r="J89" i="4"/>
  <c r="J88" i="4" s="1"/>
  <c r="J87" i="4" s="1"/>
  <c r="J86" i="4" s="1"/>
  <c r="I89" i="4"/>
  <c r="I88" i="4" s="1"/>
  <c r="I87" i="4" s="1"/>
  <c r="I86" i="4" s="1"/>
  <c r="K88" i="4"/>
  <c r="K87" i="4"/>
  <c r="K86" i="4" s="1"/>
  <c r="L84" i="4"/>
  <c r="K84" i="4"/>
  <c r="J84" i="4"/>
  <c r="I84" i="4"/>
  <c r="I83" i="4" s="1"/>
  <c r="I82" i="4" s="1"/>
  <c r="L83" i="4"/>
  <c r="K83" i="4"/>
  <c r="K82" i="4" s="1"/>
  <c r="J83" i="4"/>
  <c r="J82" i="4" s="1"/>
  <c r="L82" i="4"/>
  <c r="L78" i="4"/>
  <c r="K78" i="4"/>
  <c r="J78" i="4"/>
  <c r="I78" i="4"/>
  <c r="I77" i="4" s="1"/>
  <c r="L77" i="4"/>
  <c r="K77" i="4"/>
  <c r="J77" i="4"/>
  <c r="L73" i="4"/>
  <c r="L72" i="4" s="1"/>
  <c r="K73" i="4"/>
  <c r="J73" i="4"/>
  <c r="J72" i="4" s="1"/>
  <c r="I73" i="4"/>
  <c r="I72" i="4" s="1"/>
  <c r="K72" i="4"/>
  <c r="L68" i="4"/>
  <c r="K68" i="4"/>
  <c r="K67" i="4" s="1"/>
  <c r="K66" i="4" s="1"/>
  <c r="J68" i="4"/>
  <c r="J67" i="4" s="1"/>
  <c r="I68" i="4"/>
  <c r="L67" i="4"/>
  <c r="I67" i="4"/>
  <c r="L49" i="4"/>
  <c r="L48" i="4" s="1"/>
  <c r="L47" i="4" s="1"/>
  <c r="L46" i="4" s="1"/>
  <c r="K49" i="4"/>
  <c r="J49" i="4"/>
  <c r="J48" i="4" s="1"/>
  <c r="J47" i="4" s="1"/>
  <c r="J46" i="4" s="1"/>
  <c r="I49" i="4"/>
  <c r="I48" i="4" s="1"/>
  <c r="I47" i="4" s="1"/>
  <c r="I46" i="4" s="1"/>
  <c r="K48" i="4"/>
  <c r="K47" i="4"/>
  <c r="K46" i="4" s="1"/>
  <c r="L44" i="4"/>
  <c r="K44" i="4"/>
  <c r="J44" i="4"/>
  <c r="I44" i="4"/>
  <c r="I43" i="4" s="1"/>
  <c r="I42" i="4" s="1"/>
  <c r="L43" i="4"/>
  <c r="K43" i="4"/>
  <c r="K42" i="4" s="1"/>
  <c r="J43" i="4"/>
  <c r="J42" i="4" s="1"/>
  <c r="L42" i="4"/>
  <c r="L40" i="4"/>
  <c r="K40" i="4"/>
  <c r="J40" i="4"/>
  <c r="I40" i="4"/>
  <c r="L38" i="4"/>
  <c r="K38" i="4"/>
  <c r="K37" i="4" s="1"/>
  <c r="K36" i="4" s="1"/>
  <c r="J38" i="4"/>
  <c r="J37" i="4" s="1"/>
  <c r="J36" i="4" s="1"/>
  <c r="I38" i="4"/>
  <c r="L37" i="4"/>
  <c r="L36" i="4" s="1"/>
  <c r="L35" i="4" s="1"/>
  <c r="I37" i="4"/>
  <c r="I36" i="4" s="1"/>
  <c r="L365" i="3"/>
  <c r="L364" i="3" s="1"/>
  <c r="K365" i="3"/>
  <c r="J365" i="3"/>
  <c r="I365" i="3"/>
  <c r="I364" i="3" s="1"/>
  <c r="K364" i="3"/>
  <c r="J364" i="3"/>
  <c r="L362" i="3"/>
  <c r="K362" i="3"/>
  <c r="J362" i="3"/>
  <c r="J361" i="3" s="1"/>
  <c r="I362" i="3"/>
  <c r="I361" i="3" s="1"/>
  <c r="L361" i="3"/>
  <c r="K361" i="3"/>
  <c r="L359" i="3"/>
  <c r="L358" i="3" s="1"/>
  <c r="K359" i="3"/>
  <c r="K358" i="3" s="1"/>
  <c r="J359" i="3"/>
  <c r="J358" i="3" s="1"/>
  <c r="I359" i="3"/>
  <c r="I358" i="3"/>
  <c r="L355" i="3"/>
  <c r="L354" i="3" s="1"/>
  <c r="K355" i="3"/>
  <c r="J355" i="3"/>
  <c r="I355" i="3"/>
  <c r="I354" i="3" s="1"/>
  <c r="K354" i="3"/>
  <c r="J354" i="3"/>
  <c r="L351" i="3"/>
  <c r="K351" i="3"/>
  <c r="J351" i="3"/>
  <c r="J350" i="3" s="1"/>
  <c r="I351" i="3"/>
  <c r="I350" i="3" s="1"/>
  <c r="L350" i="3"/>
  <c r="K350" i="3"/>
  <c r="L347" i="3"/>
  <c r="L346" i="3" s="1"/>
  <c r="K347" i="3"/>
  <c r="K346" i="3" s="1"/>
  <c r="K336" i="3" s="1"/>
  <c r="J347" i="3"/>
  <c r="J346" i="3" s="1"/>
  <c r="I347" i="3"/>
  <c r="I346" i="3"/>
  <c r="L343" i="3"/>
  <c r="K343" i="3"/>
  <c r="J343" i="3"/>
  <c r="I343" i="3"/>
  <c r="L340" i="3"/>
  <c r="K340" i="3"/>
  <c r="J340" i="3"/>
  <c r="I340" i="3"/>
  <c r="L338" i="3"/>
  <c r="K338" i="3"/>
  <c r="J338" i="3"/>
  <c r="J337" i="3" s="1"/>
  <c r="I338" i="3"/>
  <c r="L337" i="3"/>
  <c r="K337" i="3"/>
  <c r="I337" i="3"/>
  <c r="I336" i="3" s="1"/>
  <c r="L333" i="3"/>
  <c r="K333" i="3"/>
  <c r="J333" i="3"/>
  <c r="J332" i="3" s="1"/>
  <c r="I333" i="3"/>
  <c r="I332" i="3" s="1"/>
  <c r="L332" i="3"/>
  <c r="K332" i="3"/>
  <c r="L330" i="3"/>
  <c r="L329" i="3" s="1"/>
  <c r="K330" i="3"/>
  <c r="K329" i="3" s="1"/>
  <c r="J330" i="3"/>
  <c r="J329" i="3" s="1"/>
  <c r="I330" i="3"/>
  <c r="I329" i="3"/>
  <c r="L327" i="3"/>
  <c r="L326" i="3" s="1"/>
  <c r="K327" i="3"/>
  <c r="J327" i="3"/>
  <c r="I327" i="3"/>
  <c r="I326" i="3" s="1"/>
  <c r="K326" i="3"/>
  <c r="J326" i="3"/>
  <c r="L323" i="3"/>
  <c r="K323" i="3"/>
  <c r="J323" i="3"/>
  <c r="J322" i="3" s="1"/>
  <c r="I323" i="3"/>
  <c r="I322" i="3" s="1"/>
  <c r="L322" i="3"/>
  <c r="K322" i="3"/>
  <c r="L319" i="3"/>
  <c r="L318" i="3" s="1"/>
  <c r="K319" i="3"/>
  <c r="K318" i="3" s="1"/>
  <c r="J319" i="3"/>
  <c r="J318" i="3" s="1"/>
  <c r="I319" i="3"/>
  <c r="I318" i="3"/>
  <c r="L315" i="3"/>
  <c r="L314" i="3" s="1"/>
  <c r="K315" i="3"/>
  <c r="J315" i="3"/>
  <c r="I315" i="3"/>
  <c r="I314" i="3" s="1"/>
  <c r="K314" i="3"/>
  <c r="J314" i="3"/>
  <c r="L311" i="3"/>
  <c r="K311" i="3"/>
  <c r="J311" i="3"/>
  <c r="I311" i="3"/>
  <c r="L308" i="3"/>
  <c r="K308" i="3"/>
  <c r="J308" i="3"/>
  <c r="I308" i="3"/>
  <c r="L306" i="3"/>
  <c r="L305" i="3" s="1"/>
  <c r="L304" i="3" s="1"/>
  <c r="K306" i="3"/>
  <c r="K305" i="3" s="1"/>
  <c r="K304" i="3" s="1"/>
  <c r="J306" i="3"/>
  <c r="J305" i="3" s="1"/>
  <c r="I306" i="3"/>
  <c r="I305" i="3"/>
  <c r="L300" i="3"/>
  <c r="K300" i="3"/>
  <c r="J300" i="3"/>
  <c r="J299" i="3" s="1"/>
  <c r="I300" i="3"/>
  <c r="I299" i="3" s="1"/>
  <c r="L299" i="3"/>
  <c r="K299" i="3"/>
  <c r="L297" i="3"/>
  <c r="L296" i="3" s="1"/>
  <c r="K297" i="3"/>
  <c r="K296" i="3" s="1"/>
  <c r="J297" i="3"/>
  <c r="J296" i="3" s="1"/>
  <c r="I297" i="3"/>
  <c r="I296" i="3"/>
  <c r="L294" i="3"/>
  <c r="L293" i="3" s="1"/>
  <c r="K294" i="3"/>
  <c r="J294" i="3"/>
  <c r="I294" i="3"/>
  <c r="I293" i="3" s="1"/>
  <c r="K293" i="3"/>
  <c r="J293" i="3"/>
  <c r="L290" i="3"/>
  <c r="K290" i="3"/>
  <c r="J290" i="3"/>
  <c r="J289" i="3" s="1"/>
  <c r="I290" i="3"/>
  <c r="I289" i="3" s="1"/>
  <c r="L289" i="3"/>
  <c r="K289" i="3"/>
  <c r="L286" i="3"/>
  <c r="L285" i="3" s="1"/>
  <c r="K286" i="3"/>
  <c r="K285" i="3" s="1"/>
  <c r="J286" i="3"/>
  <c r="J285" i="3" s="1"/>
  <c r="I286" i="3"/>
  <c r="I285" i="3"/>
  <c r="L282" i="3"/>
  <c r="L281" i="3" s="1"/>
  <c r="K282" i="3"/>
  <c r="J282" i="3"/>
  <c r="I282" i="3"/>
  <c r="I281" i="3" s="1"/>
  <c r="K281" i="3"/>
  <c r="J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J272" i="3" s="1"/>
  <c r="I273" i="3"/>
  <c r="I272" i="3"/>
  <c r="L268" i="3"/>
  <c r="L267" i="3" s="1"/>
  <c r="K268" i="3"/>
  <c r="K267" i="3" s="1"/>
  <c r="J268" i="3"/>
  <c r="J267" i="3" s="1"/>
  <c r="I268" i="3"/>
  <c r="I267" i="3"/>
  <c r="L265" i="3"/>
  <c r="L264" i="3" s="1"/>
  <c r="K265" i="3"/>
  <c r="J265" i="3"/>
  <c r="I265" i="3"/>
  <c r="I264" i="3" s="1"/>
  <c r="K264" i="3"/>
  <c r="J264" i="3"/>
  <c r="L262" i="3"/>
  <c r="K262" i="3"/>
  <c r="J262" i="3"/>
  <c r="J261" i="3" s="1"/>
  <c r="I262" i="3"/>
  <c r="I261" i="3" s="1"/>
  <c r="L261" i="3"/>
  <c r="K261" i="3"/>
  <c r="L258" i="3"/>
  <c r="K258" i="3"/>
  <c r="K257" i="3" s="1"/>
  <c r="J258" i="3"/>
  <c r="J257" i="3" s="1"/>
  <c r="I258" i="3"/>
  <c r="L257" i="3"/>
  <c r="I257" i="3"/>
  <c r="L254" i="3"/>
  <c r="L253" i="3" s="1"/>
  <c r="K254" i="3"/>
  <c r="J254" i="3"/>
  <c r="I254" i="3"/>
  <c r="I253" i="3" s="1"/>
  <c r="K253" i="3"/>
  <c r="J253" i="3"/>
  <c r="L250" i="3"/>
  <c r="K250" i="3"/>
  <c r="J250" i="3"/>
  <c r="J249" i="3" s="1"/>
  <c r="I250" i="3"/>
  <c r="I249" i="3" s="1"/>
  <c r="L249" i="3"/>
  <c r="K249" i="3"/>
  <c r="L246" i="3"/>
  <c r="K246" i="3"/>
  <c r="J246" i="3"/>
  <c r="I246" i="3"/>
  <c r="L243" i="3"/>
  <c r="K243" i="3"/>
  <c r="J243" i="3"/>
  <c r="I243" i="3"/>
  <c r="L241" i="3"/>
  <c r="L240" i="3" s="1"/>
  <c r="K241" i="3"/>
  <c r="J241" i="3"/>
  <c r="I241" i="3"/>
  <c r="I240" i="3" s="1"/>
  <c r="K240" i="3"/>
  <c r="J240" i="3"/>
  <c r="L234" i="3"/>
  <c r="K234" i="3"/>
  <c r="K233" i="3" s="1"/>
  <c r="K232" i="3" s="1"/>
  <c r="J234" i="3"/>
  <c r="J233" i="3" s="1"/>
  <c r="J232" i="3" s="1"/>
  <c r="I234" i="3"/>
  <c r="L233" i="3"/>
  <c r="I233" i="3"/>
  <c r="I232" i="3" s="1"/>
  <c r="L232" i="3"/>
  <c r="L230" i="3"/>
  <c r="K230" i="3"/>
  <c r="K229" i="3" s="1"/>
  <c r="K228" i="3" s="1"/>
  <c r="J230" i="3"/>
  <c r="J229" i="3" s="1"/>
  <c r="J228" i="3" s="1"/>
  <c r="I230" i="3"/>
  <c r="L229" i="3"/>
  <c r="I229" i="3"/>
  <c r="I228" i="3" s="1"/>
  <c r="L228" i="3"/>
  <c r="L221" i="3"/>
  <c r="K221" i="3"/>
  <c r="K220" i="3" s="1"/>
  <c r="J221" i="3"/>
  <c r="J220" i="3" s="1"/>
  <c r="I221" i="3"/>
  <c r="L220" i="3"/>
  <c r="I220" i="3"/>
  <c r="L218" i="3"/>
  <c r="L217" i="3" s="1"/>
  <c r="L216" i="3" s="1"/>
  <c r="K218" i="3"/>
  <c r="J218" i="3"/>
  <c r="I218" i="3"/>
  <c r="I217" i="3" s="1"/>
  <c r="I216" i="3" s="1"/>
  <c r="K217" i="3"/>
  <c r="K216" i="3" s="1"/>
  <c r="J217" i="3"/>
  <c r="L211" i="3"/>
  <c r="L210" i="3" s="1"/>
  <c r="L209" i="3" s="1"/>
  <c r="K211" i="3"/>
  <c r="J211" i="3"/>
  <c r="I211" i="3"/>
  <c r="I210" i="3" s="1"/>
  <c r="I209" i="3" s="1"/>
  <c r="K210" i="3"/>
  <c r="K209" i="3" s="1"/>
  <c r="J210" i="3"/>
  <c r="J209" i="3" s="1"/>
  <c r="L207" i="3"/>
  <c r="L206" i="3" s="1"/>
  <c r="K207" i="3"/>
  <c r="J207" i="3"/>
  <c r="I207" i="3"/>
  <c r="I206" i="3" s="1"/>
  <c r="K206" i="3"/>
  <c r="J206" i="3"/>
  <c r="L202" i="3"/>
  <c r="K202" i="3"/>
  <c r="J202" i="3"/>
  <c r="J201" i="3" s="1"/>
  <c r="I202" i="3"/>
  <c r="I201" i="3" s="1"/>
  <c r="L201" i="3"/>
  <c r="K201" i="3"/>
  <c r="L196" i="3"/>
  <c r="K196" i="3"/>
  <c r="K195" i="3" s="1"/>
  <c r="K186" i="3" s="1"/>
  <c r="J196" i="3"/>
  <c r="J195" i="3" s="1"/>
  <c r="I196" i="3"/>
  <c r="L195" i="3"/>
  <c r="I195" i="3"/>
  <c r="L191" i="3"/>
  <c r="L190" i="3" s="1"/>
  <c r="K191" i="3"/>
  <c r="J191" i="3"/>
  <c r="I191" i="3"/>
  <c r="I190" i="3" s="1"/>
  <c r="K190" i="3"/>
  <c r="J190" i="3"/>
  <c r="L188" i="3"/>
  <c r="K188" i="3"/>
  <c r="J188" i="3"/>
  <c r="J187" i="3" s="1"/>
  <c r="I188" i="3"/>
  <c r="I187" i="3" s="1"/>
  <c r="I186" i="3" s="1"/>
  <c r="L187" i="3"/>
  <c r="L186" i="3" s="1"/>
  <c r="L185" i="3" s="1"/>
  <c r="K187" i="3"/>
  <c r="L180" i="3"/>
  <c r="K180" i="3"/>
  <c r="K179" i="3" s="1"/>
  <c r="J180" i="3"/>
  <c r="J179" i="3" s="1"/>
  <c r="I180" i="3"/>
  <c r="L179" i="3"/>
  <c r="I179" i="3"/>
  <c r="L175" i="3"/>
  <c r="L174" i="3" s="1"/>
  <c r="L173" i="3" s="1"/>
  <c r="K175" i="3"/>
  <c r="J175" i="3"/>
  <c r="I175" i="3"/>
  <c r="I174" i="3" s="1"/>
  <c r="I173" i="3" s="1"/>
  <c r="K174" i="3"/>
  <c r="K173" i="3" s="1"/>
  <c r="J174" i="3"/>
  <c r="L171" i="3"/>
  <c r="L170" i="3" s="1"/>
  <c r="L169" i="3" s="1"/>
  <c r="L168" i="3" s="1"/>
  <c r="K171" i="3"/>
  <c r="J171" i="3"/>
  <c r="I171" i="3"/>
  <c r="I170" i="3" s="1"/>
  <c r="I169" i="3" s="1"/>
  <c r="K170" i="3"/>
  <c r="K169" i="3" s="1"/>
  <c r="J170" i="3"/>
  <c r="J169" i="3" s="1"/>
  <c r="L166" i="3"/>
  <c r="K166" i="3"/>
  <c r="K165" i="3" s="1"/>
  <c r="J166" i="3"/>
  <c r="J165" i="3" s="1"/>
  <c r="I166" i="3"/>
  <c r="L165" i="3"/>
  <c r="I165" i="3"/>
  <c r="L161" i="3"/>
  <c r="L160" i="3" s="1"/>
  <c r="L159" i="3" s="1"/>
  <c r="L158" i="3" s="1"/>
  <c r="K161" i="3"/>
  <c r="J161" i="3"/>
  <c r="I161" i="3"/>
  <c r="I160" i="3" s="1"/>
  <c r="I159" i="3" s="1"/>
  <c r="I158" i="3" s="1"/>
  <c r="K160" i="3"/>
  <c r="K159" i="3" s="1"/>
  <c r="K158" i="3" s="1"/>
  <c r="J160" i="3"/>
  <c r="J159" i="3" s="1"/>
  <c r="J158" i="3" s="1"/>
  <c r="L155" i="3"/>
  <c r="K155" i="3"/>
  <c r="K154" i="3" s="1"/>
  <c r="K153" i="3" s="1"/>
  <c r="J155" i="3"/>
  <c r="J154" i="3" s="1"/>
  <c r="J153" i="3" s="1"/>
  <c r="I155" i="3"/>
  <c r="L154" i="3"/>
  <c r="I154" i="3"/>
  <c r="I153" i="3" s="1"/>
  <c r="L153" i="3"/>
  <c r="L151" i="3"/>
  <c r="K151" i="3"/>
  <c r="K150" i="3" s="1"/>
  <c r="J151" i="3"/>
  <c r="J150" i="3" s="1"/>
  <c r="I151" i="3"/>
  <c r="L150" i="3"/>
  <c r="I150" i="3"/>
  <c r="L147" i="3"/>
  <c r="L146" i="3" s="1"/>
  <c r="L145" i="3" s="1"/>
  <c r="K147" i="3"/>
  <c r="J147" i="3"/>
  <c r="I147" i="3"/>
  <c r="I146" i="3" s="1"/>
  <c r="I145" i="3" s="1"/>
  <c r="K146" i="3"/>
  <c r="K145" i="3" s="1"/>
  <c r="J146" i="3"/>
  <c r="J145" i="3" s="1"/>
  <c r="L142" i="3"/>
  <c r="L141" i="3" s="1"/>
  <c r="L140" i="3" s="1"/>
  <c r="L139" i="3" s="1"/>
  <c r="K142" i="3"/>
  <c r="J142" i="3"/>
  <c r="I142" i="3"/>
  <c r="I141" i="3" s="1"/>
  <c r="I140" i="3" s="1"/>
  <c r="K141" i="3"/>
  <c r="K140" i="3" s="1"/>
  <c r="K139" i="3" s="1"/>
  <c r="J141" i="3"/>
  <c r="J140" i="3" s="1"/>
  <c r="L137" i="3"/>
  <c r="K137" i="3"/>
  <c r="K136" i="3" s="1"/>
  <c r="K135" i="3" s="1"/>
  <c r="J137" i="3"/>
  <c r="J136" i="3" s="1"/>
  <c r="J135" i="3" s="1"/>
  <c r="I137" i="3"/>
  <c r="L136" i="3"/>
  <c r="I136" i="3"/>
  <c r="I135" i="3" s="1"/>
  <c r="L135" i="3"/>
  <c r="L133" i="3"/>
  <c r="K133" i="3"/>
  <c r="K132" i="3" s="1"/>
  <c r="K131" i="3" s="1"/>
  <c r="J133" i="3"/>
  <c r="J132" i="3" s="1"/>
  <c r="J131" i="3" s="1"/>
  <c r="I133" i="3"/>
  <c r="L132" i="3"/>
  <c r="I132" i="3"/>
  <c r="I131" i="3" s="1"/>
  <c r="L131" i="3"/>
  <c r="L129" i="3"/>
  <c r="K129" i="3"/>
  <c r="K128" i="3" s="1"/>
  <c r="K127" i="3" s="1"/>
  <c r="J129" i="3"/>
  <c r="J128" i="3" s="1"/>
  <c r="J127" i="3" s="1"/>
  <c r="I129" i="3"/>
  <c r="L128" i="3"/>
  <c r="I128" i="3"/>
  <c r="I127" i="3" s="1"/>
  <c r="L127" i="3"/>
  <c r="L125" i="3"/>
  <c r="K125" i="3"/>
  <c r="K124" i="3" s="1"/>
  <c r="K123" i="3" s="1"/>
  <c r="J125" i="3"/>
  <c r="J124" i="3" s="1"/>
  <c r="J123" i="3" s="1"/>
  <c r="I125" i="3"/>
  <c r="L124" i="3"/>
  <c r="I124" i="3"/>
  <c r="I123" i="3" s="1"/>
  <c r="L123" i="3"/>
  <c r="L121" i="3"/>
  <c r="K121" i="3"/>
  <c r="K120" i="3" s="1"/>
  <c r="K119" i="3" s="1"/>
  <c r="J121" i="3"/>
  <c r="J120" i="3" s="1"/>
  <c r="J119" i="3" s="1"/>
  <c r="I121" i="3"/>
  <c r="L120" i="3"/>
  <c r="I120" i="3"/>
  <c r="I119" i="3" s="1"/>
  <c r="L119" i="3"/>
  <c r="L116" i="3"/>
  <c r="K116" i="3"/>
  <c r="K115" i="3" s="1"/>
  <c r="K114" i="3" s="1"/>
  <c r="J116" i="3"/>
  <c r="J115" i="3" s="1"/>
  <c r="J114" i="3" s="1"/>
  <c r="I116" i="3"/>
  <c r="L115" i="3"/>
  <c r="I115" i="3"/>
  <c r="I114" i="3" s="1"/>
  <c r="L114" i="3"/>
  <c r="L113" i="3" s="1"/>
  <c r="L110" i="3"/>
  <c r="K110" i="3"/>
  <c r="J110" i="3"/>
  <c r="J109" i="3" s="1"/>
  <c r="I110" i="3"/>
  <c r="I109" i="3" s="1"/>
  <c r="L109" i="3"/>
  <c r="K109" i="3"/>
  <c r="L106" i="3"/>
  <c r="K106" i="3"/>
  <c r="K105" i="3" s="1"/>
  <c r="K104" i="3" s="1"/>
  <c r="J106" i="3"/>
  <c r="J105" i="3" s="1"/>
  <c r="J104" i="3" s="1"/>
  <c r="I106" i="3"/>
  <c r="L105" i="3"/>
  <c r="I105" i="3"/>
  <c r="L104" i="3"/>
  <c r="L101" i="3"/>
  <c r="K101" i="3"/>
  <c r="K100" i="3" s="1"/>
  <c r="K99" i="3" s="1"/>
  <c r="J101" i="3"/>
  <c r="J100" i="3" s="1"/>
  <c r="J99" i="3" s="1"/>
  <c r="I101" i="3"/>
  <c r="L100" i="3"/>
  <c r="I100" i="3"/>
  <c r="I99" i="3" s="1"/>
  <c r="L99" i="3"/>
  <c r="L96" i="3"/>
  <c r="K96" i="3"/>
  <c r="K95" i="3" s="1"/>
  <c r="K94" i="3" s="1"/>
  <c r="K93" i="3" s="1"/>
  <c r="J96" i="3"/>
  <c r="J95" i="3" s="1"/>
  <c r="J94" i="3" s="1"/>
  <c r="I96" i="3"/>
  <c r="L95" i="3"/>
  <c r="I95" i="3"/>
  <c r="I94" i="3" s="1"/>
  <c r="L94" i="3"/>
  <c r="L93" i="3" s="1"/>
  <c r="L89" i="3"/>
  <c r="K89" i="3"/>
  <c r="J89" i="3"/>
  <c r="J88" i="3" s="1"/>
  <c r="J87" i="3" s="1"/>
  <c r="J86" i="3" s="1"/>
  <c r="I89" i="3"/>
  <c r="I88" i="3" s="1"/>
  <c r="I87" i="3" s="1"/>
  <c r="I86" i="3" s="1"/>
  <c r="L88" i="3"/>
  <c r="L87" i="3" s="1"/>
  <c r="L86" i="3" s="1"/>
  <c r="K88" i="3"/>
  <c r="K87" i="3"/>
  <c r="K86" i="3" s="1"/>
  <c r="L84" i="3"/>
  <c r="L83" i="3" s="1"/>
  <c r="L82" i="3" s="1"/>
  <c r="K84" i="3"/>
  <c r="J84" i="3"/>
  <c r="I84" i="3"/>
  <c r="I83" i="3" s="1"/>
  <c r="I82" i="3" s="1"/>
  <c r="K83" i="3"/>
  <c r="K82" i="3" s="1"/>
  <c r="J83" i="3"/>
  <c r="J82" i="3" s="1"/>
  <c r="L78" i="3"/>
  <c r="L77" i="3" s="1"/>
  <c r="L66" i="3" s="1"/>
  <c r="L65" i="3" s="1"/>
  <c r="K78" i="3"/>
  <c r="J78" i="3"/>
  <c r="I78" i="3"/>
  <c r="I77" i="3" s="1"/>
  <c r="K77" i="3"/>
  <c r="J77" i="3"/>
  <c r="L73" i="3"/>
  <c r="K73" i="3"/>
  <c r="J73" i="3"/>
  <c r="J72" i="3" s="1"/>
  <c r="I73" i="3"/>
  <c r="I72" i="3" s="1"/>
  <c r="L72" i="3"/>
  <c r="K72" i="3"/>
  <c r="L68" i="3"/>
  <c r="K68" i="3"/>
  <c r="K67" i="3" s="1"/>
  <c r="K66" i="3" s="1"/>
  <c r="K65" i="3" s="1"/>
  <c r="J68" i="3"/>
  <c r="J67" i="3" s="1"/>
  <c r="I68" i="3"/>
  <c r="L67" i="3"/>
  <c r="I67" i="3"/>
  <c r="L49" i="3"/>
  <c r="K49" i="3"/>
  <c r="J49" i="3"/>
  <c r="J48" i="3" s="1"/>
  <c r="J47" i="3" s="1"/>
  <c r="J46" i="3" s="1"/>
  <c r="I49" i="3"/>
  <c r="I48" i="3" s="1"/>
  <c r="I47" i="3" s="1"/>
  <c r="I46" i="3" s="1"/>
  <c r="L48" i="3"/>
  <c r="L47" i="3" s="1"/>
  <c r="L46" i="3" s="1"/>
  <c r="K48" i="3"/>
  <c r="K47" i="3"/>
  <c r="K46" i="3" s="1"/>
  <c r="L44" i="3"/>
  <c r="L43" i="3" s="1"/>
  <c r="L42" i="3" s="1"/>
  <c r="K44" i="3"/>
  <c r="J44" i="3"/>
  <c r="I44" i="3"/>
  <c r="I43" i="3" s="1"/>
  <c r="I42" i="3" s="1"/>
  <c r="K43" i="3"/>
  <c r="K42" i="3" s="1"/>
  <c r="J43" i="3"/>
  <c r="J42" i="3" s="1"/>
  <c r="L40" i="3"/>
  <c r="K40" i="3"/>
  <c r="J40" i="3"/>
  <c r="I40" i="3"/>
  <c r="L38" i="3"/>
  <c r="K38" i="3"/>
  <c r="K37" i="3" s="1"/>
  <c r="K36" i="3" s="1"/>
  <c r="K35" i="3" s="1"/>
  <c r="J38" i="3"/>
  <c r="J37" i="3" s="1"/>
  <c r="J36" i="3" s="1"/>
  <c r="J35" i="3" s="1"/>
  <c r="I38" i="3"/>
  <c r="L37" i="3"/>
  <c r="I37" i="3"/>
  <c r="I36" i="3" s="1"/>
  <c r="I35" i="3" s="1"/>
  <c r="L36" i="3"/>
  <c r="L35" i="3" s="1"/>
  <c r="L365" i="2"/>
  <c r="K365" i="2"/>
  <c r="J365" i="2"/>
  <c r="I365" i="2"/>
  <c r="L364" i="2"/>
  <c r="K364" i="2"/>
  <c r="J364" i="2"/>
  <c r="I364" i="2"/>
  <c r="L362" i="2"/>
  <c r="L361" i="2" s="1"/>
  <c r="K362" i="2"/>
  <c r="J362" i="2"/>
  <c r="I362" i="2"/>
  <c r="I361" i="2" s="1"/>
  <c r="K361" i="2"/>
  <c r="J361" i="2"/>
  <c r="L359" i="2"/>
  <c r="L358" i="2" s="1"/>
  <c r="K359" i="2"/>
  <c r="K358" i="2" s="1"/>
  <c r="J359" i="2"/>
  <c r="J358" i="2" s="1"/>
  <c r="I359" i="2"/>
  <c r="I358" i="2"/>
  <c r="L355" i="2"/>
  <c r="K355" i="2"/>
  <c r="J355" i="2"/>
  <c r="I355" i="2"/>
  <c r="L354" i="2"/>
  <c r="K354" i="2"/>
  <c r="J354" i="2"/>
  <c r="I354" i="2"/>
  <c r="L351" i="2"/>
  <c r="L350" i="2" s="1"/>
  <c r="K351" i="2"/>
  <c r="J351" i="2"/>
  <c r="I351" i="2"/>
  <c r="I350" i="2" s="1"/>
  <c r="K350" i="2"/>
  <c r="J350" i="2"/>
  <c r="L347" i="2"/>
  <c r="K347" i="2"/>
  <c r="K346" i="2" s="1"/>
  <c r="J347" i="2"/>
  <c r="J346" i="2" s="1"/>
  <c r="I347" i="2"/>
  <c r="L346" i="2"/>
  <c r="I346" i="2"/>
  <c r="L343" i="2"/>
  <c r="K343" i="2"/>
  <c r="J343" i="2"/>
  <c r="I343" i="2"/>
  <c r="L340" i="2"/>
  <c r="K340" i="2"/>
  <c r="J340" i="2"/>
  <c r="I340" i="2"/>
  <c r="L338" i="2"/>
  <c r="L337" i="2" s="1"/>
  <c r="K338" i="2"/>
  <c r="J338" i="2"/>
  <c r="I338" i="2"/>
  <c r="I337" i="2" s="1"/>
  <c r="K337" i="2"/>
  <c r="J337" i="2"/>
  <c r="L333" i="2"/>
  <c r="L332" i="2" s="1"/>
  <c r="K333" i="2"/>
  <c r="J333" i="2"/>
  <c r="I333" i="2"/>
  <c r="I332" i="2" s="1"/>
  <c r="K332" i="2"/>
  <c r="J332" i="2"/>
  <c r="L330" i="2"/>
  <c r="K330" i="2"/>
  <c r="K329" i="2" s="1"/>
  <c r="J330" i="2"/>
  <c r="J329" i="2" s="1"/>
  <c r="I330" i="2"/>
  <c r="L329" i="2"/>
  <c r="I329" i="2"/>
  <c r="L327" i="2"/>
  <c r="K327" i="2"/>
  <c r="J327" i="2"/>
  <c r="I327" i="2"/>
  <c r="L326" i="2"/>
  <c r="K326" i="2"/>
  <c r="J326" i="2"/>
  <c r="I326" i="2"/>
  <c r="L323" i="2"/>
  <c r="L322" i="2" s="1"/>
  <c r="K323" i="2"/>
  <c r="J323" i="2"/>
  <c r="I323" i="2"/>
  <c r="I322" i="2" s="1"/>
  <c r="K322" i="2"/>
  <c r="J322" i="2"/>
  <c r="L319" i="2"/>
  <c r="K319" i="2"/>
  <c r="K318" i="2" s="1"/>
  <c r="J319" i="2"/>
  <c r="J318" i="2" s="1"/>
  <c r="I319" i="2"/>
  <c r="L318" i="2"/>
  <c r="I318" i="2"/>
  <c r="L315" i="2"/>
  <c r="K315" i="2"/>
  <c r="J315" i="2"/>
  <c r="I315" i="2"/>
  <c r="L314" i="2"/>
  <c r="K314" i="2"/>
  <c r="J314" i="2"/>
  <c r="I314" i="2"/>
  <c r="L311" i="2"/>
  <c r="K311" i="2"/>
  <c r="J311" i="2"/>
  <c r="I311" i="2"/>
  <c r="L308" i="2"/>
  <c r="K308" i="2"/>
  <c r="J308" i="2"/>
  <c r="I308" i="2"/>
  <c r="L306" i="2"/>
  <c r="K306" i="2"/>
  <c r="K305" i="2" s="1"/>
  <c r="J306" i="2"/>
  <c r="J305" i="2" s="1"/>
  <c r="J304" i="2" s="1"/>
  <c r="I306" i="2"/>
  <c r="L305" i="2"/>
  <c r="I305" i="2"/>
  <c r="L300" i="2"/>
  <c r="L299" i="2" s="1"/>
  <c r="K300" i="2"/>
  <c r="J300" i="2"/>
  <c r="I300" i="2"/>
  <c r="I299" i="2" s="1"/>
  <c r="K299" i="2"/>
  <c r="J299" i="2"/>
  <c r="L297" i="2"/>
  <c r="K297" i="2"/>
  <c r="K296" i="2" s="1"/>
  <c r="J297" i="2"/>
  <c r="J296" i="2" s="1"/>
  <c r="I297" i="2"/>
  <c r="L296" i="2"/>
  <c r="I296" i="2"/>
  <c r="L294" i="2"/>
  <c r="K294" i="2"/>
  <c r="J294" i="2"/>
  <c r="I294" i="2"/>
  <c r="L293" i="2"/>
  <c r="K293" i="2"/>
  <c r="J293" i="2"/>
  <c r="I293" i="2"/>
  <c r="L290" i="2"/>
  <c r="L289" i="2" s="1"/>
  <c r="K290" i="2"/>
  <c r="J290" i="2"/>
  <c r="I290" i="2"/>
  <c r="I289" i="2" s="1"/>
  <c r="K289" i="2"/>
  <c r="J289" i="2"/>
  <c r="L286" i="2"/>
  <c r="K286" i="2"/>
  <c r="K285" i="2" s="1"/>
  <c r="J286" i="2"/>
  <c r="J285" i="2" s="1"/>
  <c r="I286" i="2"/>
  <c r="L285" i="2"/>
  <c r="I285" i="2"/>
  <c r="L282" i="2"/>
  <c r="K282" i="2"/>
  <c r="J282" i="2"/>
  <c r="I282" i="2"/>
  <c r="L281" i="2"/>
  <c r="K281" i="2"/>
  <c r="J281" i="2"/>
  <c r="I281" i="2"/>
  <c r="L278" i="2"/>
  <c r="K278" i="2"/>
  <c r="J278" i="2"/>
  <c r="I278" i="2"/>
  <c r="L275" i="2"/>
  <c r="K275" i="2"/>
  <c r="J275" i="2"/>
  <c r="I275" i="2"/>
  <c r="L273" i="2"/>
  <c r="K273" i="2"/>
  <c r="K272" i="2" s="1"/>
  <c r="K271" i="2" s="1"/>
  <c r="J273" i="2"/>
  <c r="J272" i="2" s="1"/>
  <c r="I273" i="2"/>
  <c r="L272" i="2"/>
  <c r="L271" i="2" s="1"/>
  <c r="I272" i="2"/>
  <c r="I271" i="2" s="1"/>
  <c r="L268" i="2"/>
  <c r="K268" i="2"/>
  <c r="K267" i="2" s="1"/>
  <c r="J268" i="2"/>
  <c r="J267" i="2" s="1"/>
  <c r="I268" i="2"/>
  <c r="L267" i="2"/>
  <c r="I267" i="2"/>
  <c r="L265" i="2"/>
  <c r="K265" i="2"/>
  <c r="J265" i="2"/>
  <c r="I265" i="2"/>
  <c r="L264" i="2"/>
  <c r="K264" i="2"/>
  <c r="J264" i="2"/>
  <c r="I264" i="2"/>
  <c r="L262" i="2"/>
  <c r="L261" i="2" s="1"/>
  <c r="K262" i="2"/>
  <c r="J262" i="2"/>
  <c r="I262" i="2"/>
  <c r="I261" i="2" s="1"/>
  <c r="K261" i="2"/>
  <c r="J261" i="2"/>
  <c r="L258" i="2"/>
  <c r="K258" i="2"/>
  <c r="K257" i="2" s="1"/>
  <c r="J258" i="2"/>
  <c r="J257" i="2" s="1"/>
  <c r="I258" i="2"/>
  <c r="L257" i="2"/>
  <c r="I257" i="2"/>
  <c r="L254" i="2"/>
  <c r="K254" i="2"/>
  <c r="J254" i="2"/>
  <c r="I254" i="2"/>
  <c r="L253" i="2"/>
  <c r="K253" i="2"/>
  <c r="J253" i="2"/>
  <c r="I253" i="2"/>
  <c r="L250" i="2"/>
  <c r="L249" i="2" s="1"/>
  <c r="L239" i="2" s="1"/>
  <c r="L238" i="2" s="1"/>
  <c r="K250" i="2"/>
  <c r="J250" i="2"/>
  <c r="I250" i="2"/>
  <c r="I249" i="2" s="1"/>
  <c r="K249" i="2"/>
  <c r="J249" i="2"/>
  <c r="L246" i="2"/>
  <c r="K246" i="2"/>
  <c r="J246" i="2"/>
  <c r="I246" i="2"/>
  <c r="L243" i="2"/>
  <c r="K243" i="2"/>
  <c r="J243" i="2"/>
  <c r="I243" i="2"/>
  <c r="L241" i="2"/>
  <c r="K241" i="2"/>
  <c r="J241" i="2"/>
  <c r="I241" i="2"/>
  <c r="L240" i="2"/>
  <c r="K240" i="2"/>
  <c r="K239" i="2" s="1"/>
  <c r="K238" i="2" s="1"/>
  <c r="J240" i="2"/>
  <c r="I240" i="2"/>
  <c r="L234" i="2"/>
  <c r="K234" i="2"/>
  <c r="K233" i="2" s="1"/>
  <c r="K232" i="2" s="1"/>
  <c r="J234" i="2"/>
  <c r="J233" i="2" s="1"/>
  <c r="J232" i="2" s="1"/>
  <c r="I234" i="2"/>
  <c r="L233" i="2"/>
  <c r="L232" i="2" s="1"/>
  <c r="I233" i="2"/>
  <c r="I232" i="2" s="1"/>
  <c r="L230" i="2"/>
  <c r="K230" i="2"/>
  <c r="K229" i="2" s="1"/>
  <c r="K228" i="2" s="1"/>
  <c r="J230" i="2"/>
  <c r="J229" i="2" s="1"/>
  <c r="J228" i="2" s="1"/>
  <c r="I230" i="2"/>
  <c r="L229" i="2"/>
  <c r="L228" i="2" s="1"/>
  <c r="I229" i="2"/>
  <c r="I228" i="2" s="1"/>
  <c r="L221" i="2"/>
  <c r="K221" i="2"/>
  <c r="K220" i="2" s="1"/>
  <c r="J221" i="2"/>
  <c r="J220" i="2" s="1"/>
  <c r="I221" i="2"/>
  <c r="L220" i="2"/>
  <c r="I220" i="2"/>
  <c r="L218" i="2"/>
  <c r="K218" i="2"/>
  <c r="J218" i="2"/>
  <c r="I218" i="2"/>
  <c r="L217" i="2"/>
  <c r="K217" i="2"/>
  <c r="K216" i="2" s="1"/>
  <c r="J217" i="2"/>
  <c r="I217" i="2"/>
  <c r="L216" i="2"/>
  <c r="I216" i="2"/>
  <c r="L211" i="2"/>
  <c r="K211" i="2"/>
  <c r="J211" i="2"/>
  <c r="I211" i="2"/>
  <c r="L210" i="2"/>
  <c r="K210" i="2"/>
  <c r="K209" i="2" s="1"/>
  <c r="J210" i="2"/>
  <c r="J209" i="2" s="1"/>
  <c r="I210" i="2"/>
  <c r="L209" i="2"/>
  <c r="I209" i="2"/>
  <c r="L207" i="2"/>
  <c r="K207" i="2"/>
  <c r="J207" i="2"/>
  <c r="I207" i="2"/>
  <c r="L206" i="2"/>
  <c r="K206" i="2"/>
  <c r="J206" i="2"/>
  <c r="I206" i="2"/>
  <c r="L202" i="2"/>
  <c r="L201" i="2" s="1"/>
  <c r="K202" i="2"/>
  <c r="J202" i="2"/>
  <c r="I202" i="2"/>
  <c r="I201" i="2" s="1"/>
  <c r="K201" i="2"/>
  <c r="J201" i="2"/>
  <c r="L196" i="2"/>
  <c r="K196" i="2"/>
  <c r="K195" i="2" s="1"/>
  <c r="J196" i="2"/>
  <c r="J195" i="2" s="1"/>
  <c r="I196" i="2"/>
  <c r="L195" i="2"/>
  <c r="I195" i="2"/>
  <c r="L191" i="2"/>
  <c r="K191" i="2"/>
  <c r="J191" i="2"/>
  <c r="I191" i="2"/>
  <c r="L190" i="2"/>
  <c r="K190" i="2"/>
  <c r="K186" i="2" s="1"/>
  <c r="K185" i="2" s="1"/>
  <c r="J190" i="2"/>
  <c r="I190" i="2"/>
  <c r="L188" i="2"/>
  <c r="L187" i="2" s="1"/>
  <c r="L186" i="2" s="1"/>
  <c r="L185" i="2" s="1"/>
  <c r="K188" i="2"/>
  <c r="J188" i="2"/>
  <c r="I188" i="2"/>
  <c r="I187" i="2" s="1"/>
  <c r="I186" i="2" s="1"/>
  <c r="I185" i="2" s="1"/>
  <c r="K187" i="2"/>
  <c r="J187" i="2"/>
  <c r="L180" i="2"/>
  <c r="K180" i="2"/>
  <c r="K179" i="2" s="1"/>
  <c r="J180" i="2"/>
  <c r="J179" i="2" s="1"/>
  <c r="I180" i="2"/>
  <c r="L179" i="2"/>
  <c r="I179" i="2"/>
  <c r="I173" i="2" s="1"/>
  <c r="L175" i="2"/>
  <c r="K175" i="2"/>
  <c r="J175" i="2"/>
  <c r="I175" i="2"/>
  <c r="L174" i="2"/>
  <c r="K174" i="2"/>
  <c r="K173" i="2" s="1"/>
  <c r="J174" i="2"/>
  <c r="I174" i="2"/>
  <c r="L173" i="2"/>
  <c r="L171" i="2"/>
  <c r="K171" i="2"/>
  <c r="J171" i="2"/>
  <c r="I171" i="2"/>
  <c r="L170" i="2"/>
  <c r="K170" i="2"/>
  <c r="K169" i="2" s="1"/>
  <c r="J170" i="2"/>
  <c r="J169" i="2" s="1"/>
  <c r="I170" i="2"/>
  <c r="L169" i="2"/>
  <c r="L168" i="2" s="1"/>
  <c r="I169" i="2"/>
  <c r="L166" i="2"/>
  <c r="K166" i="2"/>
  <c r="K165" i="2" s="1"/>
  <c r="J166" i="2"/>
  <c r="J165" i="2" s="1"/>
  <c r="I166" i="2"/>
  <c r="L165" i="2"/>
  <c r="I165" i="2"/>
  <c r="L161" i="2"/>
  <c r="K161" i="2"/>
  <c r="J161" i="2"/>
  <c r="I161" i="2"/>
  <c r="L160" i="2"/>
  <c r="K160" i="2"/>
  <c r="J160" i="2"/>
  <c r="I160" i="2"/>
  <c r="L159" i="2"/>
  <c r="L158" i="2" s="1"/>
  <c r="I159" i="2"/>
  <c r="I158" i="2" s="1"/>
  <c r="L155" i="2"/>
  <c r="K155" i="2"/>
  <c r="K154" i="2" s="1"/>
  <c r="K153" i="2" s="1"/>
  <c r="J155" i="2"/>
  <c r="J154" i="2" s="1"/>
  <c r="J153" i="2" s="1"/>
  <c r="I155" i="2"/>
  <c r="L154" i="2"/>
  <c r="L153" i="2" s="1"/>
  <c r="I154" i="2"/>
  <c r="I153" i="2" s="1"/>
  <c r="L151" i="2"/>
  <c r="K151" i="2"/>
  <c r="K150" i="2" s="1"/>
  <c r="J151" i="2"/>
  <c r="J150" i="2" s="1"/>
  <c r="I151" i="2"/>
  <c r="L150" i="2"/>
  <c r="I150" i="2"/>
  <c r="L147" i="2"/>
  <c r="K147" i="2"/>
  <c r="J147" i="2"/>
  <c r="I147" i="2"/>
  <c r="L146" i="2"/>
  <c r="K146" i="2"/>
  <c r="K145" i="2" s="1"/>
  <c r="J146" i="2"/>
  <c r="J145" i="2" s="1"/>
  <c r="I146" i="2"/>
  <c r="L145" i="2"/>
  <c r="I145" i="2"/>
  <c r="L142" i="2"/>
  <c r="K142" i="2"/>
  <c r="J142" i="2"/>
  <c r="I142" i="2"/>
  <c r="L141" i="2"/>
  <c r="K141" i="2"/>
  <c r="K140" i="2" s="1"/>
  <c r="J141" i="2"/>
  <c r="J140" i="2" s="1"/>
  <c r="I141" i="2"/>
  <c r="L140" i="2"/>
  <c r="I140" i="2"/>
  <c r="I139" i="2" s="1"/>
  <c r="L137" i="2"/>
  <c r="K137" i="2"/>
  <c r="K136" i="2" s="1"/>
  <c r="K135" i="2" s="1"/>
  <c r="J137" i="2"/>
  <c r="J136" i="2" s="1"/>
  <c r="J135" i="2" s="1"/>
  <c r="I137" i="2"/>
  <c r="L136" i="2"/>
  <c r="L135" i="2" s="1"/>
  <c r="I136" i="2"/>
  <c r="I135" i="2" s="1"/>
  <c r="L133" i="2"/>
  <c r="K133" i="2"/>
  <c r="K132" i="2" s="1"/>
  <c r="K131" i="2" s="1"/>
  <c r="J133" i="2"/>
  <c r="J132" i="2" s="1"/>
  <c r="J131" i="2" s="1"/>
  <c r="I133" i="2"/>
  <c r="L132" i="2"/>
  <c r="L131" i="2" s="1"/>
  <c r="I132" i="2"/>
  <c r="I131" i="2" s="1"/>
  <c r="L129" i="2"/>
  <c r="K129" i="2"/>
  <c r="K128" i="2" s="1"/>
  <c r="K127" i="2" s="1"/>
  <c r="J129" i="2"/>
  <c r="J128" i="2" s="1"/>
  <c r="J127" i="2" s="1"/>
  <c r="I129" i="2"/>
  <c r="L128" i="2"/>
  <c r="L127" i="2" s="1"/>
  <c r="I128" i="2"/>
  <c r="I127" i="2" s="1"/>
  <c r="L125" i="2"/>
  <c r="K125" i="2"/>
  <c r="K124" i="2" s="1"/>
  <c r="K123" i="2" s="1"/>
  <c r="J125" i="2"/>
  <c r="J124" i="2" s="1"/>
  <c r="J123" i="2" s="1"/>
  <c r="I125" i="2"/>
  <c r="L124" i="2"/>
  <c r="L123" i="2" s="1"/>
  <c r="I124" i="2"/>
  <c r="I123" i="2" s="1"/>
  <c r="L121" i="2"/>
  <c r="K121" i="2"/>
  <c r="K120" i="2" s="1"/>
  <c r="K119" i="2" s="1"/>
  <c r="J121" i="2"/>
  <c r="J120" i="2" s="1"/>
  <c r="J119" i="2" s="1"/>
  <c r="I121" i="2"/>
  <c r="L120" i="2"/>
  <c r="L119" i="2" s="1"/>
  <c r="I120" i="2"/>
  <c r="I119" i="2" s="1"/>
  <c r="L116" i="2"/>
  <c r="K116" i="2"/>
  <c r="K115" i="2" s="1"/>
  <c r="K114" i="2" s="1"/>
  <c r="J116" i="2"/>
  <c r="J115" i="2" s="1"/>
  <c r="J114" i="2" s="1"/>
  <c r="I116" i="2"/>
  <c r="L115" i="2"/>
  <c r="L114" i="2" s="1"/>
  <c r="L113" i="2" s="1"/>
  <c r="I115" i="2"/>
  <c r="I114" i="2" s="1"/>
  <c r="L110" i="2"/>
  <c r="L109" i="2" s="1"/>
  <c r="K110" i="2"/>
  <c r="J110" i="2"/>
  <c r="I110" i="2"/>
  <c r="I109" i="2" s="1"/>
  <c r="K109" i="2"/>
  <c r="J109" i="2"/>
  <c r="L106" i="2"/>
  <c r="K106" i="2"/>
  <c r="K105" i="2" s="1"/>
  <c r="K104" i="2" s="1"/>
  <c r="J106" i="2"/>
  <c r="J105" i="2" s="1"/>
  <c r="J104" i="2" s="1"/>
  <c r="I106" i="2"/>
  <c r="L105" i="2"/>
  <c r="L104" i="2" s="1"/>
  <c r="I105" i="2"/>
  <c r="I104" i="2" s="1"/>
  <c r="L101" i="2"/>
  <c r="K101" i="2"/>
  <c r="K100" i="2" s="1"/>
  <c r="K99" i="2" s="1"/>
  <c r="J101" i="2"/>
  <c r="J100" i="2" s="1"/>
  <c r="J99" i="2" s="1"/>
  <c r="I101" i="2"/>
  <c r="L100" i="2"/>
  <c r="L99" i="2" s="1"/>
  <c r="I100" i="2"/>
  <c r="I99" i="2" s="1"/>
  <c r="L96" i="2"/>
  <c r="K96" i="2"/>
  <c r="K95" i="2" s="1"/>
  <c r="K94" i="2" s="1"/>
  <c r="J96" i="2"/>
  <c r="J95" i="2" s="1"/>
  <c r="J94" i="2" s="1"/>
  <c r="I96" i="2"/>
  <c r="L95" i="2"/>
  <c r="L94" i="2" s="1"/>
  <c r="L93" i="2" s="1"/>
  <c r="I95" i="2"/>
  <c r="I94" i="2" s="1"/>
  <c r="L89" i="2"/>
  <c r="L88" i="2" s="1"/>
  <c r="L87" i="2" s="1"/>
  <c r="L86" i="2" s="1"/>
  <c r="K89" i="2"/>
  <c r="J89" i="2"/>
  <c r="I89" i="2"/>
  <c r="I88" i="2" s="1"/>
  <c r="I87" i="2" s="1"/>
  <c r="I86" i="2" s="1"/>
  <c r="K88" i="2"/>
  <c r="J88" i="2"/>
  <c r="K87" i="2"/>
  <c r="K86" i="2" s="1"/>
  <c r="J87" i="2"/>
  <c r="J86" i="2" s="1"/>
  <c r="L84" i="2"/>
  <c r="K84" i="2"/>
  <c r="J84" i="2"/>
  <c r="I84" i="2"/>
  <c r="L83" i="2"/>
  <c r="K83" i="2"/>
  <c r="K82" i="2" s="1"/>
  <c r="J83" i="2"/>
  <c r="J82" i="2" s="1"/>
  <c r="I83" i="2"/>
  <c r="L82" i="2"/>
  <c r="I82" i="2"/>
  <c r="L78" i="2"/>
  <c r="K78" i="2"/>
  <c r="J78" i="2"/>
  <c r="I78" i="2"/>
  <c r="L77" i="2"/>
  <c r="K77" i="2"/>
  <c r="J77" i="2"/>
  <c r="I77" i="2"/>
  <c r="L73" i="2"/>
  <c r="L72" i="2" s="1"/>
  <c r="K73" i="2"/>
  <c r="J73" i="2"/>
  <c r="I73" i="2"/>
  <c r="I72" i="2" s="1"/>
  <c r="K72" i="2"/>
  <c r="J72" i="2"/>
  <c r="L68" i="2"/>
  <c r="K68" i="2"/>
  <c r="K67" i="2" s="1"/>
  <c r="K66" i="2" s="1"/>
  <c r="J68" i="2"/>
  <c r="J67" i="2" s="1"/>
  <c r="J66" i="2" s="1"/>
  <c r="I68" i="2"/>
  <c r="L67" i="2"/>
  <c r="I67" i="2"/>
  <c r="I66" i="2" s="1"/>
  <c r="I65" i="2" s="1"/>
  <c r="L49" i="2"/>
  <c r="L48" i="2" s="1"/>
  <c r="L47" i="2" s="1"/>
  <c r="L46" i="2" s="1"/>
  <c r="K49" i="2"/>
  <c r="J49" i="2"/>
  <c r="J48" i="2" s="1"/>
  <c r="J47" i="2" s="1"/>
  <c r="J46" i="2" s="1"/>
  <c r="I49" i="2"/>
  <c r="I48" i="2" s="1"/>
  <c r="I47" i="2" s="1"/>
  <c r="I46" i="2" s="1"/>
  <c r="K48" i="2"/>
  <c r="K47" i="2"/>
  <c r="K46" i="2" s="1"/>
  <c r="L44" i="2"/>
  <c r="K44" i="2"/>
  <c r="J44" i="2"/>
  <c r="I44" i="2"/>
  <c r="L43" i="2"/>
  <c r="K43" i="2"/>
  <c r="K42" i="2" s="1"/>
  <c r="J43" i="2"/>
  <c r="J42" i="2" s="1"/>
  <c r="I43" i="2"/>
  <c r="L42" i="2"/>
  <c r="I42" i="2"/>
  <c r="L40" i="2"/>
  <c r="K40" i="2"/>
  <c r="J40" i="2"/>
  <c r="I40" i="2"/>
  <c r="L38" i="2"/>
  <c r="K38" i="2"/>
  <c r="K37" i="2" s="1"/>
  <c r="K36" i="2" s="1"/>
  <c r="J38" i="2"/>
  <c r="J37" i="2" s="1"/>
  <c r="J36" i="2" s="1"/>
  <c r="I38" i="2"/>
  <c r="L37" i="2"/>
  <c r="L36" i="2" s="1"/>
  <c r="L35" i="2" s="1"/>
  <c r="I37" i="2"/>
  <c r="I36" i="2" s="1"/>
  <c r="I35" i="2" s="1"/>
  <c r="L365" i="1"/>
  <c r="K365" i="1"/>
  <c r="J365" i="1"/>
  <c r="I365" i="1"/>
  <c r="L364" i="1"/>
  <c r="K364" i="1"/>
  <c r="J364" i="1"/>
  <c r="I364" i="1"/>
  <c r="L362" i="1"/>
  <c r="L361" i="1" s="1"/>
  <c r="K362" i="1"/>
  <c r="K361" i="1" s="1"/>
  <c r="J362" i="1"/>
  <c r="J361" i="1" s="1"/>
  <c r="I362" i="1"/>
  <c r="I361" i="1"/>
  <c r="L359" i="1"/>
  <c r="K359" i="1"/>
  <c r="J359" i="1"/>
  <c r="I359" i="1"/>
  <c r="I358" i="1" s="1"/>
  <c r="L358" i="1"/>
  <c r="K358" i="1"/>
  <c r="J358" i="1"/>
  <c r="L355" i="1"/>
  <c r="K355" i="1"/>
  <c r="J355" i="1"/>
  <c r="I355" i="1"/>
  <c r="L354" i="1"/>
  <c r="K354" i="1"/>
  <c r="J354" i="1"/>
  <c r="I354" i="1"/>
  <c r="L351" i="1"/>
  <c r="L350" i="1" s="1"/>
  <c r="K351" i="1"/>
  <c r="K350" i="1" s="1"/>
  <c r="J351" i="1"/>
  <c r="J350" i="1" s="1"/>
  <c r="I351" i="1"/>
  <c r="I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L340" i="1"/>
  <c r="K340" i="1"/>
  <c r="J340" i="1"/>
  <c r="I340" i="1"/>
  <c r="L338" i="1"/>
  <c r="L337" i="1" s="1"/>
  <c r="K338" i="1"/>
  <c r="K337" i="1" s="1"/>
  <c r="J338" i="1"/>
  <c r="J337" i="1" s="1"/>
  <c r="I338" i="1"/>
  <c r="I337" i="1"/>
  <c r="L333" i="1"/>
  <c r="L332" i="1" s="1"/>
  <c r="K333" i="1"/>
  <c r="K332" i="1" s="1"/>
  <c r="J333" i="1"/>
  <c r="J332" i="1" s="1"/>
  <c r="I333" i="1"/>
  <c r="I332" i="1"/>
  <c r="L330" i="1"/>
  <c r="K330" i="1"/>
  <c r="J330" i="1"/>
  <c r="I330" i="1"/>
  <c r="I329" i="1" s="1"/>
  <c r="L329" i="1"/>
  <c r="K329" i="1"/>
  <c r="J329" i="1"/>
  <c r="L327" i="1"/>
  <c r="K327" i="1"/>
  <c r="J327" i="1"/>
  <c r="I327" i="1"/>
  <c r="L326" i="1"/>
  <c r="K326" i="1"/>
  <c r="J326" i="1"/>
  <c r="I326" i="1"/>
  <c r="L323" i="1"/>
  <c r="L322" i="1" s="1"/>
  <c r="K323" i="1"/>
  <c r="K322" i="1" s="1"/>
  <c r="J323" i="1"/>
  <c r="J322" i="1" s="1"/>
  <c r="I323" i="1"/>
  <c r="I322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L314" i="1"/>
  <c r="K314" i="1"/>
  <c r="J314" i="1"/>
  <c r="I314" i="1"/>
  <c r="L311" i="1"/>
  <c r="K311" i="1"/>
  <c r="K305" i="1" s="1"/>
  <c r="K304" i="1" s="1"/>
  <c r="J311" i="1"/>
  <c r="I311" i="1"/>
  <c r="L308" i="1"/>
  <c r="K308" i="1"/>
  <c r="J308" i="1"/>
  <c r="I308" i="1"/>
  <c r="L306" i="1"/>
  <c r="K306" i="1"/>
  <c r="J306" i="1"/>
  <c r="I306" i="1"/>
  <c r="I305" i="1" s="1"/>
  <c r="L305" i="1"/>
  <c r="L304" i="1" s="1"/>
  <c r="J305" i="1"/>
  <c r="J304" i="1" s="1"/>
  <c r="L300" i="1"/>
  <c r="L299" i="1" s="1"/>
  <c r="K300" i="1"/>
  <c r="K299" i="1" s="1"/>
  <c r="J300" i="1"/>
  <c r="J299" i="1" s="1"/>
  <c r="I300" i="1"/>
  <c r="I299" i="1"/>
  <c r="L297" i="1"/>
  <c r="K297" i="1"/>
  <c r="J297" i="1"/>
  <c r="I297" i="1"/>
  <c r="I296" i="1" s="1"/>
  <c r="L296" i="1"/>
  <c r="K296" i="1"/>
  <c r="J296" i="1"/>
  <c r="L294" i="1"/>
  <c r="K294" i="1"/>
  <c r="J294" i="1"/>
  <c r="I294" i="1"/>
  <c r="L293" i="1"/>
  <c r="K293" i="1"/>
  <c r="J293" i="1"/>
  <c r="I293" i="1"/>
  <c r="L290" i="1"/>
  <c r="L289" i="1" s="1"/>
  <c r="K290" i="1"/>
  <c r="K289" i="1" s="1"/>
  <c r="J290" i="1"/>
  <c r="J289" i="1" s="1"/>
  <c r="I290" i="1"/>
  <c r="I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I272" i="1" s="1"/>
  <c r="L272" i="1"/>
  <c r="K272" i="1"/>
  <c r="J272" i="1"/>
  <c r="L268" i="1"/>
  <c r="K268" i="1"/>
  <c r="J268" i="1"/>
  <c r="I268" i="1"/>
  <c r="I267" i="1" s="1"/>
  <c r="L267" i="1"/>
  <c r="K267" i="1"/>
  <c r="J267" i="1"/>
  <c r="L265" i="1"/>
  <c r="K265" i="1"/>
  <c r="J265" i="1"/>
  <c r="I265" i="1"/>
  <c r="L264" i="1"/>
  <c r="K264" i="1"/>
  <c r="J264" i="1"/>
  <c r="I264" i="1"/>
  <c r="L262" i="1"/>
  <c r="L261" i="1" s="1"/>
  <c r="K262" i="1"/>
  <c r="K261" i="1" s="1"/>
  <c r="J262" i="1"/>
  <c r="J261" i="1" s="1"/>
  <c r="I262" i="1"/>
  <c r="I261" i="1"/>
  <c r="L258" i="1"/>
  <c r="K258" i="1"/>
  <c r="J258" i="1"/>
  <c r="I258" i="1"/>
  <c r="I257" i="1" s="1"/>
  <c r="L257" i="1"/>
  <c r="K257" i="1"/>
  <c r="J257" i="1"/>
  <c r="L254" i="1"/>
  <c r="K254" i="1"/>
  <c r="J254" i="1"/>
  <c r="I254" i="1"/>
  <c r="L253" i="1"/>
  <c r="K253" i="1"/>
  <c r="J253" i="1"/>
  <c r="I253" i="1"/>
  <c r="L250" i="1"/>
  <c r="L249" i="1" s="1"/>
  <c r="K250" i="1"/>
  <c r="K249" i="1" s="1"/>
  <c r="J250" i="1"/>
  <c r="J249" i="1" s="1"/>
  <c r="I250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4" i="1"/>
  <c r="K234" i="1"/>
  <c r="J234" i="1"/>
  <c r="I234" i="1"/>
  <c r="I233" i="1" s="1"/>
  <c r="I232" i="1" s="1"/>
  <c r="L233" i="1"/>
  <c r="L232" i="1" s="1"/>
  <c r="K233" i="1"/>
  <c r="K232" i="1" s="1"/>
  <c r="J233" i="1"/>
  <c r="J232" i="1" s="1"/>
  <c r="L230" i="1"/>
  <c r="K230" i="1"/>
  <c r="J230" i="1"/>
  <c r="I230" i="1"/>
  <c r="I229" i="1" s="1"/>
  <c r="I228" i="1" s="1"/>
  <c r="L229" i="1"/>
  <c r="L228" i="1" s="1"/>
  <c r="K229" i="1"/>
  <c r="K228" i="1" s="1"/>
  <c r="J229" i="1"/>
  <c r="J228" i="1" s="1"/>
  <c r="L221" i="1"/>
  <c r="K221" i="1"/>
  <c r="J221" i="1"/>
  <c r="I221" i="1"/>
  <c r="I220" i="1" s="1"/>
  <c r="L220" i="1"/>
  <c r="L216" i="1" s="1"/>
  <c r="K220" i="1"/>
  <c r="K216" i="1" s="1"/>
  <c r="J220" i="1"/>
  <c r="L218" i="1"/>
  <c r="K218" i="1"/>
  <c r="J218" i="1"/>
  <c r="I218" i="1"/>
  <c r="L217" i="1"/>
  <c r="K217" i="1"/>
  <c r="J217" i="1"/>
  <c r="I217" i="1"/>
  <c r="I216" i="1" s="1"/>
  <c r="J216" i="1"/>
  <c r="L211" i="1"/>
  <c r="K211" i="1"/>
  <c r="J211" i="1"/>
  <c r="I211" i="1"/>
  <c r="L210" i="1"/>
  <c r="K210" i="1"/>
  <c r="J210" i="1"/>
  <c r="I210" i="1"/>
  <c r="I209" i="1" s="1"/>
  <c r="L209" i="1"/>
  <c r="K209" i="1"/>
  <c r="J209" i="1"/>
  <c r="L207" i="1"/>
  <c r="K207" i="1"/>
  <c r="J207" i="1"/>
  <c r="I207" i="1"/>
  <c r="L206" i="1"/>
  <c r="K206" i="1"/>
  <c r="J206" i="1"/>
  <c r="I206" i="1"/>
  <c r="L202" i="1"/>
  <c r="L201" i="1" s="1"/>
  <c r="K202" i="1"/>
  <c r="K201" i="1" s="1"/>
  <c r="J202" i="1"/>
  <c r="J201" i="1" s="1"/>
  <c r="I202" i="1"/>
  <c r="I201" i="1"/>
  <c r="L196" i="1"/>
  <c r="K196" i="1"/>
  <c r="J196" i="1"/>
  <c r="I196" i="1"/>
  <c r="I195" i="1" s="1"/>
  <c r="I186" i="1" s="1"/>
  <c r="I185" i="1" s="1"/>
  <c r="L195" i="1"/>
  <c r="K195" i="1"/>
  <c r="J195" i="1"/>
  <c r="L191" i="1"/>
  <c r="K191" i="1"/>
  <c r="J191" i="1"/>
  <c r="I191" i="1"/>
  <c r="L190" i="1"/>
  <c r="K190" i="1"/>
  <c r="J190" i="1"/>
  <c r="I190" i="1"/>
  <c r="L188" i="1"/>
  <c r="L187" i="1" s="1"/>
  <c r="L186" i="1" s="1"/>
  <c r="L185" i="1" s="1"/>
  <c r="K188" i="1"/>
  <c r="K187" i="1" s="1"/>
  <c r="J188" i="1"/>
  <c r="J187" i="1" s="1"/>
  <c r="I188" i="1"/>
  <c r="I187" i="1"/>
  <c r="L180" i="1"/>
  <c r="K180" i="1"/>
  <c r="J180" i="1"/>
  <c r="I180" i="1"/>
  <c r="I179" i="1" s="1"/>
  <c r="L179" i="1"/>
  <c r="K179" i="1"/>
  <c r="K173" i="1" s="1"/>
  <c r="J179" i="1"/>
  <c r="J173" i="1" s="1"/>
  <c r="L175" i="1"/>
  <c r="K175" i="1"/>
  <c r="J175" i="1"/>
  <c r="I175" i="1"/>
  <c r="L174" i="1"/>
  <c r="K174" i="1"/>
  <c r="J174" i="1"/>
  <c r="I174" i="1"/>
  <c r="I173" i="1" s="1"/>
  <c r="L173" i="1"/>
  <c r="L171" i="1"/>
  <c r="K171" i="1"/>
  <c r="J171" i="1"/>
  <c r="I171" i="1"/>
  <c r="L170" i="1"/>
  <c r="K170" i="1"/>
  <c r="J170" i="1"/>
  <c r="I170" i="1"/>
  <c r="I169" i="1" s="1"/>
  <c r="L169" i="1"/>
  <c r="L168" i="1" s="1"/>
  <c r="K169" i="1"/>
  <c r="J169" i="1"/>
  <c r="L166" i="1"/>
  <c r="K166" i="1"/>
  <c r="J166" i="1"/>
  <c r="I166" i="1"/>
  <c r="I165" i="1" s="1"/>
  <c r="L165" i="1"/>
  <c r="K165" i="1"/>
  <c r="J165" i="1"/>
  <c r="J159" i="1" s="1"/>
  <c r="J158" i="1" s="1"/>
  <c r="L161" i="1"/>
  <c r="K161" i="1"/>
  <c r="J161" i="1"/>
  <c r="I161" i="1"/>
  <c r="L160" i="1"/>
  <c r="K160" i="1"/>
  <c r="J160" i="1"/>
  <c r="I160" i="1"/>
  <c r="L159" i="1"/>
  <c r="L158" i="1" s="1"/>
  <c r="K159" i="1"/>
  <c r="K158" i="1" s="1"/>
  <c r="L155" i="1"/>
  <c r="K155" i="1"/>
  <c r="J155" i="1"/>
  <c r="I155" i="1"/>
  <c r="I154" i="1" s="1"/>
  <c r="I153" i="1" s="1"/>
  <c r="L154" i="1"/>
  <c r="L153" i="1" s="1"/>
  <c r="K154" i="1"/>
  <c r="K153" i="1" s="1"/>
  <c r="J154" i="1"/>
  <c r="J153" i="1" s="1"/>
  <c r="L151" i="1"/>
  <c r="K151" i="1"/>
  <c r="J151" i="1"/>
  <c r="I151" i="1"/>
  <c r="I150" i="1" s="1"/>
  <c r="L150" i="1"/>
  <c r="K150" i="1"/>
  <c r="J150" i="1"/>
  <c r="L147" i="1"/>
  <c r="K147" i="1"/>
  <c r="J147" i="1"/>
  <c r="I147" i="1"/>
  <c r="L146" i="1"/>
  <c r="K146" i="1"/>
  <c r="J146" i="1"/>
  <c r="I146" i="1"/>
  <c r="I145" i="1" s="1"/>
  <c r="L145" i="1"/>
  <c r="K145" i="1"/>
  <c r="J145" i="1"/>
  <c r="L142" i="1"/>
  <c r="K142" i="1"/>
  <c r="J142" i="1"/>
  <c r="I142" i="1"/>
  <c r="L141" i="1"/>
  <c r="K141" i="1"/>
  <c r="J141" i="1"/>
  <c r="I141" i="1"/>
  <c r="I140" i="1" s="1"/>
  <c r="L140" i="1"/>
  <c r="L139" i="1" s="1"/>
  <c r="K140" i="1"/>
  <c r="K139" i="1" s="1"/>
  <c r="J140" i="1"/>
  <c r="J139" i="1" s="1"/>
  <c r="L137" i="1"/>
  <c r="K137" i="1"/>
  <c r="J137" i="1"/>
  <c r="I137" i="1"/>
  <c r="I136" i="1" s="1"/>
  <c r="I135" i="1" s="1"/>
  <c r="L136" i="1"/>
  <c r="L135" i="1" s="1"/>
  <c r="K136" i="1"/>
  <c r="K135" i="1" s="1"/>
  <c r="J136" i="1"/>
  <c r="J135" i="1" s="1"/>
  <c r="L133" i="1"/>
  <c r="K133" i="1"/>
  <c r="J133" i="1"/>
  <c r="I133" i="1"/>
  <c r="I132" i="1" s="1"/>
  <c r="I131" i="1" s="1"/>
  <c r="L132" i="1"/>
  <c r="L131" i="1" s="1"/>
  <c r="K132" i="1"/>
  <c r="K131" i="1" s="1"/>
  <c r="J132" i="1"/>
  <c r="J131" i="1" s="1"/>
  <c r="L129" i="1"/>
  <c r="K129" i="1"/>
  <c r="J129" i="1"/>
  <c r="I129" i="1"/>
  <c r="I128" i="1" s="1"/>
  <c r="I127" i="1" s="1"/>
  <c r="L128" i="1"/>
  <c r="L127" i="1" s="1"/>
  <c r="K128" i="1"/>
  <c r="K127" i="1" s="1"/>
  <c r="J128" i="1"/>
  <c r="J127" i="1" s="1"/>
  <c r="L125" i="1"/>
  <c r="K125" i="1"/>
  <c r="J125" i="1"/>
  <c r="I125" i="1"/>
  <c r="I124" i="1" s="1"/>
  <c r="I123" i="1" s="1"/>
  <c r="L124" i="1"/>
  <c r="L123" i="1" s="1"/>
  <c r="K124" i="1"/>
  <c r="K123" i="1" s="1"/>
  <c r="J124" i="1"/>
  <c r="J123" i="1" s="1"/>
  <c r="L121" i="1"/>
  <c r="K121" i="1"/>
  <c r="J121" i="1"/>
  <c r="I121" i="1"/>
  <c r="I120" i="1" s="1"/>
  <c r="I119" i="1" s="1"/>
  <c r="L120" i="1"/>
  <c r="L119" i="1" s="1"/>
  <c r="K120" i="1"/>
  <c r="K119" i="1" s="1"/>
  <c r="J120" i="1"/>
  <c r="J119" i="1" s="1"/>
  <c r="L116" i="1"/>
  <c r="K116" i="1"/>
  <c r="J116" i="1"/>
  <c r="I116" i="1"/>
  <c r="I115" i="1" s="1"/>
  <c r="I114" i="1" s="1"/>
  <c r="L115" i="1"/>
  <c r="L114" i="1" s="1"/>
  <c r="K115" i="1"/>
  <c r="K114" i="1" s="1"/>
  <c r="J115" i="1"/>
  <c r="J114" i="1" s="1"/>
  <c r="L110" i="1"/>
  <c r="L109" i="1" s="1"/>
  <c r="K110" i="1"/>
  <c r="K109" i="1" s="1"/>
  <c r="J110" i="1"/>
  <c r="J109" i="1" s="1"/>
  <c r="I110" i="1"/>
  <c r="I109" i="1"/>
  <c r="L106" i="1"/>
  <c r="K106" i="1"/>
  <c r="J106" i="1"/>
  <c r="I106" i="1"/>
  <c r="I105" i="1" s="1"/>
  <c r="I104" i="1" s="1"/>
  <c r="L105" i="1"/>
  <c r="K105" i="1"/>
  <c r="J105" i="1"/>
  <c r="J104" i="1" s="1"/>
  <c r="L101" i="1"/>
  <c r="K101" i="1"/>
  <c r="J101" i="1"/>
  <c r="I101" i="1"/>
  <c r="I100" i="1" s="1"/>
  <c r="I99" i="1" s="1"/>
  <c r="L100" i="1"/>
  <c r="L99" i="1" s="1"/>
  <c r="K100" i="1"/>
  <c r="K99" i="1" s="1"/>
  <c r="J100" i="1"/>
  <c r="J99" i="1" s="1"/>
  <c r="L96" i="1"/>
  <c r="K96" i="1"/>
  <c r="J96" i="1"/>
  <c r="I96" i="1"/>
  <c r="I95" i="1" s="1"/>
  <c r="I94" i="1" s="1"/>
  <c r="L95" i="1"/>
  <c r="L94" i="1" s="1"/>
  <c r="K95" i="1"/>
  <c r="K94" i="1" s="1"/>
  <c r="J95" i="1"/>
  <c r="J94" i="1" s="1"/>
  <c r="L89" i="1"/>
  <c r="L88" i="1" s="1"/>
  <c r="L87" i="1" s="1"/>
  <c r="L86" i="1" s="1"/>
  <c r="K89" i="1"/>
  <c r="K88" i="1" s="1"/>
  <c r="K87" i="1" s="1"/>
  <c r="K86" i="1" s="1"/>
  <c r="J89" i="1"/>
  <c r="J88" i="1" s="1"/>
  <c r="J87" i="1" s="1"/>
  <c r="J86" i="1" s="1"/>
  <c r="I89" i="1"/>
  <c r="I88" i="1"/>
  <c r="I87" i="1"/>
  <c r="I86" i="1" s="1"/>
  <c r="L84" i="1"/>
  <c r="K84" i="1"/>
  <c r="J84" i="1"/>
  <c r="I84" i="1"/>
  <c r="L83" i="1"/>
  <c r="K83" i="1"/>
  <c r="J83" i="1"/>
  <c r="I83" i="1"/>
  <c r="I82" i="1" s="1"/>
  <c r="L82" i="1"/>
  <c r="K82" i="1"/>
  <c r="J82" i="1"/>
  <c r="L78" i="1"/>
  <c r="K78" i="1"/>
  <c r="J78" i="1"/>
  <c r="I78" i="1"/>
  <c r="L77" i="1"/>
  <c r="K77" i="1"/>
  <c r="J77" i="1"/>
  <c r="I77" i="1"/>
  <c r="L73" i="1"/>
  <c r="L72" i="1" s="1"/>
  <c r="K73" i="1"/>
  <c r="K72" i="1" s="1"/>
  <c r="J73" i="1"/>
  <c r="J72" i="1" s="1"/>
  <c r="I73" i="1"/>
  <c r="I72" i="1"/>
  <c r="L68" i="1"/>
  <c r="K68" i="1"/>
  <c r="J68" i="1"/>
  <c r="I68" i="1"/>
  <c r="I67" i="1" s="1"/>
  <c r="I66" i="1" s="1"/>
  <c r="L67" i="1"/>
  <c r="K67" i="1"/>
  <c r="J67" i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/>
  <c r="I47" i="1"/>
  <c r="I46" i="1" s="1"/>
  <c r="L44" i="1"/>
  <c r="K44" i="1"/>
  <c r="J44" i="1"/>
  <c r="I44" i="1"/>
  <c r="L43" i="1"/>
  <c r="K43" i="1"/>
  <c r="J43" i="1"/>
  <c r="I43" i="1"/>
  <c r="I42" i="1" s="1"/>
  <c r="L42" i="1"/>
  <c r="K42" i="1"/>
  <c r="J42" i="1"/>
  <c r="L40" i="1"/>
  <c r="K40" i="1"/>
  <c r="J40" i="1"/>
  <c r="I40" i="1"/>
  <c r="L38" i="1"/>
  <c r="K38" i="1"/>
  <c r="J38" i="1"/>
  <c r="I38" i="1"/>
  <c r="I37" i="1" s="1"/>
  <c r="I36" i="1" s="1"/>
  <c r="L37" i="1"/>
  <c r="L36" i="1" s="1"/>
  <c r="L35" i="1" s="1"/>
  <c r="K37" i="1"/>
  <c r="K36" i="1" s="1"/>
  <c r="K35" i="1" s="1"/>
  <c r="J37" i="1"/>
  <c r="J36" i="1" s="1"/>
  <c r="J35" i="1" s="1"/>
  <c r="L34" i="9" l="1"/>
  <c r="L139" i="9"/>
  <c r="L159" i="9"/>
  <c r="L158" i="9" s="1"/>
  <c r="L168" i="9"/>
  <c r="I139" i="9"/>
  <c r="I168" i="9"/>
  <c r="I66" i="9"/>
  <c r="I65" i="9" s="1"/>
  <c r="J239" i="9"/>
  <c r="J238" i="9" s="1"/>
  <c r="I304" i="9"/>
  <c r="I303" i="9" s="1"/>
  <c r="I336" i="9"/>
  <c r="I34" i="9"/>
  <c r="K65" i="9"/>
  <c r="J173" i="9"/>
  <c r="J216" i="9"/>
  <c r="L238" i="9"/>
  <c r="J303" i="9"/>
  <c r="J35" i="9"/>
  <c r="L65" i="9"/>
  <c r="I104" i="9"/>
  <c r="J113" i="9"/>
  <c r="K173" i="9"/>
  <c r="I186" i="9"/>
  <c r="I185" i="9" s="1"/>
  <c r="K216" i="9"/>
  <c r="I239" i="9"/>
  <c r="I238" i="9" s="1"/>
  <c r="J271" i="9"/>
  <c r="K304" i="9"/>
  <c r="K303" i="9" s="1"/>
  <c r="L336" i="9"/>
  <c r="K35" i="9"/>
  <c r="K113" i="9"/>
  <c r="L173" i="9"/>
  <c r="J186" i="9"/>
  <c r="J185" i="9" s="1"/>
  <c r="L216" i="9"/>
  <c r="L185" i="9" s="1"/>
  <c r="L184" i="9" s="1"/>
  <c r="K271" i="9"/>
  <c r="K238" i="9" s="1"/>
  <c r="L304" i="9"/>
  <c r="L303" i="9" s="1"/>
  <c r="I93" i="9"/>
  <c r="K185" i="9"/>
  <c r="L271" i="9"/>
  <c r="J93" i="9"/>
  <c r="J139" i="9"/>
  <c r="J168" i="9"/>
  <c r="K93" i="9"/>
  <c r="K139" i="9"/>
  <c r="K159" i="9"/>
  <c r="K158" i="9" s="1"/>
  <c r="K168" i="9"/>
  <c r="K238" i="8"/>
  <c r="I238" i="8"/>
  <c r="L304" i="8"/>
  <c r="K336" i="8"/>
  <c r="I104" i="8"/>
  <c r="I93" i="8" s="1"/>
  <c r="I34" i="8" s="1"/>
  <c r="J93" i="8"/>
  <c r="I113" i="8"/>
  <c r="L239" i="8"/>
  <c r="L238" i="8" s="1"/>
  <c r="L168" i="8"/>
  <c r="I186" i="8"/>
  <c r="I185" i="8" s="1"/>
  <c r="K271" i="8"/>
  <c r="L35" i="8"/>
  <c r="K104" i="8"/>
  <c r="J113" i="8"/>
  <c r="L186" i="8"/>
  <c r="L185" i="8" s="1"/>
  <c r="J216" i="8"/>
  <c r="J185" i="8" s="1"/>
  <c r="J184" i="8" s="1"/>
  <c r="J304" i="8"/>
  <c r="J303" i="8" s="1"/>
  <c r="J65" i="8"/>
  <c r="K113" i="8"/>
  <c r="K216" i="8"/>
  <c r="K304" i="8"/>
  <c r="K303" i="8" s="1"/>
  <c r="I336" i="8"/>
  <c r="K66" i="8"/>
  <c r="K65" i="8" s="1"/>
  <c r="K34" i="8" s="1"/>
  <c r="L271" i="8"/>
  <c r="K93" i="8"/>
  <c r="L65" i="8"/>
  <c r="J139" i="8"/>
  <c r="J34" i="8" s="1"/>
  <c r="J368" i="8" s="1"/>
  <c r="K186" i="8"/>
  <c r="I304" i="8"/>
  <c r="L336" i="8"/>
  <c r="L238" i="7"/>
  <c r="J65" i="7"/>
  <c r="K159" i="7"/>
  <c r="K158" i="7" s="1"/>
  <c r="I35" i="7"/>
  <c r="I34" i="7" s="1"/>
  <c r="K65" i="7"/>
  <c r="J139" i="7"/>
  <c r="L159" i="7"/>
  <c r="L158" i="7" s="1"/>
  <c r="I168" i="7"/>
  <c r="J186" i="7"/>
  <c r="J216" i="7"/>
  <c r="K336" i="7"/>
  <c r="J35" i="7"/>
  <c r="L66" i="7"/>
  <c r="L65" i="7" s="1"/>
  <c r="K139" i="7"/>
  <c r="I159" i="7"/>
  <c r="I158" i="7" s="1"/>
  <c r="K186" i="7"/>
  <c r="K216" i="7"/>
  <c r="L336" i="7"/>
  <c r="K35" i="7"/>
  <c r="L139" i="7"/>
  <c r="L216" i="7"/>
  <c r="L35" i="7"/>
  <c r="J104" i="7"/>
  <c r="J113" i="7"/>
  <c r="I139" i="7"/>
  <c r="K104" i="7"/>
  <c r="K93" i="7" s="1"/>
  <c r="K113" i="7"/>
  <c r="J173" i="7"/>
  <c r="I304" i="7"/>
  <c r="I303" i="7" s="1"/>
  <c r="L104" i="7"/>
  <c r="L93" i="7" s="1"/>
  <c r="J304" i="7"/>
  <c r="J303" i="7" s="1"/>
  <c r="I93" i="7"/>
  <c r="K303" i="7"/>
  <c r="J93" i="7"/>
  <c r="I271" i="7"/>
  <c r="I238" i="7" s="1"/>
  <c r="L304" i="7"/>
  <c r="J168" i="7"/>
  <c r="K271" i="7"/>
  <c r="K238" i="7" s="1"/>
  <c r="L185" i="7"/>
  <c r="L168" i="7"/>
  <c r="I216" i="7"/>
  <c r="I185" i="7" s="1"/>
  <c r="I184" i="7" s="1"/>
  <c r="J336" i="7"/>
  <c r="K66" i="6"/>
  <c r="K65" i="6" s="1"/>
  <c r="L168" i="6"/>
  <c r="L336" i="6"/>
  <c r="J66" i="6"/>
  <c r="J65" i="6" s="1"/>
  <c r="J34" i="6" s="1"/>
  <c r="I113" i="6"/>
  <c r="I34" i="6" s="1"/>
  <c r="I368" i="6" s="1"/>
  <c r="L186" i="6"/>
  <c r="L185" i="6" s="1"/>
  <c r="J336" i="6"/>
  <c r="I336" i="6"/>
  <c r="L66" i="6"/>
  <c r="L65" i="6" s="1"/>
  <c r="L34" i="6" s="1"/>
  <c r="I93" i="6"/>
  <c r="K113" i="6"/>
  <c r="I186" i="6"/>
  <c r="I185" i="6" s="1"/>
  <c r="I184" i="6" s="1"/>
  <c r="I271" i="6"/>
  <c r="K304" i="6"/>
  <c r="K336" i="6"/>
  <c r="K34" i="6"/>
  <c r="J139" i="6"/>
  <c r="J185" i="6"/>
  <c r="J216" i="6"/>
  <c r="J239" i="6"/>
  <c r="J238" i="6" s="1"/>
  <c r="K271" i="6"/>
  <c r="I304" i="6"/>
  <c r="I303" i="6" s="1"/>
  <c r="K185" i="6"/>
  <c r="J303" i="6"/>
  <c r="I238" i="6"/>
  <c r="K239" i="6"/>
  <c r="K238" i="6" s="1"/>
  <c r="L304" i="6"/>
  <c r="L303" i="6" s="1"/>
  <c r="L93" i="6"/>
  <c r="I66" i="6"/>
  <c r="I65" i="6" s="1"/>
  <c r="L159" i="6"/>
  <c r="L158" i="6" s="1"/>
  <c r="K168" i="6"/>
  <c r="J93" i="5"/>
  <c r="L104" i="5"/>
  <c r="L93" i="5" s="1"/>
  <c r="L34" i="5" s="1"/>
  <c r="L239" i="5"/>
  <c r="L271" i="5"/>
  <c r="L336" i="5"/>
  <c r="K93" i="5"/>
  <c r="K34" i="5" s="1"/>
  <c r="K336" i="5"/>
  <c r="K303" i="5" s="1"/>
  <c r="J65" i="5"/>
  <c r="J216" i="5"/>
  <c r="J271" i="5"/>
  <c r="K65" i="5"/>
  <c r="J159" i="5"/>
  <c r="J158" i="5" s="1"/>
  <c r="J173" i="5"/>
  <c r="J168" i="5" s="1"/>
  <c r="K216" i="5"/>
  <c r="K271" i="5"/>
  <c r="I185" i="5"/>
  <c r="K239" i="5"/>
  <c r="K238" i="5" s="1"/>
  <c r="L304" i="5"/>
  <c r="L303" i="5" s="1"/>
  <c r="I304" i="5"/>
  <c r="I303" i="5" s="1"/>
  <c r="I113" i="5"/>
  <c r="J239" i="5"/>
  <c r="L113" i="5"/>
  <c r="J139" i="5"/>
  <c r="K168" i="5"/>
  <c r="J304" i="5"/>
  <c r="I93" i="5"/>
  <c r="I34" i="5" s="1"/>
  <c r="K113" i="5"/>
  <c r="J186" i="5"/>
  <c r="J185" i="5" s="1"/>
  <c r="J336" i="5"/>
  <c r="J35" i="5"/>
  <c r="K186" i="5"/>
  <c r="I271" i="5"/>
  <c r="I238" i="5" s="1"/>
  <c r="K139" i="4"/>
  <c r="J173" i="4"/>
  <c r="J304" i="4"/>
  <c r="J303" i="4" s="1"/>
  <c r="I336" i="4"/>
  <c r="J93" i="4"/>
  <c r="K113" i="4"/>
  <c r="I139" i="4"/>
  <c r="K173" i="4"/>
  <c r="I35" i="4"/>
  <c r="I66" i="4"/>
  <c r="I65" i="4" s="1"/>
  <c r="K93" i="4"/>
  <c r="I186" i="4"/>
  <c r="I185" i="4" s="1"/>
  <c r="I184" i="4" s="1"/>
  <c r="K304" i="4"/>
  <c r="K303" i="4" s="1"/>
  <c r="L66" i="4"/>
  <c r="L65" i="4" s="1"/>
  <c r="L34" i="4" s="1"/>
  <c r="K159" i="4"/>
  <c r="K158" i="4" s="1"/>
  <c r="J186" i="4"/>
  <c r="J216" i="4"/>
  <c r="L336" i="4"/>
  <c r="J168" i="4"/>
  <c r="K168" i="4"/>
  <c r="L186" i="4"/>
  <c r="L185" i="4" s="1"/>
  <c r="K239" i="4"/>
  <c r="K238" i="4" s="1"/>
  <c r="K184" i="4" s="1"/>
  <c r="J35" i="4"/>
  <c r="J34" i="4" s="1"/>
  <c r="J66" i="4"/>
  <c r="J65" i="4" s="1"/>
  <c r="K35" i="4"/>
  <c r="K65" i="4"/>
  <c r="I113" i="4"/>
  <c r="L139" i="4"/>
  <c r="I304" i="4"/>
  <c r="I303" i="4" s="1"/>
  <c r="I93" i="4"/>
  <c r="L113" i="4"/>
  <c r="J271" i="4"/>
  <c r="J238" i="4" s="1"/>
  <c r="L304" i="4"/>
  <c r="L303" i="4" s="1"/>
  <c r="L34" i="3"/>
  <c r="J239" i="3"/>
  <c r="I304" i="3"/>
  <c r="I303" i="3" s="1"/>
  <c r="J113" i="3"/>
  <c r="J186" i="3"/>
  <c r="K239" i="3"/>
  <c r="I271" i="3"/>
  <c r="L336" i="3"/>
  <c r="L303" i="3" s="1"/>
  <c r="I66" i="3"/>
  <c r="I65" i="3" s="1"/>
  <c r="I34" i="3" s="1"/>
  <c r="I185" i="3"/>
  <c r="J66" i="3"/>
  <c r="J65" i="3" s="1"/>
  <c r="K113" i="3"/>
  <c r="K34" i="3" s="1"/>
  <c r="K185" i="3"/>
  <c r="I239" i="3"/>
  <c r="I238" i="3" s="1"/>
  <c r="J304" i="3"/>
  <c r="J139" i="3"/>
  <c r="J271" i="3"/>
  <c r="K303" i="3"/>
  <c r="J336" i="3"/>
  <c r="K271" i="3"/>
  <c r="I139" i="3"/>
  <c r="K168" i="3"/>
  <c r="L239" i="3"/>
  <c r="L271" i="3"/>
  <c r="I168" i="3"/>
  <c r="I104" i="3"/>
  <c r="I93" i="3" s="1"/>
  <c r="J93" i="3"/>
  <c r="I113" i="3"/>
  <c r="J173" i="3"/>
  <c r="J168" i="3" s="1"/>
  <c r="J216" i="3"/>
  <c r="K184" i="2"/>
  <c r="J65" i="2"/>
  <c r="L139" i="2"/>
  <c r="K65" i="2"/>
  <c r="J239" i="2"/>
  <c r="J238" i="2" s="1"/>
  <c r="L336" i="2"/>
  <c r="J336" i="2"/>
  <c r="J93" i="2"/>
  <c r="J113" i="2"/>
  <c r="J139" i="2"/>
  <c r="I304" i="2"/>
  <c r="I303" i="2" s="1"/>
  <c r="K336" i="2"/>
  <c r="K93" i="2"/>
  <c r="K113" i="2"/>
  <c r="K139" i="2"/>
  <c r="K168" i="2"/>
  <c r="L304" i="2"/>
  <c r="L303" i="2" s="1"/>
  <c r="L184" i="2"/>
  <c r="J303" i="2"/>
  <c r="K304" i="2"/>
  <c r="K303" i="2" s="1"/>
  <c r="L34" i="2"/>
  <c r="L368" i="2" s="1"/>
  <c r="I239" i="2"/>
  <c r="I238" i="2" s="1"/>
  <c r="I184" i="2" s="1"/>
  <c r="I34" i="2"/>
  <c r="J186" i="2"/>
  <c r="J35" i="2"/>
  <c r="L66" i="2"/>
  <c r="L65" i="2" s="1"/>
  <c r="J159" i="2"/>
  <c r="J158" i="2" s="1"/>
  <c r="I336" i="2"/>
  <c r="K35" i="2"/>
  <c r="I93" i="2"/>
  <c r="I113" i="2"/>
  <c r="K159" i="2"/>
  <c r="K158" i="2" s="1"/>
  <c r="I168" i="2"/>
  <c r="J173" i="2"/>
  <c r="J168" i="2" s="1"/>
  <c r="J216" i="2"/>
  <c r="J271" i="2"/>
  <c r="I139" i="1"/>
  <c r="I304" i="1"/>
  <c r="K303" i="1"/>
  <c r="I159" i="1"/>
  <c r="I158" i="1" s="1"/>
  <c r="J66" i="1"/>
  <c r="J65" i="1" s="1"/>
  <c r="J34" i="1" s="1"/>
  <c r="K66" i="1"/>
  <c r="K65" i="1" s="1"/>
  <c r="K34" i="1" s="1"/>
  <c r="J93" i="1"/>
  <c r="J239" i="1"/>
  <c r="J238" i="1" s="1"/>
  <c r="J168" i="1"/>
  <c r="K239" i="1"/>
  <c r="J271" i="1"/>
  <c r="J113" i="1"/>
  <c r="I93" i="1"/>
  <c r="K104" i="1"/>
  <c r="K113" i="1"/>
  <c r="K271" i="1"/>
  <c r="L66" i="1"/>
  <c r="L65" i="1" s="1"/>
  <c r="L104" i="1"/>
  <c r="L93" i="1" s="1"/>
  <c r="I168" i="1"/>
  <c r="L271" i="1"/>
  <c r="I65" i="1"/>
  <c r="L113" i="1"/>
  <c r="I113" i="1"/>
  <c r="I271" i="1"/>
  <c r="J336" i="1"/>
  <c r="J303" i="1" s="1"/>
  <c r="I35" i="1"/>
  <c r="I34" i="1" s="1"/>
  <c r="K93" i="1"/>
  <c r="K168" i="1"/>
  <c r="L239" i="1"/>
  <c r="L238" i="1" s="1"/>
  <c r="J186" i="1"/>
  <c r="J185" i="1" s="1"/>
  <c r="I239" i="1"/>
  <c r="K336" i="1"/>
  <c r="K186" i="1"/>
  <c r="K185" i="1" s="1"/>
  <c r="L336" i="1"/>
  <c r="L303" i="1" s="1"/>
  <c r="I336" i="1"/>
  <c r="K184" i="9" l="1"/>
  <c r="L368" i="9"/>
  <c r="I184" i="9"/>
  <c r="I368" i="9" s="1"/>
  <c r="J184" i="9"/>
  <c r="J34" i="9"/>
  <c r="J368" i="9" s="1"/>
  <c r="K34" i="9"/>
  <c r="K368" i="8"/>
  <c r="I368" i="8"/>
  <c r="I303" i="8"/>
  <c r="I184" i="8"/>
  <c r="K185" i="8"/>
  <c r="K184" i="8" s="1"/>
  <c r="L303" i="8"/>
  <c r="L184" i="8" s="1"/>
  <c r="L34" i="8"/>
  <c r="I368" i="7"/>
  <c r="J34" i="7"/>
  <c r="J368" i="7" s="1"/>
  <c r="K34" i="7"/>
  <c r="K185" i="7"/>
  <c r="K184" i="7" s="1"/>
  <c r="L303" i="7"/>
  <c r="L184" i="7" s="1"/>
  <c r="L34" i="7"/>
  <c r="J185" i="7"/>
  <c r="J184" i="7" s="1"/>
  <c r="L368" i="6"/>
  <c r="J368" i="6"/>
  <c r="K303" i="6"/>
  <c r="J184" i="6"/>
  <c r="K184" i="6"/>
  <c r="K368" i="6" s="1"/>
  <c r="L184" i="6"/>
  <c r="L238" i="5"/>
  <c r="L184" i="5" s="1"/>
  <c r="L368" i="5" s="1"/>
  <c r="J303" i="5"/>
  <c r="J238" i="5"/>
  <c r="J184" i="5" s="1"/>
  <c r="I184" i="5"/>
  <c r="I368" i="5" s="1"/>
  <c r="K185" i="5"/>
  <c r="K184" i="5" s="1"/>
  <c r="K368" i="5" s="1"/>
  <c r="J34" i="5"/>
  <c r="L368" i="4"/>
  <c r="I34" i="4"/>
  <c r="I368" i="4" s="1"/>
  <c r="L184" i="4"/>
  <c r="J185" i="4"/>
  <c r="J184" i="4" s="1"/>
  <c r="J368" i="4" s="1"/>
  <c r="K34" i="4"/>
  <c r="K368" i="4" s="1"/>
  <c r="J34" i="3"/>
  <c r="J185" i="3"/>
  <c r="K238" i="3"/>
  <c r="J303" i="3"/>
  <c r="L238" i="3"/>
  <c r="L184" i="3" s="1"/>
  <c r="K184" i="3"/>
  <c r="K368" i="3" s="1"/>
  <c r="L368" i="3"/>
  <c r="J238" i="3"/>
  <c r="I184" i="3"/>
  <c r="I368" i="3" s="1"/>
  <c r="J34" i="2"/>
  <c r="I368" i="2"/>
  <c r="K34" i="2"/>
  <c r="K368" i="2" s="1"/>
  <c r="J185" i="2"/>
  <c r="J184" i="2" s="1"/>
  <c r="L184" i="1"/>
  <c r="L34" i="1"/>
  <c r="L368" i="1" s="1"/>
  <c r="I238" i="1"/>
  <c r="I303" i="1"/>
  <c r="K238" i="1"/>
  <c r="K184" i="1" s="1"/>
  <c r="K368" i="1" s="1"/>
  <c r="J184" i="1"/>
  <c r="J368" i="1" s="1"/>
  <c r="K368" i="9" l="1"/>
  <c r="L368" i="8"/>
  <c r="K368" i="7"/>
  <c r="L368" i="7"/>
  <c r="J368" i="5"/>
  <c r="J184" i="3"/>
  <c r="J368" i="3"/>
  <c r="J368" i="2"/>
  <c r="I184" i="1"/>
  <c r="I368" i="1" s="1"/>
</calcChain>
</file>

<file path=xl/sharedStrings.xml><?xml version="1.0" encoding="utf-8"?>
<sst xmlns="http://schemas.openxmlformats.org/spreadsheetml/2006/main" count="4068" uniqueCount="470">
  <si>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</si>
  <si>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</si>
  <si>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</si>
  <si>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</si>
  <si>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</si>
  <si>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</si>
  <si>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birželio mėn. 30 d. metinės, ketvirtinės ataskaitos forma Nr. 2)</t>
  </si>
  <si>
    <t>Gargždų lopšelis-darželis Naminukas, 191789695</t>
  </si>
  <si>
    <t>(įstaigos pavadinimas, kodas Juridinių asmenų registre, adresas)</t>
  </si>
  <si>
    <t>BIUDŽETO IŠLAIDŲ SĄMATOS VYKDYMO</t>
  </si>
  <si>
    <t>2022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</si>
  <si>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</si>
  <si>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</si>
  <si>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</si>
  <si>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</si>
  <si>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</si>
  <si>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</si>
  <si>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</si>
  <si>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</si>
  <si>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</si>
  <si>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</si>
  <si>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</si>
  <si>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</si>
  <si>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</si>
  <si>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</si>
  <si>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</si>
  <si>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</si>
  <si>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</si>
  <si>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</si>
  <si>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</si>
  <si>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</si>
  <si>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</si>
  <si>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</si>
  <si>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</si>
  <si>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</si>
  <si>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</si>
  <si>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</si>
  <si>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</si>
  <si>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</si>
  <si>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</si>
  <si>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</si>
  <si>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</si>
  <si>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</si>
  <si>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</si>
  <si>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</si>
  <si>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</si>
  <si>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</si>
  <si>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</si>
  <si>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</si>
  <si>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</si>
  <si>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</si>
  <si>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</si>
  <si>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</si>
  <si>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</si>
  <si>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</si>
  <si>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</si>
  <si>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</si>
  <si>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</si>
  <si>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</si>
  <si>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</si>
  <si>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</si>
  <si>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</si>
  <si>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</si>
  <si>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</si>
  <si>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</si>
  <si>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</si>
  <si>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</si>
  <si>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</si>
  <si>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</si>
  <si>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</si>
  <si>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</si>
  <si>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</si>
  <si>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</si>
  <si>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</si>
  <si>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</si>
  <si>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</si>
  <si>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</si>
  <si>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</si>
  <si>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</si>
  <si>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</si>
  <si>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</si>
  <si>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</si>
  <si>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</si>
  <si>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</si>
  <si>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</si>
  <si>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</si>
  <si>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</si>
  <si>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</si>
  <si>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</si>
  <si>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</si>
  <si>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</si>
  <si>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</si>
  <si>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</si>
  <si>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</si>
  <si>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</si>
  <si>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</si>
  <si>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</si>
  <si>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</si>
  <si>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</si>
  <si>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</si>
  <si>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</si>
  <si>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</si>
  <si>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</si>
  <si>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</si>
  <si>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</si>
  <si>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</si>
  <si>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</si>
  <si>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</si>
  <si>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</si>
  <si>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</si>
  <si>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</si>
  <si>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</si>
  <si>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</si>
  <si>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</si>
  <si>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</si>
  <si>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</si>
  <si>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</si>
  <si>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</si>
  <si>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</si>
  <si>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</si>
  <si>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</si>
  <si>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</si>
  <si>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</si>
  <si>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</si>
  <si>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</si>
  <si>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</si>
  <si>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</si>
  <si>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</si>
  <si>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</si>
  <si>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</si>
  <si>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</si>
  <si>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</si>
  <si>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</si>
  <si>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</si>
  <si>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</si>
  <si>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</si>
  <si>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</si>
  <si>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</si>
  <si>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</si>
  <si>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</si>
  <si>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</si>
  <si>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</si>
  <si>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</si>
  <si>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</si>
  <si>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</si>
  <si>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</si>
  <si>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</si>
  <si>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</si>
  <si>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</si>
  <si>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</si>
  <si>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</si>
  <si>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</si>
  <si>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</si>
  <si>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</si>
  <si>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</si>
  <si>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</si>
  <si>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</si>
  <si>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</si>
  <si>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</si>
  <si>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</si>
  <si>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</si>
  <si>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</si>
  <si>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</si>
  <si>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</si>
  <si>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</si>
  <si>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</si>
  <si>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</si>
  <si>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</si>
  <si>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</si>
  <si>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</si>
  <si>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</si>
  <si>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</si>
  <si>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</si>
  <si>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</si>
  <si>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</si>
  <si>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</si>
  <si>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</si>
  <si>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</si>
  <si>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</si>
  <si>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</si>
  <si>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</si>
  <si>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</si>
  <si>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</si>
  <si>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</si>
  <si>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</si>
  <si>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</si>
  <si>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</si>
  <si>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</si>
  <si>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</si>
  <si>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</si>
  <si>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</si>
  <si>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</si>
  <si>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</si>
  <si>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</si>
  <si>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</si>
  <si>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</si>
  <si>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</si>
  <si>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</si>
  <si>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</si>
  <si>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</si>
  <si>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</si>
  <si>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</si>
  <si>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</si>
  <si>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</si>
  <si>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</si>
  <si>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</si>
  <si>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</si>
  <si>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</si>
  <si>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</si>
  <si>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</si>
  <si>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</si>
  <si>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</si>
  <si>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</si>
  <si>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</si>
  <si>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</si>
  <si>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</si>
  <si>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</si>
  <si>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</si>
  <si>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</si>
  <si>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</si>
  <si>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</si>
  <si>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</si>
  <si>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</si>
  <si>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</si>
  <si>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</si>
  <si>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</si>
  <si>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</si>
  <si>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Direktorė</t>
  </si>
  <si>
    <t>Raimunda Mockuvienė</t>
  </si>
  <si>
    <t>SB</t>
  </si>
  <si>
    <t>Savivaldybės biudžeto lėšos</t>
  </si>
  <si>
    <t>Žinių visuomenės plėtros programa</t>
  </si>
  <si>
    <t>Mokyklos, priskiriamos ikimokyklinio ugdymo mokyklos tipui</t>
  </si>
  <si>
    <t>1.1.1.29. Ikimokyklinio ir priešmokyklinio ugdymo programų įgyvendinimas bei tinkamos ugdymo aplinkos užtikrinimas Gargždų lopšelyje-darželyje "Naminukas"</t>
  </si>
  <si>
    <t>09</t>
  </si>
  <si>
    <t>01</t>
  </si>
  <si>
    <t>1.4.4.28. Švietimo įstaigų patalpų remontas, mokyklinių autobusų remontas, buitinės, organizacinės technikos, mokymo priemonių įsigijimas</t>
  </si>
  <si>
    <t>Savivaldybės valdymo ir pagrindinių funkcijų vykdymo programa</t>
  </si>
  <si>
    <t>Institucijos išlaikymas (valdymo išlaidos)</t>
  </si>
  <si>
    <t>9.1.1.17. Projekto "Klaipėdos rajono biudžetinių įstaigų apskaitos optimizavimas" įgyvendinimas</t>
  </si>
  <si>
    <t>9</t>
  </si>
  <si>
    <t>03</t>
  </si>
  <si>
    <t>02</t>
  </si>
  <si>
    <t>ML</t>
  </si>
  <si>
    <t>Mokymo lėšos</t>
  </si>
  <si>
    <t>VBD</t>
  </si>
  <si>
    <t>Valstybės biudžeto specialioji tikslinė dotacija</t>
  </si>
  <si>
    <t>VBD(UK)</t>
  </si>
  <si>
    <t>Dotaciija Ukrainos vaikams</t>
  </si>
  <si>
    <t>S</t>
  </si>
  <si>
    <t>Pajamos už paslaugas ir nuomą</t>
  </si>
  <si>
    <t>Gargždų lopšelis-darželis Naminukas</t>
  </si>
  <si>
    <t>(Įstaigos pavadinimas)</t>
  </si>
  <si>
    <t>Klaipėdos raj.savivaldybės administracijos (Biudžeto ir ekonomikos skyriui)</t>
  </si>
  <si>
    <t>PAŽYMA DĖL GAUTINŲ, GAUTŲ IR GRĄŽINTINŲ FINANSAVIMO SUMŲ</t>
  </si>
  <si>
    <t>Ataskaitinis laikotarpis:</t>
  </si>
  <si>
    <t>2022-06-30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</si>
  <si>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</si>
  <si>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</si>
  <si>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</si>
  <si>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</si>
  <si>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</si>
  <si>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</si>
  <si>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</si>
  <si>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Kitoms išlaidoms</t>
  </si>
  <si>
    <t>Iš viso</t>
  </si>
  <si>
    <t>Ilgalaikiam turtui įsigyti</t>
  </si>
  <si>
    <t>Atsargoms</t>
  </si>
  <si>
    <t>(Parašas) (Vardas ir pavardė)</t>
  </si>
  <si>
    <t>09.01.01.01.</t>
  </si>
  <si>
    <t>01.03.02.09.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</si>
  <si>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</si>
  <si>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</si>
  <si>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</si>
  <si>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</si>
  <si>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</si>
  <si>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</si>
  <si>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</si>
  <si>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</si>
  <si>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SAVIVALDYBĖS BIUDŽETINIŲ ĮSTAIGŲ  PAJAMŲ ĮMOKŲ ATASKAITA UŽ  2022 METŲ II KETVIRTĮ</t>
  </si>
  <si>
    <t>Gargždai</t>
  </si>
  <si>
    <t xml:space="preserve">                       (sudarymo vieta)</t>
  </si>
  <si>
    <t>(Eur., euro cnt.)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</si>
  <si>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</si>
  <si>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</si>
  <si>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</si>
  <si>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</si>
  <si>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</si>
  <si>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</si>
  <si>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</si>
  <si>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</si>
  <si>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</si>
  <si>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</si>
  <si>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</si>
  <si>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</si>
  <si>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>(vyriausiojo buhalterio (buhalterio) ar jo įgalioto asmens pareigos)</t>
  </si>
  <si>
    <t xml:space="preserve">P A T V I R T I N T A </t>
  </si>
  <si>
    <t>Klaipėdos rajono savivaldybės</t>
  </si>
  <si>
    <t>administracijos direktoriaus</t>
  </si>
  <si>
    <t>Gargždų lopšelis-darželis "Naminukas"</t>
  </si>
  <si>
    <t>2018 m. vasario 6 d.</t>
  </si>
  <si>
    <t>įsakymu Nr.(5.1.1) AV - 306</t>
  </si>
  <si>
    <t>191789695, Kranto g. 3, Gargždai</t>
  </si>
  <si>
    <t>(Registracijos kodas ir buveinės adresas)</t>
  </si>
  <si>
    <r>
      <t xml:space="preserve">Metinė, ketvirtinė, </t>
    </r>
    <r>
      <rPr>
        <u/>
        <sz val="9"/>
        <rFont val="Arial"/>
        <family val="2"/>
        <charset val="186"/>
      </rPr>
      <t>mėnesinė</t>
    </r>
  </si>
  <si>
    <t xml:space="preserve"> PAŽYMA APIE PAJAMAS UŽ PASLAUGAS IR NUOMĄ  2022 M. BIRŽELIO 30 D. 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</si>
  <si>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</si>
  <si>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</si>
  <si>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</si>
  <si>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</si>
  <si>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</si>
  <si>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</si>
  <si>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</si>
  <si>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</si>
  <si>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</si>
  <si>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</si>
  <si>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</si>
  <si>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</si>
  <si>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</si>
  <si>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</si>
  <si>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</si>
  <si>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</si>
  <si>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</si>
  <si>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</si>
  <si>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</si>
  <si>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</si>
  <si>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</si>
  <si>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</si>
  <si>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</si>
  <si>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</si>
  <si>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</si>
  <si>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 xml:space="preserve">  </t>
  </si>
  <si>
    <t>Centralizuotos biudžetinių įstaigų buhalterinės apskaitos skyriaus vedėja</t>
  </si>
  <si>
    <t>Viktorija Kaprizkina</t>
  </si>
  <si>
    <t>2022.07.08 Nr.________________</t>
  </si>
  <si>
    <t xml:space="preserve">2022-07-08 Nr. </t>
  </si>
  <si>
    <t>2022-07-08 Nr.______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</si>
  <si>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</si>
  <si>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</si>
  <si>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</si>
  <si>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</si>
  <si>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</si>
  <si>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2022 m. birželio mėn. 30 d.</t>
  </si>
  <si>
    <t xml:space="preserve">                          2022.07.08 Nr.________________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</si>
  <si>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</si>
  <si>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</si>
  <si>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</si>
  <si>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</si>
  <si>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</si>
  <si>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</si>
  <si>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</si>
  <si>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</si>
  <si>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</si>
  <si>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</si>
  <si>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</si>
  <si>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</si>
  <si>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</si>
  <si>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</si>
  <si>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</si>
  <si>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</si>
  <si>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</si>
  <si>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</si>
  <si>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</si>
  <si>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</si>
  <si>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</si>
  <si>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</si>
  <si>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</si>
  <si>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</si>
  <si>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</si>
  <si>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</si>
  <si>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</si>
  <si>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</si>
  <si>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</si>
  <si>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</si>
  <si>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</si>
  <si>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</si>
  <si>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</si>
  <si>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</si>
  <si>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</si>
  <si>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r>
      <t>(metinė,</t>
    </r>
    <r>
      <rPr>
        <u/>
        <sz val="9"/>
        <color rgb="FF000000"/>
        <rFont val="Times New Roman"/>
        <family val="1"/>
      </rPr>
      <t xml:space="preserve"> ketvirtinė</t>
    </r>
    <r>
      <rPr>
        <sz val="9"/>
        <color indexed="8"/>
        <rFont val="Times New Roman"/>
        <family val="1"/>
      </rPr>
      <t>)</t>
    </r>
  </si>
  <si>
    <t>P A T V I R T I N T A</t>
  </si>
  <si>
    <t>2020 m. kovo 24 d.</t>
  </si>
  <si>
    <t>įsakymu Nr. (5.1.1 E) AV-659</t>
  </si>
  <si>
    <t>Gargždų lopšelis-darelis "Naminukas"</t>
  </si>
  <si>
    <t>PAŽYMA PRIE MOKĖTINŲ SUMŲ 2022 M. BIRŽELIO 30 D. ATASKAITOS 9 PRIEDO</t>
  </si>
  <si>
    <r>
      <t xml:space="preserve">  Metinė, </t>
    </r>
    <r>
      <rPr>
        <u/>
        <sz val="8"/>
        <rFont val="Arial"/>
        <family val="2"/>
      </rPr>
      <t>ketvirtinė</t>
    </r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</si>
  <si>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</si>
  <si>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</si>
  <si>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</si>
  <si>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</si>
  <si>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</si>
  <si>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</si>
  <si>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</si>
  <si>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</si>
  <si>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</si>
  <si>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</si>
  <si>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</si>
  <si>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</si>
  <si>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</si>
  <si>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</si>
  <si>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</si>
  <si>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</si>
  <si>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</si>
  <si>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</si>
  <si>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</si>
  <si>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</si>
  <si>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</si>
  <si>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</si>
  <si>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</si>
  <si>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</si>
  <si>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</si>
  <si>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</si>
  <si>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</si>
  <si>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</si>
  <si>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</si>
  <si>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</si>
  <si>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</si>
  <si>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</si>
  <si>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PAŽYMA DĖL SUKAUPTŲ FINANSAVIMO SUMŲ</t>
  </si>
  <si>
    <t>Sukaupta finansavimo pajamų suma ataskaitinio laikotarpio pabaigoje:</t>
  </si>
  <si>
    <t>Atostogų rezervas, iš jų:</t>
  </si>
  <si>
    <t>socialinio draudimo įmokos</t>
  </si>
  <si>
    <t>Atidėjiniai</t>
  </si>
  <si>
    <t>Forma Nr. B-2   metinė, ketvirtinė                                                  patvirtinta Klaipėdos rajono savivaldybės administracijos direktoriaus  2020 m.  balandžio  1 d. įsakymu Nr AV-724</t>
  </si>
  <si>
    <t xml:space="preserve">Gargždų lopšelis darželis  Naminukas </t>
  </si>
  <si>
    <t>(Įstaigos pavadinimas, kodas)</t>
  </si>
  <si>
    <t>IKIMOKYKLINIŲ, VISŲ TIPŲ BENDROJO UGDYMO MOKYKLŲ, KITŲ ŠVIETIMO ĮSTAIGŲ TINKLO, KONTINGENTO, ETATŲ  IR IŠLAIDŲ DARBO UŽMOKESČIUI  PLANO ĮVYKDYMO ATASKAITA 2022 m. birželio   mėn.  30 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</si>
  <si>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</si>
  <si>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</si>
  <si>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</si>
  <si>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</si>
  <si>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</si>
  <si>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</si>
  <si>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</si>
  <si>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</si>
  <si>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</si>
  <si>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</si>
  <si>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</si>
  <si>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</si>
  <si>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</si>
  <si>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</si>
  <si>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</si>
  <si>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</si>
  <si>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</si>
  <si>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</si>
  <si>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</si>
  <si>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</si>
  <si>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</si>
  <si>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</si>
  <si>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</si>
  <si>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</si>
  <si>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</si>
  <si>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</si>
  <si>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</si>
  <si>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</si>
  <si>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</si>
  <si>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</si>
  <si>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</si>
  <si>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</si>
  <si>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</si>
  <si>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</si>
  <si>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</si>
  <si>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</si>
  <si>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</si>
  <si>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</si>
  <si>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</si>
  <si>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</si>
  <si>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</si>
  <si>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</si>
  <si>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2022 07 08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</si>
</sst>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9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u/>
      <sz val="9"/>
      <name val="Arial"/>
      <family val="2"/>
      <charset val="186"/>
    </font>
    <font>
      <u/>
      <sz val="10"/>
      <name val="Arial"/>
      <family val="2"/>
      <charset val="186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u/>
      <sz val="9"/>
      <color rgb="FF000000"/>
      <name val="Times New Roman"/>
      <family val="1"/>
    </font>
    <font>
      <u/>
      <sz val="8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sz val="11"/>
      <name val="Calibri"/>
      <family val="2"/>
    </font>
    <font>
      <sz val="7"/>
      <name val="Times New Roman"/>
      <family val="1"/>
      <charset val="186"/>
    </font>
    <font>
      <sz val="10"/>
      <name val="TimesLT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5" fillId="0" borderId="0"/>
    <xf numFmtId="0" fontId="52" fillId="0" borderId="0"/>
    <xf numFmtId="0" fontId="62" fillId="0" borderId="0"/>
    <xf numFmtId="0" fontId="35" fillId="0" borderId="0"/>
    <xf numFmtId="0" fontId="32" fillId="0" borderId="0"/>
    <xf numFmtId="0" fontId="62" fillId="0" borderId="0"/>
  </cellStyleXfs>
  <cellXfs count="63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right" vertical="center"/>
    </xf>
    <xf numFmtId="49" fontId="20" fillId="0" borderId="18" xfId="0" applyNumberFormat="1" applyFont="1" applyBorder="1" applyAlignment="1">
      <alignment horizontal="center" vertical="center"/>
    </xf>
    <xf numFmtId="2" fontId="20" fillId="0" borderId="18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/>
    </xf>
    <xf numFmtId="49" fontId="18" fillId="0" borderId="18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right" vertical="center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9" fillId="0" borderId="0" xfId="0" applyFont="1"/>
    <xf numFmtId="0" fontId="30" fillId="0" borderId="0" xfId="0" applyFont="1"/>
    <xf numFmtId="0" fontId="32" fillId="0" borderId="29" xfId="0" applyFont="1" applyBorder="1" applyAlignment="1">
      <alignment wrapText="1"/>
    </xf>
    <xf numFmtId="0" fontId="32" fillId="0" borderId="23" xfId="0" applyFont="1" applyBorder="1" applyAlignment="1">
      <alignment wrapText="1"/>
    </xf>
    <xf numFmtId="0" fontId="32" fillId="0" borderId="30" xfId="0" applyFont="1" applyBorder="1" applyAlignment="1">
      <alignment wrapTex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25" xfId="0" quotePrefix="1" applyFont="1" applyBorder="1" applyAlignment="1">
      <alignment horizontal="center"/>
    </xf>
    <xf numFmtId="2" fontId="33" fillId="0" borderId="25" xfId="0" applyNumberFormat="1" applyFont="1" applyBorder="1" applyAlignment="1">
      <alignment horizontal="center"/>
    </xf>
    <xf numFmtId="0" fontId="33" fillId="0" borderId="25" xfId="0" applyFont="1" applyBorder="1"/>
    <xf numFmtId="2" fontId="33" fillId="0" borderId="25" xfId="0" applyNumberFormat="1" applyFont="1" applyBorder="1"/>
    <xf numFmtId="0" fontId="33" fillId="0" borderId="25" xfId="0" applyFont="1" applyBorder="1" applyAlignment="1">
      <alignment horizontal="center"/>
    </xf>
    <xf numFmtId="0" fontId="24" fillId="0" borderId="25" xfId="0" applyFont="1" applyBorder="1"/>
    <xf numFmtId="0" fontId="26" fillId="0" borderId="25" xfId="0" applyFont="1" applyBorder="1" applyAlignment="1">
      <alignment horizontal="right" vertical="center" wrapText="1"/>
    </xf>
    <xf numFmtId="0" fontId="26" fillId="0" borderId="28" xfId="0" quotePrefix="1" applyFont="1" applyBorder="1" applyAlignment="1">
      <alignment horizontal="center"/>
    </xf>
    <xf numFmtId="2" fontId="34" fillId="0" borderId="25" xfId="0" applyNumberFormat="1" applyFont="1" applyBorder="1"/>
    <xf numFmtId="0" fontId="28" fillId="0" borderId="0" xfId="1" applyFont="1"/>
    <xf numFmtId="0" fontId="24" fillId="0" borderId="23" xfId="0" applyFont="1" applyBorder="1"/>
    <xf numFmtId="0" fontId="24" fillId="0" borderId="0" xfId="1" applyFont="1" applyAlignment="1">
      <alignment vertical="top" wrapText="1"/>
    </xf>
    <xf numFmtId="0" fontId="24" fillId="0" borderId="0" xfId="0" applyFont="1" applyAlignment="1">
      <alignment horizontal="center" vertical="top"/>
    </xf>
    <xf numFmtId="0" fontId="24" fillId="0" borderId="0" xfId="1" applyFont="1" applyAlignment="1">
      <alignment vertical="top"/>
    </xf>
    <xf numFmtId="0" fontId="24" fillId="0" borderId="0" xfId="1" applyFont="1"/>
    <xf numFmtId="0" fontId="24" fillId="0" borderId="0" xfId="1" applyFont="1" applyAlignment="1">
      <alignment horizontal="center" vertical="top" wrapText="1"/>
    </xf>
    <xf numFmtId="0" fontId="24" fillId="0" borderId="0" xfId="1" applyFont="1" applyAlignment="1">
      <alignment horizontal="center" vertical="top"/>
    </xf>
    <xf numFmtId="0" fontId="36" fillId="0" borderId="0" xfId="0" applyFont="1"/>
    <xf numFmtId="0" fontId="38" fillId="0" borderId="0" xfId="0" applyFont="1"/>
    <xf numFmtId="0" fontId="38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right"/>
    </xf>
    <xf numFmtId="0" fontId="0" fillId="0" borderId="33" xfId="0" applyBorder="1"/>
    <xf numFmtId="0" fontId="0" fillId="0" borderId="24" xfId="0" applyBorder="1"/>
    <xf numFmtId="0" fontId="0" fillId="0" borderId="34" xfId="0" applyBorder="1"/>
    <xf numFmtId="0" fontId="38" fillId="0" borderId="33" xfId="0" applyFont="1" applyBorder="1"/>
    <xf numFmtId="0" fontId="38" fillId="0" borderId="31" xfId="0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38" fillId="0" borderId="37" xfId="0" applyFont="1" applyBorder="1" applyAlignment="1">
      <alignment horizontal="center"/>
    </xf>
    <xf numFmtId="0" fontId="38" fillId="0" borderId="35" xfId="0" applyFont="1" applyBorder="1"/>
    <xf numFmtId="0" fontId="0" fillId="0" borderId="29" xfId="0" applyBorder="1"/>
    <xf numFmtId="0" fontId="0" fillId="0" borderId="23" xfId="0" applyBorder="1"/>
    <xf numFmtId="0" fontId="0" fillId="0" borderId="30" xfId="0" applyBorder="1"/>
    <xf numFmtId="0" fontId="0" fillId="0" borderId="0" xfId="0" applyAlignment="1">
      <alignment horizontal="left"/>
    </xf>
    <xf numFmtId="0" fontId="42" fillId="0" borderId="0" xfId="0" applyFont="1"/>
    <xf numFmtId="0" fontId="42" fillId="0" borderId="3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/>
    <xf numFmtId="0" fontId="0" fillId="0" borderId="0" xfId="0" applyAlignment="1">
      <alignment horizontal="left"/>
    </xf>
    <xf numFmtId="0" fontId="0" fillId="0" borderId="0" xfId="0"/>
    <xf numFmtId="0" fontId="0" fillId="0" borderId="23" xfId="0" applyBorder="1"/>
    <xf numFmtId="0" fontId="19" fillId="0" borderId="0" xfId="0" applyFont="1"/>
    <xf numFmtId="0" fontId="22" fillId="0" borderId="0" xfId="0" applyFont="1" applyAlignment="1">
      <alignment horizontal="left"/>
    </xf>
    <xf numFmtId="0" fontId="45" fillId="0" borderId="0" xfId="0" applyFo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7" fillId="0" borderId="0" xfId="0" applyFont="1" applyAlignment="1">
      <alignment horizontal="right" vertical="center"/>
    </xf>
    <xf numFmtId="164" fontId="47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right" vertical="center"/>
    </xf>
    <xf numFmtId="0" fontId="47" fillId="0" borderId="38" xfId="0" applyFont="1" applyBorder="1"/>
    <xf numFmtId="0" fontId="19" fillId="0" borderId="0" xfId="0" applyFont="1" applyAlignment="1">
      <alignment horizontal="right"/>
    </xf>
    <xf numFmtId="0" fontId="47" fillId="0" borderId="0" xfId="0" applyFont="1"/>
    <xf numFmtId="0" fontId="47" fillId="0" borderId="0" xfId="0" applyFont="1" applyAlignment="1">
      <alignment horizontal="right"/>
    </xf>
    <xf numFmtId="0" fontId="19" fillId="0" borderId="39" xfId="0" applyFont="1" applyBorder="1" applyAlignment="1">
      <alignment horizontal="center"/>
    </xf>
    <xf numFmtId="0" fontId="46" fillId="0" borderId="3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 vertical="top"/>
    </xf>
    <xf numFmtId="0" fontId="19" fillId="0" borderId="38" xfId="0" applyFont="1" applyBorder="1" applyAlignment="1">
      <alignment horizontal="center" vertical="top"/>
    </xf>
    <xf numFmtId="0" fontId="46" fillId="0" borderId="38" xfId="0" applyFont="1" applyBorder="1" applyAlignment="1">
      <alignment vertical="center"/>
    </xf>
    <xf numFmtId="0" fontId="46" fillId="0" borderId="38" xfId="0" applyFont="1" applyBorder="1" applyAlignment="1">
      <alignment horizontal="center" vertical="center"/>
    </xf>
    <xf numFmtId="2" fontId="46" fillId="0" borderId="38" xfId="0" applyNumberFormat="1" applyFont="1" applyBorder="1" applyAlignment="1">
      <alignment horizontal="right" vertical="center"/>
    </xf>
    <xf numFmtId="0" fontId="46" fillId="0" borderId="38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2" fontId="19" fillId="0" borderId="38" xfId="0" applyNumberFormat="1" applyFont="1" applyBorder="1" applyAlignment="1">
      <alignment horizontal="right" vertical="center"/>
    </xf>
    <xf numFmtId="2" fontId="46" fillId="6" borderId="38" xfId="0" applyNumberFormat="1" applyFont="1" applyFill="1" applyBorder="1" applyAlignment="1">
      <alignment horizontal="right" vertical="center"/>
    </xf>
    <xf numFmtId="0" fontId="19" fillId="0" borderId="38" xfId="0" applyFont="1" applyBorder="1" applyAlignment="1">
      <alignment vertical="top" wrapText="1"/>
    </xf>
    <xf numFmtId="0" fontId="19" fillId="6" borderId="38" xfId="0" applyFont="1" applyFill="1" applyBorder="1" applyAlignment="1">
      <alignment vertical="center" wrapText="1"/>
    </xf>
    <xf numFmtId="1" fontId="46" fillId="0" borderId="38" xfId="0" applyNumberFormat="1" applyFont="1" applyBorder="1" applyAlignment="1">
      <alignment horizontal="center" vertical="top"/>
    </xf>
    <xf numFmtId="1" fontId="19" fillId="0" borderId="38" xfId="0" applyNumberFormat="1" applyFont="1" applyBorder="1" applyAlignment="1">
      <alignment horizontal="center" vertical="top" wrapText="1"/>
    </xf>
    <xf numFmtId="1" fontId="46" fillId="0" borderId="38" xfId="0" applyNumberFormat="1" applyFont="1" applyBorder="1" applyAlignment="1">
      <alignment horizontal="center" vertical="top" wrapText="1"/>
    </xf>
    <xf numFmtId="0" fontId="46" fillId="0" borderId="38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top" wrapText="1"/>
    </xf>
    <xf numFmtId="0" fontId="19" fillId="0" borderId="0" xfId="0" applyFont="1" applyAlignment="1">
      <alignment vertical="center"/>
    </xf>
    <xf numFmtId="164" fontId="19" fillId="0" borderId="40" xfId="0" applyNumberFormat="1" applyFont="1" applyBorder="1" applyAlignment="1">
      <alignment horizontal="right" vertical="center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/>
    </xf>
    <xf numFmtId="0" fontId="19" fillId="0" borderId="22" xfId="0" applyFont="1" applyBorder="1" applyAlignment="1">
      <alignment vertical="center"/>
    </xf>
    <xf numFmtId="0" fontId="19" fillId="0" borderId="22" xfId="0" applyFont="1" applyBorder="1"/>
    <xf numFmtId="0" fontId="4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8" fillId="0" borderId="17" xfId="0" applyFont="1" applyBorder="1" applyAlignment="1">
      <alignment horizontal="center" vertical="top"/>
    </xf>
    <xf numFmtId="0" fontId="49" fillId="0" borderId="0" xfId="0" applyFont="1" applyAlignment="1">
      <alignment vertical="center"/>
    </xf>
    <xf numFmtId="0" fontId="49" fillId="0" borderId="0" xfId="0" applyFont="1" applyAlignment="1">
      <alignment vertical="top"/>
    </xf>
    <xf numFmtId="0" fontId="49" fillId="0" borderId="0" xfId="0" applyFont="1"/>
    <xf numFmtId="0" fontId="48" fillId="0" borderId="0" xfId="0" applyFont="1"/>
    <xf numFmtId="0" fontId="22" fillId="0" borderId="0" xfId="0" applyFont="1"/>
    <xf numFmtId="0" fontId="37" fillId="0" borderId="0" xfId="0" applyFont="1"/>
    <xf numFmtId="0" fontId="37" fillId="0" borderId="25" xfId="0" applyFont="1" applyBorder="1" applyAlignment="1">
      <alignment horizontal="center" wrapText="1"/>
    </xf>
    <xf numFmtId="0" fontId="37" fillId="0" borderId="25" xfId="0" applyFont="1" applyBorder="1" applyAlignment="1">
      <alignment horizontal="center"/>
    </xf>
    <xf numFmtId="0" fontId="37" fillId="0" borderId="25" xfId="0" applyFont="1" applyBorder="1"/>
    <xf numFmtId="0" fontId="39" fillId="0" borderId="25" xfId="0" applyFont="1" applyBorder="1"/>
    <xf numFmtId="0" fontId="37" fillId="7" borderId="25" xfId="0" applyFont="1" applyFill="1" applyBorder="1"/>
    <xf numFmtId="2" fontId="37" fillId="0" borderId="25" xfId="0" applyNumberFormat="1" applyFont="1" applyBorder="1"/>
    <xf numFmtId="0" fontId="53" fillId="0" borderId="25" xfId="2" applyFont="1" applyBorder="1" applyAlignment="1">
      <alignment vertical="top" wrapText="1"/>
    </xf>
    <xf numFmtId="0" fontId="37" fillId="0" borderId="25" xfId="0" applyFont="1" applyBorder="1" applyAlignment="1">
      <alignment horizontal="right"/>
    </xf>
    <xf numFmtId="0" fontId="37" fillId="0" borderId="25" xfId="0" applyFont="1" applyBorder="1" applyAlignment="1">
      <alignment horizontal="left"/>
    </xf>
    <xf numFmtId="2" fontId="37" fillId="7" borderId="25" xfId="0" applyNumberFormat="1" applyFont="1" applyFill="1" applyBorder="1"/>
    <xf numFmtId="0" fontId="32" fillId="0" borderId="0" xfId="0" applyFont="1"/>
    <xf numFmtId="0" fontId="56" fillId="0" borderId="0" xfId="0" applyFont="1"/>
    <xf numFmtId="0" fontId="56" fillId="0" borderId="0" xfId="0" applyFont="1" applyAlignment="1">
      <alignment horizontal="center" vertical="center" wrapText="1"/>
    </xf>
    <xf numFmtId="14" fontId="54" fillId="0" borderId="0" xfId="0" applyNumberFormat="1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56" fillId="0" borderId="18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left" vertical="center" wrapText="1"/>
    </xf>
    <xf numFmtId="49" fontId="56" fillId="0" borderId="18" xfId="0" applyNumberFormat="1" applyFont="1" applyBorder="1" applyAlignment="1">
      <alignment horizontal="center" vertical="center"/>
    </xf>
    <xf numFmtId="2" fontId="56" fillId="0" borderId="18" xfId="0" applyNumberFormat="1" applyFont="1" applyBorder="1" applyAlignment="1">
      <alignment horizontal="right" vertical="center"/>
    </xf>
    <xf numFmtId="0" fontId="59" fillId="0" borderId="18" xfId="0" applyFont="1" applyBorder="1" applyAlignment="1">
      <alignment horizontal="right" vertical="center"/>
    </xf>
    <xf numFmtId="49" fontId="54" fillId="0" borderId="18" xfId="0" applyNumberFormat="1" applyFont="1" applyBorder="1" applyAlignment="1">
      <alignment horizontal="center" vertical="center"/>
    </xf>
    <xf numFmtId="2" fontId="54" fillId="0" borderId="18" xfId="0" applyNumberFormat="1" applyFont="1" applyBorder="1" applyAlignment="1">
      <alignment horizontal="right" vertical="center"/>
    </xf>
    <xf numFmtId="0" fontId="54" fillId="5" borderId="18" xfId="0" applyFont="1" applyFill="1" applyBorder="1" applyAlignment="1">
      <alignment horizontal="center" vertical="center" wrapText="1"/>
    </xf>
    <xf numFmtId="0" fontId="54" fillId="5" borderId="18" xfId="0" applyFont="1" applyFill="1" applyBorder="1" applyAlignment="1">
      <alignment horizontal="center" vertical="center"/>
    </xf>
    <xf numFmtId="0" fontId="60" fillId="0" borderId="0" xfId="0" applyFont="1"/>
    <xf numFmtId="0" fontId="33" fillId="0" borderId="0" xfId="0" applyFont="1" applyProtection="1">
      <protection locked="0"/>
    </xf>
    <xf numFmtId="0" fontId="63" fillId="0" borderId="0" xfId="3" applyFont="1" applyProtection="1">
      <protection locked="0"/>
    </xf>
    <xf numFmtId="0" fontId="33" fillId="0" borderId="0" xfId="0" applyFont="1" applyAlignment="1" applyProtection="1">
      <alignment wrapText="1"/>
      <protection locked="0"/>
    </xf>
    <xf numFmtId="0" fontId="34" fillId="0" borderId="0" xfId="0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64" fillId="0" borderId="0" xfId="3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66" fillId="0" borderId="26" xfId="0" applyFont="1" applyBorder="1" applyProtection="1">
      <protection locked="0"/>
    </xf>
    <xf numFmtId="0" fontId="66" fillId="0" borderId="25" xfId="0" applyFont="1" applyBorder="1" applyProtection="1">
      <protection locked="0"/>
    </xf>
    <xf numFmtId="0" fontId="31" fillId="0" borderId="0" xfId="0" applyFont="1" applyProtection="1">
      <protection locked="0"/>
    </xf>
    <xf numFmtId="1" fontId="68" fillId="0" borderId="0" xfId="0" applyNumberFormat="1" applyFont="1" applyProtection="1">
      <protection locked="0"/>
    </xf>
    <xf numFmtId="0" fontId="34" fillId="0" borderId="25" xfId="6" applyFont="1" applyBorder="1" applyAlignment="1" applyProtection="1">
      <alignment horizontal="center" vertical="center" wrapText="1"/>
      <protection locked="0"/>
    </xf>
    <xf numFmtId="0" fontId="69" fillId="0" borderId="25" xfId="4" applyFont="1" applyBorder="1" applyAlignment="1" applyProtection="1">
      <alignment horizontal="center" vertical="top" wrapText="1"/>
      <protection locked="0"/>
    </xf>
    <xf numFmtId="0" fontId="69" fillId="0" borderId="26" xfId="6" applyFont="1" applyBorder="1" applyAlignment="1" applyProtection="1">
      <alignment horizontal="center" vertical="top" wrapText="1"/>
      <protection locked="0"/>
    </xf>
    <xf numFmtId="0" fontId="69" fillId="0" borderId="25" xfId="0" applyFont="1" applyBorder="1" applyAlignment="1" applyProtection="1">
      <alignment vertical="top"/>
      <protection locked="0"/>
    </xf>
    <xf numFmtId="0" fontId="31" fillId="0" borderId="35" xfId="0" applyFont="1" applyBorder="1" applyProtection="1">
      <protection locked="0"/>
    </xf>
    <xf numFmtId="164" fontId="67" fillId="0" borderId="0" xfId="5" applyNumberFormat="1" applyFont="1" applyAlignment="1" applyProtection="1">
      <alignment horizontal="center"/>
      <protection locked="0"/>
    </xf>
    <xf numFmtId="0" fontId="33" fillId="0" borderId="25" xfId="4" applyFont="1" applyBorder="1" applyAlignment="1" applyProtection="1">
      <alignment vertical="center" wrapText="1"/>
      <protection locked="0"/>
    </xf>
    <xf numFmtId="0" fontId="33" fillId="0" borderId="25" xfId="4" applyFont="1" applyBorder="1" applyProtection="1">
      <protection locked="0"/>
    </xf>
    <xf numFmtId="0" fontId="33" fillId="0" borderId="26" xfId="4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/>
      <protection locked="0"/>
    </xf>
    <xf numFmtId="0" fontId="24" fillId="0" borderId="23" xfId="0" applyFont="1" applyBorder="1" applyAlignment="1" applyProtection="1">
      <alignment horizontal="left"/>
      <protection locked="0"/>
    </xf>
    <xf numFmtId="0" fontId="33" fillId="0" borderId="25" xfId="4" applyFont="1" applyBorder="1" applyAlignment="1" applyProtection="1">
      <alignment horizontal="right"/>
      <protection locked="0"/>
    </xf>
    <xf numFmtId="0" fontId="33" fillId="0" borderId="26" xfId="4" applyFont="1" applyBorder="1" applyAlignment="1" applyProtection="1">
      <alignment horizontal="right"/>
      <protection locked="0"/>
    </xf>
    <xf numFmtId="0" fontId="24" fillId="0" borderId="25" xfId="0" applyFont="1" applyBorder="1" applyAlignment="1" applyProtection="1">
      <alignment horizontal="right"/>
      <protection locked="0"/>
    </xf>
    <xf numFmtId="0" fontId="24" fillId="0" borderId="0" xfId="0" applyFont="1" applyAlignment="1" applyProtection="1">
      <alignment horizontal="right"/>
      <protection locked="0"/>
    </xf>
    <xf numFmtId="164" fontId="70" fillId="0" borderId="0" xfId="5" applyNumberFormat="1" applyFont="1" applyProtection="1">
      <protection locked="0"/>
    </xf>
    <xf numFmtId="164" fontId="70" fillId="0" borderId="0" xfId="5" applyNumberFormat="1" applyFont="1" applyAlignment="1" applyProtection="1">
      <alignment horizontal="left"/>
      <protection locked="0"/>
    </xf>
    <xf numFmtId="164" fontId="70" fillId="0" borderId="0" xfId="5" applyNumberFormat="1" applyFont="1" applyAlignment="1" applyProtection="1">
      <alignment horizontal="center"/>
      <protection locked="0"/>
    </xf>
    <xf numFmtId="0" fontId="24" fillId="0" borderId="25" xfId="0" applyFont="1" applyBorder="1" applyProtection="1">
      <protection locked="0"/>
    </xf>
    <xf numFmtId="1" fontId="68" fillId="0" borderId="25" xfId="0" applyNumberFormat="1" applyFont="1" applyBorder="1" applyProtection="1">
      <protection locked="0"/>
    </xf>
    <xf numFmtId="0" fontId="33" fillId="0" borderId="0" xfId="4" applyFont="1" applyAlignment="1" applyProtection="1">
      <alignment vertical="center" wrapText="1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33" fillId="0" borderId="0" xfId="4" applyFont="1" applyProtection="1">
      <protection locked="0"/>
    </xf>
    <xf numFmtId="164" fontId="63" fillId="0" borderId="0" xfId="5" applyNumberFormat="1" applyFont="1" applyProtection="1">
      <protection locked="0"/>
    </xf>
    <xf numFmtId="0" fontId="31" fillId="0" borderId="49" xfId="0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 vertical="center" wrapText="1"/>
      <protection locked="0"/>
    </xf>
    <xf numFmtId="0" fontId="31" fillId="0" borderId="50" xfId="0" applyFont="1" applyBorder="1" applyAlignment="1" applyProtection="1">
      <alignment horizontal="center" vertical="center" wrapText="1"/>
      <protection locked="0"/>
    </xf>
    <xf numFmtId="0" fontId="31" fillId="0" borderId="48" xfId="0" applyFont="1" applyBorder="1" applyAlignment="1">
      <alignment horizontal="center" wrapText="1"/>
    </xf>
    <xf numFmtId="0" fontId="31" fillId="0" borderId="49" xfId="0" applyFont="1" applyBorder="1" applyAlignment="1">
      <alignment horizontal="center" wrapText="1"/>
    </xf>
    <xf numFmtId="0" fontId="31" fillId="0" borderId="25" xfId="0" applyFont="1" applyBorder="1" applyAlignment="1">
      <alignment horizontal="center" wrapText="1"/>
    </xf>
    <xf numFmtId="0" fontId="31" fillId="0" borderId="26" xfId="0" applyFont="1" applyBorder="1" applyAlignment="1">
      <alignment horizontal="center" wrapText="1"/>
    </xf>
    <xf numFmtId="0" fontId="31" fillId="0" borderId="50" xfId="0" applyFont="1" applyBorder="1" applyAlignment="1">
      <alignment horizontal="center" wrapText="1"/>
    </xf>
    <xf numFmtId="0" fontId="31" fillId="0" borderId="54" xfId="0" applyFont="1" applyBorder="1" applyAlignment="1">
      <alignment horizontal="center" wrapText="1"/>
    </xf>
    <xf numFmtId="0" fontId="31" fillId="0" borderId="51" xfId="0" applyFont="1" applyBorder="1" applyAlignment="1">
      <alignment horizontal="center" wrapText="1"/>
    </xf>
    <xf numFmtId="0" fontId="31" fillId="0" borderId="48" xfId="0" applyFont="1" applyBorder="1" applyAlignment="1">
      <alignment wrapText="1"/>
    </xf>
    <xf numFmtId="0" fontId="35" fillId="0" borderId="54" xfId="0" applyFont="1" applyBorder="1" applyAlignment="1">
      <alignment horizontal="right" wrapText="1"/>
    </xf>
    <xf numFmtId="0" fontId="35" fillId="0" borderId="25" xfId="0" applyFont="1" applyBorder="1" applyAlignment="1">
      <alignment horizontal="right" wrapText="1"/>
    </xf>
    <xf numFmtId="0" fontId="35" fillId="0" borderId="26" xfId="0" applyFont="1" applyBorder="1" applyAlignment="1">
      <alignment horizontal="right" wrapText="1"/>
    </xf>
    <xf numFmtId="0" fontId="35" fillId="0" borderId="50" xfId="0" applyFont="1" applyBorder="1" applyAlignment="1">
      <alignment horizontal="right" wrapText="1"/>
    </xf>
    <xf numFmtId="0" fontId="35" fillId="0" borderId="49" xfId="0" applyFont="1" applyBorder="1" applyAlignment="1">
      <alignment horizontal="right" wrapText="1"/>
    </xf>
    <xf numFmtId="0" fontId="35" fillId="8" borderId="25" xfId="0" applyFont="1" applyFill="1" applyBorder="1" applyAlignment="1">
      <alignment horizontal="right" wrapText="1"/>
    </xf>
    <xf numFmtId="4" fontId="35" fillId="9" borderId="51" xfId="0" applyNumberFormat="1" applyFont="1" applyFill="1" applyBorder="1" applyAlignment="1">
      <alignment horizontal="right" wrapText="1"/>
    </xf>
    <xf numFmtId="0" fontId="72" fillId="0" borderId="48" xfId="0" applyFont="1" applyBorder="1" applyAlignment="1">
      <alignment horizontal="left" wrapText="1"/>
    </xf>
    <xf numFmtId="0" fontId="35" fillId="0" borderId="48" xfId="0" applyFont="1" applyBorder="1" applyAlignment="1">
      <alignment horizontal="left" wrapText="1"/>
    </xf>
    <xf numFmtId="0" fontId="35" fillId="0" borderId="48" xfId="0" applyFont="1" applyBorder="1" applyAlignment="1" applyProtection="1">
      <alignment horizontal="left" wrapText="1"/>
      <protection locked="0"/>
    </xf>
    <xf numFmtId="0" fontId="35" fillId="0" borderId="49" xfId="0" applyFont="1" applyBorder="1" applyAlignment="1" applyProtection="1">
      <alignment horizontal="right" wrapText="1"/>
      <protection locked="0"/>
    </xf>
    <xf numFmtId="0" fontId="35" fillId="0" borderId="25" xfId="0" applyFont="1" applyBorder="1" applyAlignment="1" applyProtection="1">
      <alignment horizontal="right" wrapText="1"/>
      <protection locked="0"/>
    </xf>
    <xf numFmtId="0" fontId="68" fillId="0" borderId="25" xfId="0" applyFont="1" applyBorder="1" applyAlignment="1" applyProtection="1">
      <alignment horizontal="right" wrapText="1"/>
      <protection locked="0"/>
    </xf>
    <xf numFmtId="0" fontId="35" fillId="0" borderId="26" xfId="0" applyFont="1" applyBorder="1" applyAlignment="1" applyProtection="1">
      <alignment horizontal="right" wrapText="1"/>
      <protection locked="0"/>
    </xf>
    <xf numFmtId="0" fontId="35" fillId="0" borderId="50" xfId="0" applyFont="1" applyBorder="1" applyAlignment="1" applyProtection="1">
      <alignment horizontal="right" wrapText="1"/>
      <protection locked="0"/>
    </xf>
    <xf numFmtId="0" fontId="73" fillId="0" borderId="48" xfId="0" applyFont="1" applyBorder="1" applyAlignment="1" applyProtection="1">
      <alignment horizontal="left" wrapText="1"/>
      <protection locked="0"/>
    </xf>
    <xf numFmtId="0" fontId="74" fillId="0" borderId="48" xfId="0" applyFont="1" applyBorder="1" applyAlignment="1" applyProtection="1">
      <alignment horizontal="left" wrapText="1"/>
      <protection locked="0"/>
    </xf>
    <xf numFmtId="0" fontId="35" fillId="8" borderId="25" xfId="0" applyFont="1" applyFill="1" applyBorder="1" applyAlignment="1" applyProtection="1">
      <alignment horizontal="right" wrapText="1"/>
      <protection locked="0"/>
    </xf>
    <xf numFmtId="0" fontId="68" fillId="8" borderId="25" xfId="0" applyFont="1" applyFill="1" applyBorder="1" applyAlignment="1" applyProtection="1">
      <alignment horizontal="right" wrapText="1"/>
      <protection locked="0"/>
    </xf>
    <xf numFmtId="0" fontId="35" fillId="8" borderId="26" xfId="0" applyFont="1" applyFill="1" applyBorder="1" applyAlignment="1" applyProtection="1">
      <alignment horizontal="right" wrapText="1"/>
      <protection locked="0"/>
    </xf>
    <xf numFmtId="0" fontId="68" fillId="0" borderId="48" xfId="0" applyFont="1" applyBorder="1" applyAlignment="1" applyProtection="1">
      <alignment horizontal="left" wrapText="1"/>
      <protection locked="0"/>
    </xf>
    <xf numFmtId="0" fontId="35" fillId="8" borderId="49" xfId="0" applyFont="1" applyFill="1" applyBorder="1" applyAlignment="1" applyProtection="1">
      <alignment horizontal="right" wrapText="1"/>
      <protection locked="0"/>
    </xf>
    <xf numFmtId="0" fontId="75" fillId="0" borderId="55" xfId="0" applyFont="1" applyBorder="1" applyAlignment="1">
      <alignment horizontal="left" wrapText="1"/>
    </xf>
    <xf numFmtId="0" fontId="35" fillId="0" borderId="56" xfId="0" applyFont="1" applyBorder="1" applyAlignment="1" applyProtection="1">
      <alignment horizontal="right" wrapText="1"/>
      <protection locked="0"/>
    </xf>
    <xf numFmtId="0" fontId="35" fillId="0" borderId="31" xfId="0" applyFont="1" applyBorder="1" applyAlignment="1" applyProtection="1">
      <alignment horizontal="right" wrapText="1"/>
      <protection locked="0"/>
    </xf>
    <xf numFmtId="0" fontId="68" fillId="0" borderId="31" xfId="0" applyFont="1" applyBorder="1" applyAlignment="1" applyProtection="1">
      <alignment horizontal="right" wrapText="1"/>
      <protection locked="0"/>
    </xf>
    <xf numFmtId="0" fontId="35" fillId="0" borderId="33" xfId="0" applyFont="1" applyBorder="1" applyAlignment="1" applyProtection="1">
      <alignment horizontal="right" wrapText="1"/>
      <protection locked="0"/>
    </xf>
    <xf numFmtId="0" fontId="35" fillId="0" borderId="57" xfId="0" applyFont="1" applyBorder="1" applyAlignment="1" applyProtection="1">
      <alignment horizontal="right" wrapText="1"/>
      <protection locked="0"/>
    </xf>
    <xf numFmtId="4" fontId="35" fillId="9" borderId="52" xfId="0" applyNumberFormat="1" applyFont="1" applyFill="1" applyBorder="1" applyAlignment="1">
      <alignment horizontal="right" wrapText="1"/>
    </xf>
    <xf numFmtId="0" fontId="35" fillId="0" borderId="56" xfId="0" applyFont="1" applyBorder="1" applyAlignment="1">
      <alignment horizontal="right" wrapText="1"/>
    </xf>
    <xf numFmtId="0" fontId="76" fillId="9" borderId="41" xfId="0" applyFont="1" applyFill="1" applyBorder="1" applyAlignment="1">
      <alignment horizontal="left" wrapText="1"/>
    </xf>
    <xf numFmtId="0" fontId="76" fillId="9" borderId="58" xfId="0" applyFont="1" applyFill="1" applyBorder="1" applyAlignment="1">
      <alignment horizontal="right" wrapText="1"/>
    </xf>
    <xf numFmtId="0" fontId="76" fillId="9" borderId="59" xfId="0" applyFont="1" applyFill="1" applyBorder="1" applyAlignment="1">
      <alignment horizontal="right" wrapText="1"/>
    </xf>
    <xf numFmtId="0" fontId="76" fillId="9" borderId="60" xfId="0" applyFont="1" applyFill="1" applyBorder="1" applyAlignment="1">
      <alignment horizontal="right" wrapText="1"/>
    </xf>
    <xf numFmtId="4" fontId="35" fillId="9" borderId="60" xfId="0" applyNumberFormat="1" applyFont="1" applyFill="1" applyBorder="1" applyAlignment="1">
      <alignment horizontal="right" wrapText="1"/>
    </xf>
    <xf numFmtId="0" fontId="77" fillId="9" borderId="61" xfId="0" applyFont="1" applyFill="1" applyBorder="1" applyAlignment="1">
      <alignment horizontal="left" wrapText="1"/>
    </xf>
    <xf numFmtId="0" fontId="76" fillId="9" borderId="62" xfId="0" applyFont="1" applyFill="1" applyBorder="1" applyAlignment="1">
      <alignment horizontal="right" wrapText="1"/>
    </xf>
    <xf numFmtId="0" fontId="76" fillId="9" borderId="63" xfId="0" applyFont="1" applyFill="1" applyBorder="1" applyAlignment="1">
      <alignment horizontal="right" wrapText="1"/>
    </xf>
    <xf numFmtId="0" fontId="76" fillId="9" borderId="64" xfId="0" applyFont="1" applyFill="1" applyBorder="1" applyAlignment="1">
      <alignment horizontal="right" wrapText="1"/>
    </xf>
    <xf numFmtId="4" fontId="35" fillId="9" borderId="64" xfId="0" applyNumberFormat="1" applyFont="1" applyFill="1" applyBorder="1" applyAlignment="1">
      <alignment horizontal="right" wrapText="1"/>
    </xf>
    <xf numFmtId="0" fontId="33" fillId="9" borderId="65" xfId="0" applyFont="1" applyFill="1" applyBorder="1"/>
    <xf numFmtId="0" fontId="33" fillId="9" borderId="66" xfId="0" applyFont="1" applyFill="1" applyBorder="1"/>
    <xf numFmtId="0" fontId="33" fillId="9" borderId="32" xfId="0" applyFont="1" applyFill="1" applyBorder="1"/>
    <xf numFmtId="0" fontId="33" fillId="9" borderId="53" xfId="0" applyFont="1" applyFill="1" applyBorder="1"/>
    <xf numFmtId="4" fontId="35" fillId="9" borderId="53" xfId="0" applyNumberFormat="1" applyFont="1" applyFill="1" applyBorder="1" applyAlignment="1">
      <alignment horizontal="right" wrapText="1"/>
    </xf>
    <xf numFmtId="0" fontId="73" fillId="9" borderId="48" xfId="0" applyFont="1" applyFill="1" applyBorder="1" applyAlignment="1" applyProtection="1">
      <alignment horizontal="left" wrapText="1"/>
      <protection locked="0"/>
    </xf>
    <xf numFmtId="0" fontId="33" fillId="9" borderId="49" xfId="0" applyFont="1" applyFill="1" applyBorder="1"/>
    <xf numFmtId="0" fontId="33" fillId="9" borderId="25" xfId="0" applyFont="1" applyFill="1" applyBorder="1"/>
    <xf numFmtId="0" fontId="33" fillId="9" borderId="51" xfId="0" applyFont="1" applyFill="1" applyBorder="1"/>
    <xf numFmtId="0" fontId="33" fillId="9" borderId="48" xfId="0" applyFont="1" applyFill="1" applyBorder="1"/>
    <xf numFmtId="0" fontId="73" fillId="9" borderId="61" xfId="0" applyFont="1" applyFill="1" applyBorder="1" applyAlignment="1" applyProtection="1">
      <alignment horizontal="left" wrapText="1"/>
      <protection locked="0"/>
    </xf>
    <xf numFmtId="0" fontId="33" fillId="9" borderId="62" xfId="0" applyFont="1" applyFill="1" applyBorder="1"/>
    <xf numFmtId="0" fontId="33" fillId="9" borderId="63" xfId="0" applyFont="1" applyFill="1" applyBorder="1"/>
    <xf numFmtId="0" fontId="33" fillId="9" borderId="64" xfId="0" applyFont="1" applyFill="1" applyBorder="1"/>
    <xf numFmtId="0" fontId="33" fillId="0" borderId="0" xfId="0" applyFont="1"/>
    <xf numFmtId="0" fontId="61" fillId="0" borderId="0" xfId="0" applyFont="1" applyProtection="1">
      <protection locked="0"/>
    </xf>
    <xf numFmtId="0" fontId="33" fillId="0" borderId="23" xfId="0" applyFont="1" applyBorder="1" applyProtection="1">
      <protection locked="0"/>
    </xf>
    <xf numFmtId="0" fontId="24" fillId="0" borderId="0" xfId="0" applyFont="1" applyAlignment="1" applyProtection="1">
      <alignment wrapText="1"/>
      <protection locked="0"/>
    </xf>
    <xf numFmtId="0" fontId="61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43" fillId="0" borderId="7" xfId="0" applyFont="1" applyBorder="1" applyAlignment="1">
      <alignment horizontal="left" vertic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9" fillId="0" borderId="1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20" fillId="0" borderId="1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8" fillId="5" borderId="19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22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44" fillId="0" borderId="22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 vertical="center" wrapText="1"/>
    </xf>
    <xf numFmtId="0" fontId="56" fillId="0" borderId="22" xfId="0" applyFont="1" applyBorder="1" applyAlignment="1">
      <alignment horizontal="center" vertical="center"/>
    </xf>
    <xf numFmtId="0" fontId="54" fillId="0" borderId="18" xfId="0" applyFont="1" applyBorder="1" applyAlignment="1">
      <alignment horizontal="left" vertical="center" wrapText="1"/>
    </xf>
    <xf numFmtId="0" fontId="56" fillId="0" borderId="0" xfId="0" applyFont="1" applyAlignment="1">
      <alignment horizontal="left"/>
    </xf>
    <xf numFmtId="0" fontId="54" fillId="5" borderId="19" xfId="0" applyFont="1" applyFill="1" applyBorder="1" applyAlignment="1">
      <alignment horizontal="center" vertical="center"/>
    </xf>
    <xf numFmtId="0" fontId="54" fillId="5" borderId="20" xfId="0" applyFont="1" applyFill="1" applyBorder="1" applyAlignment="1">
      <alignment horizontal="center" vertical="center"/>
    </xf>
    <xf numFmtId="0" fontId="54" fillId="5" borderId="21" xfId="0" applyFont="1" applyFill="1" applyBorder="1" applyAlignment="1">
      <alignment horizontal="center" vertical="center"/>
    </xf>
    <xf numFmtId="0" fontId="56" fillId="0" borderId="18" xfId="0" applyFont="1" applyBorder="1" applyAlignment="1">
      <alignment horizontal="left" vertical="center" wrapText="1"/>
    </xf>
    <xf numFmtId="0" fontId="58" fillId="0" borderId="0" xfId="0" applyFont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5" fillId="0" borderId="17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22" xfId="0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48" fillId="0" borderId="17" xfId="0" applyFont="1" applyBorder="1" applyAlignment="1">
      <alignment horizontal="center" vertical="top"/>
    </xf>
    <xf numFmtId="0" fontId="46" fillId="0" borderId="3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2" fontId="46" fillId="0" borderId="38" xfId="0" applyNumberFormat="1" applyFont="1" applyBorder="1" applyAlignment="1">
      <alignment horizontal="center"/>
    </xf>
    <xf numFmtId="0" fontId="19" fillId="0" borderId="38" xfId="0" applyFont="1" applyBorder="1"/>
    <xf numFmtId="0" fontId="46" fillId="0" borderId="38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38" xfId="0" applyFont="1" applyBorder="1" applyAlignment="1">
      <alignment horizontal="center" wrapText="1"/>
    </xf>
    <xf numFmtId="0" fontId="19" fillId="0" borderId="3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3" xfId="0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37" fillId="0" borderId="25" xfId="0" applyFont="1" applyBorder="1" applyAlignment="1">
      <alignment horizontal="center" wrapText="1"/>
    </xf>
    <xf numFmtId="0" fontId="37" fillId="0" borderId="25" xfId="0" applyFont="1" applyBorder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7" fillId="0" borderId="23" xfId="0" applyFont="1" applyBorder="1" applyAlignment="1">
      <alignment horizontal="right"/>
    </xf>
    <xf numFmtId="0" fontId="37" fillId="0" borderId="3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/>
    </xf>
    <xf numFmtId="0" fontId="42" fillId="0" borderId="0" xfId="0" applyFont="1" applyAlignment="1">
      <alignment horizontal="left"/>
    </xf>
    <xf numFmtId="0" fontId="24" fillId="0" borderId="0" xfId="1" applyFont="1" applyAlignment="1">
      <alignment horizontal="center" vertical="top" wrapText="1"/>
    </xf>
    <xf numFmtId="0" fontId="24" fillId="0" borderId="0" xfId="1" applyFont="1" applyAlignment="1">
      <alignment horizontal="center" vertical="top"/>
    </xf>
    <xf numFmtId="0" fontId="31" fillId="0" borderId="2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24" fillId="0" borderId="23" xfId="1" applyFont="1" applyBorder="1" applyAlignment="1">
      <alignment horizontal="center" wrapText="1"/>
    </xf>
    <xf numFmtId="0" fontId="24" fillId="0" borderId="23" xfId="1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2" fillId="0" borderId="25" xfId="0" applyFont="1" applyBorder="1" applyAlignment="1">
      <alignment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32" xfId="0" applyFont="1" applyBorder="1" applyAlignment="1">
      <alignment wrapText="1"/>
    </xf>
    <xf numFmtId="0" fontId="28" fillId="0" borderId="23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6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0" fillId="0" borderId="0" xfId="0"/>
    <xf numFmtId="0" fontId="42" fillId="0" borderId="31" xfId="0" applyFont="1" applyBorder="1" applyAlignment="1">
      <alignment horizontal="center"/>
    </xf>
    <xf numFmtId="0" fontId="42" fillId="0" borderId="37" xfId="0" applyFont="1" applyBorder="1" applyAlignment="1">
      <alignment horizontal="center"/>
    </xf>
    <xf numFmtId="0" fontId="42" fillId="0" borderId="33" xfId="0" applyFont="1" applyBorder="1" applyAlignment="1">
      <alignment horizontal="left" wrapText="1"/>
    </xf>
    <xf numFmtId="0" fontId="42" fillId="0" borderId="24" xfId="0" applyFont="1" applyBorder="1" applyAlignment="1">
      <alignment horizontal="left"/>
    </xf>
    <xf numFmtId="0" fontId="42" fillId="0" borderId="34" xfId="0" applyFont="1" applyBorder="1" applyAlignment="1">
      <alignment horizontal="left"/>
    </xf>
    <xf numFmtId="0" fontId="42" fillId="0" borderId="29" xfId="0" applyFont="1" applyBorder="1" applyAlignment="1">
      <alignment horizontal="left"/>
    </xf>
    <xf numFmtId="0" fontId="42" fillId="0" borderId="23" xfId="0" applyFont="1" applyBorder="1" applyAlignment="1">
      <alignment horizontal="left"/>
    </xf>
    <xf numFmtId="0" fontId="42" fillId="0" borderId="30" xfId="0" applyFont="1" applyBorder="1" applyAlignment="1">
      <alignment horizontal="left"/>
    </xf>
    <xf numFmtId="0" fontId="42" fillId="0" borderId="32" xfId="0" applyFont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42" fillId="0" borderId="29" xfId="0" applyFont="1" applyBorder="1" applyAlignment="1">
      <alignment horizontal="center"/>
    </xf>
    <xf numFmtId="0" fontId="42" fillId="0" borderId="30" xfId="0" applyFont="1" applyBorder="1" applyAlignment="1">
      <alignment horizontal="center"/>
    </xf>
    <xf numFmtId="0" fontId="42" fillId="0" borderId="26" xfId="0" applyFont="1" applyBorder="1" applyAlignment="1">
      <alignment horizontal="left" wrapText="1"/>
    </xf>
    <xf numFmtId="0" fontId="42" fillId="0" borderId="27" xfId="0" applyFont="1" applyBorder="1" applyAlignment="1">
      <alignment horizontal="left" wrapText="1"/>
    </xf>
    <xf numFmtId="0" fontId="42" fillId="0" borderId="28" xfId="0" applyFont="1" applyBorder="1" applyAlignment="1">
      <alignment horizontal="left" wrapText="1"/>
    </xf>
    <xf numFmtId="0" fontId="42" fillId="0" borderId="26" xfId="0" applyFont="1" applyBorder="1" applyAlignment="1">
      <alignment horizontal="center"/>
    </xf>
    <xf numFmtId="0" fontId="42" fillId="0" borderId="28" xfId="0" applyFont="1" applyBorder="1" applyAlignment="1">
      <alignment horizontal="center"/>
    </xf>
    <xf numFmtId="0" fontId="42" fillId="0" borderId="33" xfId="0" applyFont="1" applyBorder="1" applyAlignment="1">
      <alignment wrapText="1"/>
    </xf>
    <xf numFmtId="0" fontId="42" fillId="0" borderId="24" xfId="0" applyFont="1" applyBorder="1"/>
    <xf numFmtId="0" fontId="42" fillId="0" borderId="34" xfId="0" applyFont="1" applyBorder="1"/>
    <xf numFmtId="0" fontId="38" fillId="0" borderId="29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42" fillId="0" borderId="33" xfId="0" applyFont="1" applyBorder="1" applyAlignment="1">
      <alignment horizontal="left" vertical="center"/>
    </xf>
    <xf numFmtId="0" fontId="42" fillId="0" borderId="24" xfId="0" applyFont="1" applyBorder="1" applyAlignment="1">
      <alignment horizontal="left" vertical="center"/>
    </xf>
    <xf numFmtId="0" fontId="42" fillId="0" borderId="34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3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center"/>
    </xf>
    <xf numFmtId="0" fontId="38" fillId="0" borderId="32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38" fillId="0" borderId="35" xfId="0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0" fillId="0" borderId="36" xfId="0" applyBorder="1"/>
    <xf numFmtId="0" fontId="38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14" fontId="32" fillId="0" borderId="23" xfId="0" applyNumberFormat="1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39" fillId="0" borderId="0" xfId="0" applyFont="1" applyAlignment="1">
      <alignment horizontal="center"/>
    </xf>
    <xf numFmtId="0" fontId="32" fillId="0" borderId="23" xfId="0" applyFont="1" applyBorder="1"/>
    <xf numFmtId="0" fontId="0" fillId="0" borderId="23" xfId="0" applyBorder="1"/>
    <xf numFmtId="1" fontId="68" fillId="0" borderId="26" xfId="0" applyNumberFormat="1" applyFont="1" applyBorder="1" applyAlignment="1" applyProtection="1">
      <alignment horizontal="center"/>
      <protection locked="0"/>
    </xf>
    <xf numFmtId="1" fontId="68" fillId="0" borderId="28" xfId="0" applyNumberFormat="1" applyFont="1" applyBorder="1" applyAlignment="1" applyProtection="1">
      <alignment horizontal="center"/>
      <protection locked="0"/>
    </xf>
    <xf numFmtId="0" fontId="61" fillId="0" borderId="0" xfId="0" applyFont="1" applyAlignment="1" applyProtection="1">
      <alignment horizontal="left" vertical="top" wrapText="1"/>
      <protection locked="0"/>
    </xf>
    <xf numFmtId="0" fontId="29" fillId="0" borderId="23" xfId="0" applyFont="1" applyBorder="1" applyAlignment="1" applyProtection="1">
      <alignment horizontal="center" wrapText="1"/>
      <protection locked="0"/>
    </xf>
    <xf numFmtId="0" fontId="26" fillId="0" borderId="0" xfId="4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/>
      <protection locked="0"/>
    </xf>
    <xf numFmtId="0" fontId="65" fillId="0" borderId="0" xfId="3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33" fillId="0" borderId="26" xfId="0" applyFont="1" applyBorder="1" applyAlignment="1" applyProtection="1">
      <alignment horizontal="center"/>
      <protection locked="0"/>
    </xf>
    <xf numFmtId="0" fontId="33" fillId="0" borderId="28" xfId="0" applyFont="1" applyBorder="1" applyAlignment="1" applyProtection="1">
      <alignment horizontal="center"/>
      <protection locked="0"/>
    </xf>
    <xf numFmtId="164" fontId="67" fillId="0" borderId="0" xfId="5" applyNumberFormat="1" applyFont="1" applyAlignment="1" applyProtection="1">
      <alignment horizontal="center"/>
      <protection locked="0"/>
    </xf>
    <xf numFmtId="0" fontId="24" fillId="0" borderId="23" xfId="0" applyFont="1" applyBorder="1" applyAlignment="1" applyProtection="1">
      <alignment horizontal="center"/>
      <protection locked="0"/>
    </xf>
    <xf numFmtId="0" fontId="24" fillId="0" borderId="27" xfId="0" applyFont="1" applyBorder="1" applyAlignment="1" applyProtection="1">
      <alignment horizontal="center"/>
      <protection locked="0"/>
    </xf>
    <xf numFmtId="0" fontId="31" fillId="0" borderId="41" xfId="0" applyFont="1" applyBorder="1" applyAlignment="1" applyProtection="1">
      <alignment horizontal="center" vertical="center" wrapText="1"/>
      <protection locked="0"/>
    </xf>
    <xf numFmtId="0" fontId="31" fillId="0" borderId="48" xfId="0" applyFont="1" applyBorder="1" applyAlignment="1" applyProtection="1">
      <alignment horizontal="center" vertical="center" wrapText="1"/>
      <protection locked="0"/>
    </xf>
    <xf numFmtId="0" fontId="24" fillId="0" borderId="42" xfId="0" applyFont="1" applyBorder="1" applyAlignment="1" applyProtection="1">
      <alignment horizontal="center" vertical="center" wrapText="1"/>
      <protection locked="0"/>
    </xf>
    <xf numFmtId="0" fontId="24" fillId="0" borderId="43" xfId="0" applyFont="1" applyBorder="1" applyAlignment="1" applyProtection="1">
      <alignment horizontal="center" vertical="center" wrapText="1"/>
      <protection locked="0"/>
    </xf>
    <xf numFmtId="0" fontId="24" fillId="0" borderId="44" xfId="0" applyFont="1" applyBorder="1" applyAlignment="1" applyProtection="1">
      <alignment horizontal="center" vertical="center" wrapText="1"/>
      <protection locked="0"/>
    </xf>
    <xf numFmtId="0" fontId="24" fillId="0" borderId="45" xfId="0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24" fillId="0" borderId="47" xfId="0" applyFont="1" applyBorder="1" applyAlignment="1" applyProtection="1">
      <alignment horizontal="center" vertical="center" wrapText="1"/>
      <protection locked="0"/>
    </xf>
    <xf numFmtId="0" fontId="24" fillId="0" borderId="49" xfId="0" applyFont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24" fillId="0" borderId="50" xfId="0" applyFont="1" applyBorder="1" applyAlignment="1" applyProtection="1">
      <alignment horizontal="center" vertical="center" wrapText="1"/>
      <protection locked="0"/>
    </xf>
    <xf numFmtId="0" fontId="31" fillId="0" borderId="49" xfId="0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52" xfId="0" applyFont="1" applyBorder="1" applyAlignment="1" applyProtection="1">
      <alignment horizontal="center" vertical="center" wrapText="1"/>
      <protection locked="0"/>
    </xf>
    <xf numFmtId="0" fontId="31" fillId="0" borderId="53" xfId="0" applyFont="1" applyBorder="1" applyAlignment="1" applyProtection="1">
      <alignment horizontal="center" vertical="center" wrapText="1"/>
      <protection locked="0"/>
    </xf>
    <xf numFmtId="0" fontId="78" fillId="0" borderId="7" xfId="0" applyFont="1" applyBorder="1" applyAlignment="1">
      <alignment horizontal="left" vertical="top" wrapText="1"/>
    </xf>
    <xf numFmtId="0" fontId="24" fillId="0" borderId="23" xfId="0" applyFont="1" applyBorder="1" applyAlignment="1" applyProtection="1">
      <alignment horizontal="center" wrapText="1"/>
      <protection locked="0"/>
    </xf>
    <xf numFmtId="0" fontId="61" fillId="0" borderId="24" xfId="0" applyFont="1" applyBorder="1" applyAlignment="1" applyProtection="1">
      <alignment horizontal="center"/>
      <protection locked="0"/>
    </xf>
    <xf numFmtId="0" fontId="78" fillId="0" borderId="7" xfId="0" applyFont="1" applyBorder="1" applyAlignment="1">
      <alignment horizontal="left" vertical="center"/>
    </xf>
    <xf numFmtId="0" fontId="69" fillId="0" borderId="25" xfId="0" applyFont="1" applyBorder="1" applyAlignment="1" applyProtection="1">
      <alignment horizontal="left" vertical="center" wrapText="1"/>
      <protection locked="0"/>
    </xf>
    <xf numFmtId="0" fontId="31" fillId="0" borderId="51" xfId="0" applyFont="1" applyBorder="1" applyAlignment="1" applyProtection="1">
      <alignment horizontal="center" vertical="center" wrapText="1"/>
      <protection locked="0"/>
    </xf>
  </cellXfs>
  <cellStyles count="7">
    <cellStyle name="Įprastas" xfId="0" builtinId="0"/>
    <cellStyle name="Įprastas 4" xfId="2"/>
    <cellStyle name="Normal_CF_ataskaitos_prie_mokejimo_tvarkos_040115" xfId="1"/>
    <cellStyle name="Normal_kontingento formos sav" xfId="4"/>
    <cellStyle name="Normal_Sheet1" xfId="5"/>
    <cellStyle name="Normal_TRECFORMantras2001333" xfId="3"/>
    <cellStyle name="Paprastas 2" xfId="6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S16" sqref="S16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3.75" customHeight="1">
      <c r="A7" s="422" t="s">
        <v>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23" t="s">
        <v>7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16"/>
    </row>
    <row r="10" spans="1:15">
      <c r="A10" s="424" t="s">
        <v>8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430" t="s">
        <v>9</v>
      </c>
      <c r="H12" s="430"/>
      <c r="I12" s="430"/>
      <c r="J12" s="430"/>
      <c r="K12" s="430"/>
      <c r="L12" s="29"/>
      <c r="M12" s="16"/>
    </row>
    <row r="13" spans="1:15" ht="15.75" customHeight="1">
      <c r="A13" s="431" t="s">
        <v>10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16"/>
    </row>
    <row r="14" spans="1:15" ht="12" customHeight="1">
      <c r="G14" s="432" t="s">
        <v>11</v>
      </c>
      <c r="H14" s="432"/>
      <c r="I14" s="432"/>
      <c r="J14" s="432"/>
      <c r="K14" s="432"/>
      <c r="M14" s="16"/>
    </row>
    <row r="15" spans="1:15">
      <c r="G15" s="424" t="s">
        <v>12</v>
      </c>
      <c r="H15" s="424"/>
      <c r="I15" s="424"/>
      <c r="J15" s="424"/>
      <c r="K15" s="424"/>
    </row>
    <row r="16" spans="1:15" ht="15.75" customHeight="1">
      <c r="B16" s="431" t="s">
        <v>13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7" spans="1:13" ht="7.5" customHeight="1"/>
    <row r="18" spans="1:13">
      <c r="G18" s="433" t="s">
        <v>334</v>
      </c>
      <c r="H18" s="432"/>
      <c r="I18" s="432"/>
      <c r="J18" s="432"/>
      <c r="K18" s="432"/>
    </row>
    <row r="19" spans="1:13">
      <c r="G19" s="451" t="s">
        <v>14</v>
      </c>
      <c r="H19" s="451"/>
      <c r="I19" s="451"/>
      <c r="J19" s="451"/>
      <c r="K19" s="451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452"/>
      <c r="F21" s="452"/>
      <c r="G21" s="452"/>
      <c r="H21" s="452"/>
      <c r="I21" s="452"/>
      <c r="J21" s="452"/>
      <c r="K21" s="452"/>
      <c r="L21" s="22"/>
    </row>
    <row r="22" spans="1:13" ht="15" customHeight="1">
      <c r="A22" s="453" t="s">
        <v>15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30"/>
    </row>
    <row r="23" spans="1:13">
      <c r="F23" s="19"/>
      <c r="J23" s="5"/>
      <c r="K23" s="13"/>
      <c r="L23" s="6" t="s">
        <v>16</v>
      </c>
      <c r="M23" s="30"/>
    </row>
    <row r="24" spans="1:13">
      <c r="F24" s="19"/>
      <c r="J24" s="31" t="s">
        <v>17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18</v>
      </c>
      <c r="L25" s="32"/>
      <c r="M25" s="30"/>
    </row>
    <row r="26" spans="1:13">
      <c r="A26" s="454"/>
      <c r="B26" s="454"/>
      <c r="C26" s="454"/>
      <c r="D26" s="454"/>
      <c r="E26" s="454"/>
      <c r="F26" s="454"/>
      <c r="G26" s="454"/>
      <c r="H26" s="454"/>
      <c r="I26" s="454"/>
      <c r="J26" s="36"/>
      <c r="K26" s="35" t="s">
        <v>19</v>
      </c>
      <c r="L26" s="37" t="s">
        <v>20</v>
      </c>
      <c r="M26" s="30"/>
    </row>
    <row r="27" spans="1:13">
      <c r="A27" s="454" t="s">
        <v>21</v>
      </c>
      <c r="B27" s="454"/>
      <c r="C27" s="454"/>
      <c r="D27" s="454"/>
      <c r="E27" s="454"/>
      <c r="F27" s="454"/>
      <c r="G27" s="454"/>
      <c r="H27" s="454"/>
      <c r="I27" s="454"/>
      <c r="J27" s="38" t="s">
        <v>22</v>
      </c>
      <c r="K27" s="114"/>
      <c r="L27" s="32"/>
      <c r="M27" s="30"/>
    </row>
    <row r="28" spans="1:13">
      <c r="D28" s="36"/>
      <c r="E28" s="36"/>
      <c r="F28" s="36"/>
      <c r="G28" s="39" t="s">
        <v>23</v>
      </c>
      <c r="H28" s="40"/>
      <c r="I28" s="41"/>
      <c r="J28" s="42"/>
      <c r="K28" s="32"/>
      <c r="L28" s="32"/>
      <c r="M28" s="30"/>
    </row>
    <row r="29" spans="1:13">
      <c r="D29" s="36"/>
      <c r="E29" s="36"/>
      <c r="F29" s="36"/>
      <c r="G29" s="429" t="s">
        <v>24</v>
      </c>
      <c r="H29" s="429"/>
      <c r="I29" s="115"/>
      <c r="J29" s="43"/>
      <c r="K29" s="32"/>
      <c r="L29" s="32"/>
      <c r="M29" s="30"/>
    </row>
    <row r="30" spans="1:13">
      <c r="A30" s="418"/>
      <c r="B30" s="418"/>
      <c r="C30" s="418"/>
      <c r="D30" s="418"/>
      <c r="E30" s="418"/>
      <c r="F30" s="418"/>
      <c r="G30" s="418"/>
      <c r="H30" s="418"/>
      <c r="I30" s="418"/>
      <c r="J30" s="44"/>
      <c r="K30" s="44"/>
      <c r="L30" s="45" t="s">
        <v>25</v>
      </c>
      <c r="M30" s="46"/>
    </row>
    <row r="31" spans="1:13" ht="27" customHeight="1">
      <c r="A31" s="436" t="s">
        <v>26</v>
      </c>
      <c r="B31" s="437"/>
      <c r="C31" s="437"/>
      <c r="D31" s="437"/>
      <c r="E31" s="437"/>
      <c r="F31" s="437"/>
      <c r="G31" s="440" t="s">
        <v>27</v>
      </c>
      <c r="H31" s="442" t="s">
        <v>28</v>
      </c>
      <c r="I31" s="444" t="s">
        <v>29</v>
      </c>
      <c r="J31" s="445"/>
      <c r="K31" s="446" t="s">
        <v>30</v>
      </c>
      <c r="L31" s="448" t="s">
        <v>31</v>
      </c>
      <c r="M31" s="46"/>
    </row>
    <row r="32" spans="1:13" ht="58.5" customHeight="1">
      <c r="A32" s="438"/>
      <c r="B32" s="439"/>
      <c r="C32" s="439"/>
      <c r="D32" s="439"/>
      <c r="E32" s="439"/>
      <c r="F32" s="439"/>
      <c r="G32" s="441"/>
      <c r="H32" s="443"/>
      <c r="I32" s="47" t="s">
        <v>32</v>
      </c>
      <c r="J32" s="48" t="s">
        <v>33</v>
      </c>
      <c r="K32" s="447"/>
      <c r="L32" s="449"/>
    </row>
    <row r="33" spans="1:15">
      <c r="A33" s="425" t="s">
        <v>34</v>
      </c>
      <c r="B33" s="426"/>
      <c r="C33" s="426"/>
      <c r="D33" s="426"/>
      <c r="E33" s="426"/>
      <c r="F33" s="427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6">
        <f>SUM(I35+I46+I65+I86+I93+I113+I139+I158+I168)</f>
        <v>1581072</v>
      </c>
      <c r="J34" s="116">
        <f>SUM(J35+J46+J65+J86+J93+J113+J139+J158+J168)</f>
        <v>925772</v>
      </c>
      <c r="K34" s="117">
        <f>SUM(K35+K46+K65+K86+K93+K113+K139+K158+K168)</f>
        <v>831083.16</v>
      </c>
      <c r="L34" s="116">
        <f>SUM(L35+L46+L65+L86+L93+L113+L139+L158+L168)</f>
        <v>831083.16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6">
        <f>SUM(I36+I42)</f>
        <v>1353792</v>
      </c>
      <c r="J35" s="116">
        <f>SUM(J36+J42)</f>
        <v>761792</v>
      </c>
      <c r="K35" s="118">
        <f>SUM(K36+K42)</f>
        <v>737531.32</v>
      </c>
      <c r="L35" s="119">
        <f>SUM(L36+L42)</f>
        <v>737531.32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6">
        <f>SUM(I37)</f>
        <v>1333392</v>
      </c>
      <c r="J36" s="116">
        <f>SUM(J37)</f>
        <v>750292</v>
      </c>
      <c r="K36" s="117">
        <f>SUM(K37)</f>
        <v>726483.22</v>
      </c>
      <c r="L36" s="116">
        <f>SUM(L37)</f>
        <v>726483.22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6">
        <f>SUM(I38+I40)</f>
        <v>1333392</v>
      </c>
      <c r="J37" s="116">
        <f t="shared" ref="J37:L38" si="0">SUM(J38)</f>
        <v>750292</v>
      </c>
      <c r="K37" s="116">
        <f t="shared" si="0"/>
        <v>726483.22</v>
      </c>
      <c r="L37" s="116">
        <f t="shared" si="0"/>
        <v>726483.22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7">
        <f>SUM(I39)</f>
        <v>1333392</v>
      </c>
      <c r="J38" s="117">
        <f t="shared" si="0"/>
        <v>750292</v>
      </c>
      <c r="K38" s="117">
        <f t="shared" si="0"/>
        <v>726483.22</v>
      </c>
      <c r="L38" s="117">
        <f t="shared" si="0"/>
        <v>726483.22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20">
        <v>1333392</v>
      </c>
      <c r="J39" s="121">
        <v>750292</v>
      </c>
      <c r="K39" s="121">
        <v>726483.22</v>
      </c>
      <c r="L39" s="121">
        <v>726483.22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7">
        <f t="shared" ref="I42:L44" si="1">I43</f>
        <v>20400</v>
      </c>
      <c r="J42" s="116">
        <f t="shared" si="1"/>
        <v>11500</v>
      </c>
      <c r="K42" s="117">
        <f t="shared" si="1"/>
        <v>11048.1</v>
      </c>
      <c r="L42" s="116">
        <f t="shared" si="1"/>
        <v>11048.1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7">
        <f t="shared" si="1"/>
        <v>20400</v>
      </c>
      <c r="J43" s="116">
        <f t="shared" si="1"/>
        <v>11500</v>
      </c>
      <c r="K43" s="116">
        <f t="shared" si="1"/>
        <v>11048.1</v>
      </c>
      <c r="L43" s="116">
        <f t="shared" si="1"/>
        <v>11048.1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6">
        <f t="shared" si="1"/>
        <v>20400</v>
      </c>
      <c r="J44" s="116">
        <f t="shared" si="1"/>
        <v>11500</v>
      </c>
      <c r="K44" s="116">
        <f t="shared" si="1"/>
        <v>11048.1</v>
      </c>
      <c r="L44" s="116">
        <f t="shared" si="1"/>
        <v>11048.1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2">
        <v>20400</v>
      </c>
      <c r="J45" s="121">
        <v>11500</v>
      </c>
      <c r="K45" s="121">
        <v>11048.1</v>
      </c>
      <c r="L45" s="121">
        <v>11048.1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3">
        <f t="shared" ref="I46:L48" si="2">I47</f>
        <v>209980</v>
      </c>
      <c r="J46" s="124">
        <f t="shared" si="2"/>
        <v>149180</v>
      </c>
      <c r="K46" s="123">
        <f t="shared" si="2"/>
        <v>80066.91</v>
      </c>
      <c r="L46" s="123">
        <f t="shared" si="2"/>
        <v>80066.91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6">
        <f t="shared" si="2"/>
        <v>209980</v>
      </c>
      <c r="J47" s="117">
        <f t="shared" si="2"/>
        <v>149180</v>
      </c>
      <c r="K47" s="116">
        <f t="shared" si="2"/>
        <v>80066.91</v>
      </c>
      <c r="L47" s="117">
        <f t="shared" si="2"/>
        <v>80066.91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6">
        <f t="shared" si="2"/>
        <v>209980</v>
      </c>
      <c r="J48" s="117">
        <f t="shared" si="2"/>
        <v>149180</v>
      </c>
      <c r="K48" s="119">
        <f t="shared" si="2"/>
        <v>80066.91</v>
      </c>
      <c r="L48" s="119">
        <f t="shared" si="2"/>
        <v>80066.91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5">
        <f>SUM(I50:I64)</f>
        <v>209980</v>
      </c>
      <c r="J49" s="125">
        <f>SUM(J50:J64)</f>
        <v>149180</v>
      </c>
      <c r="K49" s="126">
        <f>SUM(K50:K64)</f>
        <v>80066.91</v>
      </c>
      <c r="L49" s="126">
        <f>SUM(L50:L64)</f>
        <v>80066.91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1">
        <v>67300</v>
      </c>
      <c r="J50" s="121">
        <v>37300</v>
      </c>
      <c r="K50" s="121">
        <v>24319.38</v>
      </c>
      <c r="L50" s="121">
        <v>24319.38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1">
        <v>600</v>
      </c>
      <c r="J51" s="121">
        <v>600</v>
      </c>
      <c r="K51" s="121">
        <v>0</v>
      </c>
      <c r="L51" s="121">
        <v>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1">
        <v>2900</v>
      </c>
      <c r="J52" s="121">
        <v>1400</v>
      </c>
      <c r="K52" s="121">
        <v>480.21</v>
      </c>
      <c r="L52" s="121">
        <v>480.21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1">
        <v>700</v>
      </c>
      <c r="J54" s="121">
        <v>400</v>
      </c>
      <c r="K54" s="121">
        <v>100</v>
      </c>
      <c r="L54" s="121">
        <v>100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2">
        <v>1300</v>
      </c>
      <c r="J55" s="121">
        <v>700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2">
        <v>53100</v>
      </c>
      <c r="J58" s="121">
        <v>50400</v>
      </c>
      <c r="K58" s="121">
        <v>6181.71</v>
      </c>
      <c r="L58" s="121">
        <v>6181.71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2">
        <v>5500</v>
      </c>
      <c r="J59" s="121">
        <v>3200</v>
      </c>
      <c r="K59" s="121">
        <v>1387.34</v>
      </c>
      <c r="L59" s="121">
        <v>1387.34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2">
        <v>31700</v>
      </c>
      <c r="J61" s="121">
        <v>28000</v>
      </c>
      <c r="K61" s="121">
        <v>26033.040000000001</v>
      </c>
      <c r="L61" s="121">
        <v>26033.040000000001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2">
        <v>5500</v>
      </c>
      <c r="J62" s="121">
        <v>2800</v>
      </c>
      <c r="K62" s="121">
        <v>1671.18</v>
      </c>
      <c r="L62" s="121">
        <v>1671.18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2">
        <v>41380</v>
      </c>
      <c r="J64" s="121">
        <v>24380</v>
      </c>
      <c r="K64" s="121">
        <v>19894.05</v>
      </c>
      <c r="L64" s="121">
        <v>19894.05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7">
        <f>SUM(I140+I145+I153)</f>
        <v>17300</v>
      </c>
      <c r="J139" s="128">
        <f>SUM(J140+J145+J153)</f>
        <v>14800</v>
      </c>
      <c r="K139" s="117">
        <f>SUM(K140+K145+K153)</f>
        <v>13484.93</v>
      </c>
      <c r="L139" s="116">
        <f>SUM(L140+L145+L153)</f>
        <v>13484.93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7">
        <f t="shared" ref="I153:L154" si="15">I154</f>
        <v>17300</v>
      </c>
      <c r="J153" s="128">
        <f t="shared" si="15"/>
        <v>14800</v>
      </c>
      <c r="K153" s="117">
        <f t="shared" si="15"/>
        <v>13484.93</v>
      </c>
      <c r="L153" s="116">
        <f t="shared" si="15"/>
        <v>13484.93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6">
        <f t="shared" si="15"/>
        <v>17300</v>
      </c>
      <c r="J154" s="134">
        <f t="shared" si="15"/>
        <v>14800</v>
      </c>
      <c r="K154" s="126">
        <f t="shared" si="15"/>
        <v>13484.93</v>
      </c>
      <c r="L154" s="125">
        <f t="shared" si="15"/>
        <v>13484.93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7">
        <f>SUM(I156:I157)</f>
        <v>17300</v>
      </c>
      <c r="J155" s="128">
        <f>SUM(J156:J157)</f>
        <v>14800</v>
      </c>
      <c r="K155" s="117">
        <f>SUM(K156:K157)</f>
        <v>13484.93</v>
      </c>
      <c r="L155" s="116">
        <f>SUM(L156:L157)</f>
        <v>13484.93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6">
        <v>17300</v>
      </c>
      <c r="J156" s="136">
        <v>14800</v>
      </c>
      <c r="K156" s="136">
        <v>13484.93</v>
      </c>
      <c r="L156" s="136">
        <v>13484.93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6">
        <f>SUM(I185+I238+I303)</f>
        <v>6420</v>
      </c>
      <c r="J184" s="128">
        <f>SUM(J185+J238+J303)</f>
        <v>6420</v>
      </c>
      <c r="K184" s="117">
        <f>SUM(K185+K238+K303)</f>
        <v>6410.88</v>
      </c>
      <c r="L184" s="116">
        <f>SUM(L185+L238+L303)</f>
        <v>6410.88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6">
        <f>SUM(I186+I209+I216+I228+I232)</f>
        <v>6420</v>
      </c>
      <c r="J185" s="123">
        <f>SUM(J186+J209+J216+J228+J232)</f>
        <v>6420</v>
      </c>
      <c r="K185" s="123">
        <f>SUM(K186+K209+K216+K228+K232)</f>
        <v>6410.88</v>
      </c>
      <c r="L185" s="123">
        <f>SUM(L186+L209+L216+L228+L232)</f>
        <v>6410.88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3">
        <f>SUM(I187+I190+I195+I201+I206)</f>
        <v>6420</v>
      </c>
      <c r="J186" s="128">
        <f>SUM(J187+J190+J195+J201+J206)</f>
        <v>6420</v>
      </c>
      <c r="K186" s="117">
        <f>SUM(K187+K190+K195+K201+K206)</f>
        <v>6410.88</v>
      </c>
      <c r="L186" s="116">
        <f>SUM(L187+L190+L195+L201+L206)</f>
        <v>6410.88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6">
        <f>I196</f>
        <v>6420</v>
      </c>
      <c r="J195" s="128">
        <f>J196</f>
        <v>6420</v>
      </c>
      <c r="K195" s="117">
        <f>K196</f>
        <v>6410.88</v>
      </c>
      <c r="L195" s="116">
        <f>L196</f>
        <v>6410.88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6">
        <f>SUM(I197:I200)</f>
        <v>6420</v>
      </c>
      <c r="J196" s="116">
        <f>SUM(J197:J200)</f>
        <v>6420</v>
      </c>
      <c r="K196" s="116">
        <f>SUM(K197:K200)</f>
        <v>6410.88</v>
      </c>
      <c r="L196" s="116">
        <f>SUM(L197:L200)</f>
        <v>6410.88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20">
        <v>6420</v>
      </c>
      <c r="J198" s="122">
        <v>6420</v>
      </c>
      <c r="K198" s="122">
        <v>6410.88</v>
      </c>
      <c r="L198" s="122">
        <v>6410.88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1">
        <f>SUM(I34+I184)</f>
        <v>1587492</v>
      </c>
      <c r="J368" s="131">
        <f>SUM(J34+J184)</f>
        <v>932192</v>
      </c>
      <c r="K368" s="131">
        <f>SUM(K34+K184)</f>
        <v>837494.04</v>
      </c>
      <c r="L368" s="131">
        <f>SUM(L34+L184)</f>
        <v>837494.04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419" t="s">
        <v>227</v>
      </c>
      <c r="E370" s="419"/>
      <c r="F370" s="419"/>
      <c r="G370" s="419"/>
      <c r="H370" s="110"/>
      <c r="I370" s="111"/>
      <c r="J370" s="109"/>
      <c r="K370" s="419" t="s">
        <v>228</v>
      </c>
      <c r="L370" s="419"/>
    </row>
    <row r="371" spans="1:12" ht="18.75" customHeight="1">
      <c r="A371" s="112"/>
      <c r="B371" s="112"/>
      <c r="C371" s="112"/>
      <c r="D371" s="421" t="s">
        <v>223</v>
      </c>
      <c r="E371" s="421"/>
      <c r="F371" s="421"/>
      <c r="G371" s="421"/>
      <c r="H371" s="36"/>
      <c r="I371" s="18" t="s">
        <v>224</v>
      </c>
      <c r="K371" s="428" t="s">
        <v>225</v>
      </c>
      <c r="L371" s="428"/>
    </row>
    <row r="372" spans="1:12" ht="15.75" customHeight="1">
      <c r="I372" s="14"/>
      <c r="K372" s="14"/>
      <c r="L372" s="14"/>
    </row>
    <row r="373" spans="1:12" ht="25.5" customHeight="1">
      <c r="D373" s="420" t="s">
        <v>332</v>
      </c>
      <c r="E373" s="420"/>
      <c r="F373" s="420"/>
      <c r="G373" s="420"/>
      <c r="I373" s="14"/>
      <c r="K373" s="450" t="s">
        <v>333</v>
      </c>
      <c r="L373" s="419"/>
    </row>
    <row r="374" spans="1:12" ht="25.5" customHeight="1">
      <c r="D374" s="434" t="s">
        <v>226</v>
      </c>
      <c r="E374" s="435"/>
      <c r="F374" s="435"/>
      <c r="G374" s="435"/>
      <c r="H374" s="113"/>
      <c r="I374" s="15" t="s">
        <v>224</v>
      </c>
      <c r="K374" s="428" t="s">
        <v>225</v>
      </c>
      <c r="L374" s="428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19685039370078741" right="3.937007874015748E-2" top="3.937007874015748E-2" bottom="3.937007874015748E-2" header="3.937007874015748E-2" footer="3.937007874015748E-2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4"/>
  <sheetViews>
    <sheetView tabSelected="1" workbookViewId="0">
      <selection activeCell="M21" sqref="M21"/>
    </sheetView>
  </sheetViews>
  <sheetFormatPr defaultRowHeight="15"/>
  <cols>
    <col min="1" max="1" width="6.42578125" style="154" customWidth="1"/>
    <col min="2" max="2" width="13.7109375" style="154" customWidth="1"/>
    <col min="3" max="3" width="11.5703125" style="154" customWidth="1"/>
    <col min="4" max="4" width="9.140625" style="154"/>
    <col min="5" max="5" width="7.140625" style="154" customWidth="1"/>
    <col min="6" max="6" width="13.7109375" style="154" customWidth="1"/>
    <col min="7" max="7" width="10" style="154" customWidth="1"/>
    <col min="8" max="8" width="13.5703125" style="154" customWidth="1"/>
  </cols>
  <sheetData>
    <row r="2" spans="1:8">
      <c r="A2" s="457" t="s">
        <v>251</v>
      </c>
      <c r="B2" s="457"/>
      <c r="C2" s="457"/>
      <c r="D2" s="457"/>
      <c r="E2" s="457"/>
      <c r="F2" s="457"/>
      <c r="G2" s="457"/>
      <c r="H2" s="457"/>
    </row>
    <row r="3" spans="1:8">
      <c r="A3" s="458" t="s">
        <v>252</v>
      </c>
      <c r="B3" s="458"/>
      <c r="C3" s="458"/>
      <c r="D3" s="458"/>
      <c r="E3" s="458"/>
      <c r="F3" s="458"/>
      <c r="G3" s="458"/>
      <c r="H3" s="458"/>
    </row>
    <row r="6" spans="1:8">
      <c r="A6" s="459" t="s">
        <v>253</v>
      </c>
      <c r="B6" s="459"/>
      <c r="C6" s="459"/>
      <c r="D6" s="459"/>
      <c r="E6" s="459"/>
      <c r="F6" s="459"/>
      <c r="G6" s="459"/>
      <c r="H6" s="459"/>
    </row>
    <row r="9" spans="1:8" ht="15.75">
      <c r="A9" s="460" t="s">
        <v>254</v>
      </c>
      <c r="B9" s="460"/>
      <c r="C9" s="460"/>
      <c r="D9" s="460"/>
      <c r="E9" s="460"/>
      <c r="F9" s="460"/>
      <c r="G9" s="460"/>
      <c r="H9" s="460"/>
    </row>
    <row r="10" spans="1:8">
      <c r="D10" s="155"/>
    </row>
    <row r="11" spans="1:8">
      <c r="C11" s="461" t="s">
        <v>336</v>
      </c>
      <c r="D11" s="459"/>
      <c r="E11" s="459"/>
      <c r="F11" s="459"/>
    </row>
    <row r="12" spans="1:8">
      <c r="B12" s="456"/>
      <c r="C12" s="456"/>
      <c r="D12" s="456"/>
      <c r="E12" s="456"/>
      <c r="F12" s="456"/>
      <c r="G12" s="456"/>
    </row>
    <row r="14" spans="1:8">
      <c r="A14" s="463" t="s">
        <v>255</v>
      </c>
      <c r="B14" s="463"/>
      <c r="C14" s="156" t="s">
        <v>256</v>
      </c>
      <c r="D14" s="157"/>
      <c r="E14" s="157"/>
      <c r="F14" s="157"/>
      <c r="G14" s="157"/>
      <c r="H14" s="157"/>
    </row>
    <row r="15" spans="1:8">
      <c r="A15" s="464" t="s">
        <v>257</v>
      </c>
      <c r="B15" s="464"/>
      <c r="C15" s="464"/>
      <c r="D15" s="464"/>
      <c r="E15" s="464"/>
      <c r="F15" s="464"/>
      <c r="G15" s="464"/>
      <c r="H15" s="464"/>
    </row>
    <row r="16" spans="1:8" ht="28.5">
      <c r="A16" s="166" t="s">
        <v>258</v>
      </c>
      <c r="B16" s="166" t="s">
        <v>259</v>
      </c>
      <c r="C16" s="465" t="s">
        <v>260</v>
      </c>
      <c r="D16" s="466"/>
      <c r="E16" s="467"/>
      <c r="F16" s="166" t="s">
        <v>261</v>
      </c>
      <c r="G16" s="167" t="s">
        <v>262</v>
      </c>
      <c r="H16" s="167" t="s">
        <v>263</v>
      </c>
    </row>
    <row r="17" spans="1:8">
      <c r="A17" s="158">
        <v>1</v>
      </c>
      <c r="B17" s="159" t="s">
        <v>243</v>
      </c>
      <c r="C17" s="462" t="s">
        <v>264</v>
      </c>
      <c r="D17" s="462"/>
      <c r="E17" s="462"/>
      <c r="F17" s="160" t="s">
        <v>21</v>
      </c>
      <c r="G17" s="161" t="s">
        <v>21</v>
      </c>
      <c r="H17" s="162">
        <v>261405.3</v>
      </c>
    </row>
    <row r="18" spans="1:8">
      <c r="A18" s="158"/>
      <c r="B18" s="159"/>
      <c r="C18" s="468" t="s">
        <v>265</v>
      </c>
      <c r="D18" s="468"/>
      <c r="E18" s="468"/>
      <c r="F18" s="163" t="s">
        <v>21</v>
      </c>
      <c r="G18" s="164" t="s">
        <v>21</v>
      </c>
      <c r="H18" s="165">
        <f>0+H17</f>
        <v>261405.3</v>
      </c>
    </row>
    <row r="19" spans="1:8">
      <c r="A19" s="158">
        <v>2</v>
      </c>
      <c r="B19" s="159" t="s">
        <v>229</v>
      </c>
      <c r="C19" s="462" t="s">
        <v>266</v>
      </c>
      <c r="D19" s="462"/>
      <c r="E19" s="462"/>
      <c r="F19" s="160" t="s">
        <v>21</v>
      </c>
      <c r="G19" s="161" t="s">
        <v>21</v>
      </c>
      <c r="H19" s="162">
        <v>6410.88</v>
      </c>
    </row>
    <row r="20" spans="1:8">
      <c r="A20" s="158">
        <v>3</v>
      </c>
      <c r="B20" s="159" t="s">
        <v>229</v>
      </c>
      <c r="C20" s="462" t="s">
        <v>267</v>
      </c>
      <c r="D20" s="462"/>
      <c r="E20" s="462"/>
      <c r="F20" s="160" t="s">
        <v>21</v>
      </c>
      <c r="G20" s="161" t="s">
        <v>21</v>
      </c>
      <c r="H20" s="162">
        <v>10572.96</v>
      </c>
    </row>
    <row r="21" spans="1:8">
      <c r="A21" s="158">
        <v>4</v>
      </c>
      <c r="B21" s="159" t="s">
        <v>229</v>
      </c>
      <c r="C21" s="462" t="s">
        <v>264</v>
      </c>
      <c r="D21" s="462"/>
      <c r="E21" s="462"/>
      <c r="F21" s="160" t="s">
        <v>21</v>
      </c>
      <c r="G21" s="161" t="s">
        <v>21</v>
      </c>
      <c r="H21" s="162">
        <v>510896.28</v>
      </c>
    </row>
    <row r="22" spans="1:8">
      <c r="A22" s="158"/>
      <c r="B22" s="159"/>
      <c r="C22" s="468" t="s">
        <v>265</v>
      </c>
      <c r="D22" s="468"/>
      <c r="E22" s="468"/>
      <c r="F22" s="163" t="s">
        <v>21</v>
      </c>
      <c r="G22" s="164" t="s">
        <v>21</v>
      </c>
      <c r="H22" s="165">
        <f>0+H19+H20+H21</f>
        <v>527880.12</v>
      </c>
    </row>
    <row r="23" spans="1:8">
      <c r="A23" s="158">
        <v>5</v>
      </c>
      <c r="B23" s="159" t="s">
        <v>245</v>
      </c>
      <c r="C23" s="462" t="s">
        <v>264</v>
      </c>
      <c r="D23" s="462"/>
      <c r="E23" s="462"/>
      <c r="F23" s="160" t="s">
        <v>21</v>
      </c>
      <c r="G23" s="161" t="s">
        <v>21</v>
      </c>
      <c r="H23" s="162">
        <v>16200</v>
      </c>
    </row>
    <row r="24" spans="1:8">
      <c r="A24" s="158"/>
      <c r="B24" s="159"/>
      <c r="C24" s="468" t="s">
        <v>265</v>
      </c>
      <c r="D24" s="468"/>
      <c r="E24" s="468"/>
      <c r="F24" s="163" t="s">
        <v>21</v>
      </c>
      <c r="G24" s="164" t="s">
        <v>21</v>
      </c>
      <c r="H24" s="165">
        <f>0+H23</f>
        <v>16200</v>
      </c>
    </row>
    <row r="25" spans="1:8">
      <c r="A25" s="158">
        <v>6</v>
      </c>
      <c r="B25" s="159" t="s">
        <v>247</v>
      </c>
      <c r="C25" s="462" t="s">
        <v>264</v>
      </c>
      <c r="D25" s="462"/>
      <c r="E25" s="462"/>
      <c r="F25" s="160" t="s">
        <v>21</v>
      </c>
      <c r="G25" s="161" t="s">
        <v>21</v>
      </c>
      <c r="H25" s="162">
        <v>992</v>
      </c>
    </row>
    <row r="26" spans="1:8">
      <c r="A26" s="158"/>
      <c r="B26" s="159"/>
      <c r="C26" s="468" t="s">
        <v>265</v>
      </c>
      <c r="D26" s="468"/>
      <c r="E26" s="468"/>
      <c r="F26" s="163" t="s">
        <v>21</v>
      </c>
      <c r="G26" s="164" t="s">
        <v>21</v>
      </c>
      <c r="H26" s="165">
        <f>0+H25</f>
        <v>992</v>
      </c>
    </row>
    <row r="27" spans="1:8">
      <c r="C27" s="470"/>
      <c r="D27" s="470"/>
      <c r="E27" s="470"/>
    </row>
    <row r="29" spans="1:8">
      <c r="A29" s="463" t="s">
        <v>227</v>
      </c>
      <c r="B29" s="463"/>
      <c r="C29" s="463"/>
      <c r="D29" s="463"/>
      <c r="E29" s="471" t="s">
        <v>228</v>
      </c>
      <c r="F29" s="471"/>
      <c r="G29" s="471"/>
      <c r="H29" s="471"/>
    </row>
    <row r="30" spans="1:8">
      <c r="E30" s="469" t="s">
        <v>268</v>
      </c>
      <c r="F30" s="469"/>
      <c r="G30" s="469"/>
      <c r="H30" s="469"/>
    </row>
    <row r="33" spans="1:8" ht="30" customHeight="1">
      <c r="A33" s="472" t="s">
        <v>332</v>
      </c>
      <c r="B33" s="463"/>
      <c r="C33" s="463"/>
      <c r="D33" s="463"/>
      <c r="E33" s="473" t="s">
        <v>333</v>
      </c>
      <c r="F33" s="471"/>
      <c r="G33" s="471"/>
      <c r="H33" s="471"/>
    </row>
    <row r="34" spans="1:8">
      <c r="E34" s="469" t="s">
        <v>268</v>
      </c>
      <c r="F34" s="469"/>
      <c r="G34" s="469"/>
      <c r="H34" s="469"/>
    </row>
  </sheetData>
  <mergeCells count="26">
    <mergeCell ref="E34:H34"/>
    <mergeCell ref="C26:E26"/>
    <mergeCell ref="C27:E27"/>
    <mergeCell ref="A29:D29"/>
    <mergeCell ref="E29:H29"/>
    <mergeCell ref="E30:H30"/>
    <mergeCell ref="A33:D33"/>
    <mergeCell ref="E33:H33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6"/>
  <sheetViews>
    <sheetView topLeftCell="A19" workbookViewId="0">
      <selection activeCell="M32" sqref="M32"/>
    </sheetView>
  </sheetViews>
  <sheetFormatPr defaultRowHeight="15"/>
  <cols>
    <col min="1" max="1" width="6.42578125" style="154" customWidth="1"/>
    <col min="2" max="2" width="13.7109375" style="154" customWidth="1"/>
    <col min="3" max="3" width="11.5703125" style="154" customWidth="1"/>
    <col min="4" max="4" width="9.140625" style="154"/>
    <col min="5" max="5" width="7.140625" style="154" customWidth="1"/>
    <col min="6" max="6" width="13.7109375" style="154" customWidth="1"/>
    <col min="7" max="7" width="10" style="154" customWidth="1"/>
    <col min="8" max="8" width="13.5703125" style="154" customWidth="1"/>
  </cols>
  <sheetData>
    <row r="2" spans="1:8">
      <c r="A2" s="457" t="s">
        <v>251</v>
      </c>
      <c r="B2" s="457"/>
      <c r="C2" s="457"/>
      <c r="D2" s="457"/>
      <c r="E2" s="457"/>
      <c r="F2" s="457"/>
      <c r="G2" s="457"/>
      <c r="H2" s="457"/>
    </row>
    <row r="3" spans="1:8">
      <c r="A3" s="458" t="s">
        <v>252</v>
      </c>
      <c r="B3" s="458"/>
      <c r="C3" s="458"/>
      <c r="D3" s="458"/>
      <c r="E3" s="458"/>
      <c r="F3" s="458"/>
      <c r="G3" s="458"/>
      <c r="H3" s="458"/>
    </row>
    <row r="6" spans="1:8">
      <c r="A6" s="459" t="s">
        <v>253</v>
      </c>
      <c r="B6" s="459"/>
      <c r="C6" s="459"/>
      <c r="D6" s="459"/>
      <c r="E6" s="459"/>
      <c r="F6" s="459"/>
      <c r="G6" s="459"/>
      <c r="H6" s="459"/>
    </row>
    <row r="9" spans="1:8" ht="15.75">
      <c r="A9" s="460" t="s">
        <v>254</v>
      </c>
      <c r="B9" s="460"/>
      <c r="C9" s="460"/>
      <c r="D9" s="460"/>
      <c r="E9" s="460"/>
      <c r="F9" s="460"/>
      <c r="G9" s="460"/>
      <c r="H9" s="460"/>
    </row>
    <row r="10" spans="1:8">
      <c r="D10" s="155"/>
    </row>
    <row r="11" spans="1:8">
      <c r="C11" s="461" t="s">
        <v>336</v>
      </c>
      <c r="D11" s="459"/>
      <c r="E11" s="459"/>
      <c r="F11" s="459"/>
    </row>
    <row r="12" spans="1:8">
      <c r="B12" s="456"/>
      <c r="C12" s="456"/>
      <c r="D12" s="456"/>
      <c r="E12" s="456"/>
      <c r="F12" s="456"/>
      <c r="G12" s="456"/>
    </row>
    <row r="14" spans="1:8">
      <c r="A14" s="463" t="s">
        <v>255</v>
      </c>
      <c r="B14" s="463"/>
      <c r="C14" s="156" t="s">
        <v>256</v>
      </c>
      <c r="D14" s="157"/>
      <c r="E14" s="157"/>
      <c r="F14" s="157"/>
      <c r="G14" s="157"/>
      <c r="H14" s="157"/>
    </row>
    <row r="15" spans="1:8">
      <c r="A15" s="464" t="s">
        <v>257</v>
      </c>
      <c r="B15" s="464"/>
      <c r="C15" s="464"/>
      <c r="D15" s="464"/>
      <c r="E15" s="464"/>
      <c r="F15" s="464"/>
      <c r="G15" s="464"/>
      <c r="H15" s="464"/>
    </row>
    <row r="16" spans="1:8" ht="28.5">
      <c r="A16" s="166" t="s">
        <v>258</v>
      </c>
      <c r="B16" s="166" t="s">
        <v>259</v>
      </c>
      <c r="C16" s="465" t="s">
        <v>260</v>
      </c>
      <c r="D16" s="466"/>
      <c r="E16" s="467"/>
      <c r="F16" s="166" t="s">
        <v>261</v>
      </c>
      <c r="G16" s="167" t="s">
        <v>262</v>
      </c>
      <c r="H16" s="167" t="s">
        <v>263</v>
      </c>
    </row>
    <row r="17" spans="1:8">
      <c r="A17" s="158">
        <v>1</v>
      </c>
      <c r="B17" s="159" t="s">
        <v>243</v>
      </c>
      <c r="C17" s="462" t="s">
        <v>264</v>
      </c>
      <c r="D17" s="462"/>
      <c r="E17" s="462"/>
      <c r="F17" s="160" t="s">
        <v>269</v>
      </c>
      <c r="G17" s="161">
        <v>1</v>
      </c>
      <c r="H17" s="162">
        <v>261405.3</v>
      </c>
    </row>
    <row r="18" spans="1:8">
      <c r="A18" s="158"/>
      <c r="B18" s="159"/>
      <c r="C18" s="468" t="s">
        <v>265</v>
      </c>
      <c r="D18" s="468"/>
      <c r="E18" s="468"/>
      <c r="F18" s="163" t="s">
        <v>269</v>
      </c>
      <c r="G18" s="164">
        <v>1</v>
      </c>
      <c r="H18" s="165">
        <f>0+H17</f>
        <v>261405.3</v>
      </c>
    </row>
    <row r="19" spans="1:8">
      <c r="A19" s="158">
        <v>2</v>
      </c>
      <c r="B19" s="159" t="s">
        <v>229</v>
      </c>
      <c r="C19" s="462" t="s">
        <v>264</v>
      </c>
      <c r="D19" s="462"/>
      <c r="E19" s="462"/>
      <c r="F19" s="160" t="s">
        <v>270</v>
      </c>
      <c r="G19" s="161">
        <v>9</v>
      </c>
      <c r="H19" s="162">
        <v>20700</v>
      </c>
    </row>
    <row r="20" spans="1:8">
      <c r="A20" s="158"/>
      <c r="B20" s="159"/>
      <c r="C20" s="468" t="s">
        <v>265</v>
      </c>
      <c r="D20" s="468"/>
      <c r="E20" s="468"/>
      <c r="F20" s="163" t="s">
        <v>270</v>
      </c>
      <c r="G20" s="164">
        <v>9</v>
      </c>
      <c r="H20" s="165">
        <f>0+H19</f>
        <v>20700</v>
      </c>
    </row>
    <row r="21" spans="1:8">
      <c r="A21" s="158">
        <v>3</v>
      </c>
      <c r="B21" s="159" t="s">
        <v>229</v>
      </c>
      <c r="C21" s="462" t="s">
        <v>266</v>
      </c>
      <c r="D21" s="462"/>
      <c r="E21" s="462"/>
      <c r="F21" s="160" t="s">
        <v>269</v>
      </c>
      <c r="G21" s="161">
        <v>1</v>
      </c>
      <c r="H21" s="162">
        <v>6410.88</v>
      </c>
    </row>
    <row r="22" spans="1:8">
      <c r="A22" s="158">
        <v>4</v>
      </c>
      <c r="B22" s="159" t="s">
        <v>229</v>
      </c>
      <c r="C22" s="462" t="s">
        <v>267</v>
      </c>
      <c r="D22" s="462"/>
      <c r="E22" s="462"/>
      <c r="F22" s="160" t="s">
        <v>269</v>
      </c>
      <c r="G22" s="161">
        <v>1</v>
      </c>
      <c r="H22" s="162">
        <v>10572.96</v>
      </c>
    </row>
    <row r="23" spans="1:8">
      <c r="A23" s="158">
        <v>5</v>
      </c>
      <c r="B23" s="159" t="s">
        <v>229</v>
      </c>
      <c r="C23" s="462" t="s">
        <v>264</v>
      </c>
      <c r="D23" s="462"/>
      <c r="E23" s="462"/>
      <c r="F23" s="160" t="s">
        <v>269</v>
      </c>
      <c r="G23" s="161">
        <v>1</v>
      </c>
      <c r="H23" s="162">
        <v>490196.28</v>
      </c>
    </row>
    <row r="24" spans="1:8">
      <c r="A24" s="158"/>
      <c r="B24" s="159"/>
      <c r="C24" s="468" t="s">
        <v>265</v>
      </c>
      <c r="D24" s="468"/>
      <c r="E24" s="468"/>
      <c r="F24" s="163" t="s">
        <v>269</v>
      </c>
      <c r="G24" s="164">
        <v>1</v>
      </c>
      <c r="H24" s="165">
        <f>0+H21+H22+H23</f>
        <v>507180.12000000005</v>
      </c>
    </row>
    <row r="25" spans="1:8">
      <c r="A25" s="158">
        <v>6</v>
      </c>
      <c r="B25" s="159" t="s">
        <v>245</v>
      </c>
      <c r="C25" s="462" t="s">
        <v>264</v>
      </c>
      <c r="D25" s="462"/>
      <c r="E25" s="462"/>
      <c r="F25" s="160" t="s">
        <v>269</v>
      </c>
      <c r="G25" s="161">
        <v>1</v>
      </c>
      <c r="H25" s="162">
        <v>16200</v>
      </c>
    </row>
    <row r="26" spans="1:8">
      <c r="A26" s="158"/>
      <c r="B26" s="159"/>
      <c r="C26" s="468" t="s">
        <v>265</v>
      </c>
      <c r="D26" s="468"/>
      <c r="E26" s="468"/>
      <c r="F26" s="163" t="s">
        <v>269</v>
      </c>
      <c r="G26" s="164">
        <v>1</v>
      </c>
      <c r="H26" s="165">
        <f>0+H25</f>
        <v>16200</v>
      </c>
    </row>
    <row r="27" spans="1:8">
      <c r="A27" s="158">
        <v>7</v>
      </c>
      <c r="B27" s="159" t="s">
        <v>247</v>
      </c>
      <c r="C27" s="462" t="s">
        <v>264</v>
      </c>
      <c r="D27" s="462"/>
      <c r="E27" s="462"/>
      <c r="F27" s="160" t="s">
        <v>269</v>
      </c>
      <c r="G27" s="161">
        <v>1</v>
      </c>
      <c r="H27" s="162">
        <v>992</v>
      </c>
    </row>
    <row r="28" spans="1:8">
      <c r="A28" s="158"/>
      <c r="B28" s="159"/>
      <c r="C28" s="468" t="s">
        <v>265</v>
      </c>
      <c r="D28" s="468"/>
      <c r="E28" s="468"/>
      <c r="F28" s="163" t="s">
        <v>269</v>
      </c>
      <c r="G28" s="164">
        <v>1</v>
      </c>
      <c r="H28" s="165">
        <f>0+H27</f>
        <v>992</v>
      </c>
    </row>
    <row r="29" spans="1:8">
      <c r="C29" s="470"/>
      <c r="D29" s="470"/>
      <c r="E29" s="470"/>
    </row>
    <row r="31" spans="1:8">
      <c r="A31" s="463" t="s">
        <v>227</v>
      </c>
      <c r="B31" s="463"/>
      <c r="C31" s="463"/>
      <c r="D31" s="463"/>
      <c r="E31" s="471" t="s">
        <v>228</v>
      </c>
      <c r="F31" s="471"/>
      <c r="G31" s="471"/>
      <c r="H31" s="471"/>
    </row>
    <row r="32" spans="1:8">
      <c r="E32" s="469" t="s">
        <v>268</v>
      </c>
      <c r="F32" s="469"/>
      <c r="G32" s="469"/>
      <c r="H32" s="469"/>
    </row>
    <row r="35" spans="1:8" ht="29.25" customHeight="1">
      <c r="A35" s="472" t="s">
        <v>332</v>
      </c>
      <c r="B35" s="463"/>
      <c r="C35" s="463"/>
      <c r="D35" s="463"/>
      <c r="E35" s="471" t="s">
        <v>333</v>
      </c>
      <c r="F35" s="471"/>
      <c r="G35" s="471"/>
      <c r="H35" s="471"/>
    </row>
    <row r="36" spans="1:8">
      <c r="E36" s="469" t="s">
        <v>268</v>
      </c>
      <c r="F36" s="469"/>
      <c r="G36" s="469"/>
      <c r="H36" s="469"/>
    </row>
  </sheetData>
  <mergeCells count="28">
    <mergeCell ref="E32:H32"/>
    <mergeCell ref="A35:D35"/>
    <mergeCell ref="E35:H35"/>
    <mergeCell ref="E36:H36"/>
    <mergeCell ref="C26:E26"/>
    <mergeCell ref="C27:E27"/>
    <mergeCell ref="C28:E28"/>
    <mergeCell ref="C29:E29"/>
    <mergeCell ref="A31:D31"/>
    <mergeCell ref="E31:H3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topLeftCell="A19" workbookViewId="0">
      <selection activeCell="K15" sqref="K15"/>
    </sheetView>
  </sheetViews>
  <sheetFormatPr defaultRowHeight="15"/>
  <cols>
    <col min="1" max="1" width="6.42578125" style="296" customWidth="1"/>
    <col min="2" max="2" width="13.7109375" style="296" customWidth="1"/>
    <col min="3" max="3" width="11.5703125" style="296" customWidth="1"/>
    <col min="4" max="4" width="9.140625" style="296"/>
    <col min="5" max="5" width="7.140625" style="296" customWidth="1"/>
    <col min="6" max="6" width="13.7109375" style="296" customWidth="1"/>
    <col min="7" max="7" width="10" style="296" customWidth="1"/>
    <col min="8" max="8" width="13.5703125" style="296" customWidth="1"/>
  </cols>
  <sheetData>
    <row r="2" spans="1:10">
      <c r="A2" s="485" t="s">
        <v>251</v>
      </c>
      <c r="B2" s="485"/>
      <c r="C2" s="485"/>
      <c r="D2" s="485"/>
      <c r="E2" s="485"/>
      <c r="F2" s="485"/>
      <c r="G2" s="485"/>
      <c r="H2" s="485"/>
    </row>
    <row r="3" spans="1:10">
      <c r="A3" s="486" t="s">
        <v>252</v>
      </c>
      <c r="B3" s="486"/>
      <c r="C3" s="486"/>
      <c r="D3" s="486"/>
      <c r="E3" s="486"/>
      <c r="F3" s="486"/>
      <c r="G3" s="486"/>
      <c r="H3" s="486"/>
    </row>
    <row r="6" spans="1:10">
      <c r="A6" s="487" t="s">
        <v>253</v>
      </c>
      <c r="B6" s="487"/>
      <c r="C6" s="487"/>
      <c r="D6" s="487"/>
      <c r="E6" s="487"/>
      <c r="F6" s="487"/>
      <c r="G6" s="487"/>
      <c r="H6" s="487"/>
    </row>
    <row r="9" spans="1:10" ht="15.75">
      <c r="A9" s="488" t="s">
        <v>418</v>
      </c>
      <c r="B9" s="488"/>
      <c r="C9" s="488"/>
      <c r="D9" s="488"/>
      <c r="E9" s="488"/>
      <c r="F9" s="488"/>
      <c r="G9" s="488"/>
      <c r="H9" s="488"/>
    </row>
    <row r="10" spans="1:10">
      <c r="D10" s="297"/>
    </row>
    <row r="11" spans="1:10">
      <c r="C11" s="487" t="s">
        <v>336</v>
      </c>
      <c r="D11" s="487"/>
      <c r="E11" s="487"/>
      <c r="F11" s="487"/>
    </row>
    <row r="12" spans="1:10">
      <c r="B12" s="484"/>
      <c r="C12" s="484"/>
      <c r="D12" s="484"/>
      <c r="E12" s="484"/>
      <c r="F12" s="484"/>
      <c r="G12" s="484"/>
    </row>
    <row r="13" spans="1:10">
      <c r="J13" s="309"/>
    </row>
    <row r="14" spans="1:10">
      <c r="A14" s="476" t="s">
        <v>255</v>
      </c>
      <c r="B14" s="476"/>
      <c r="C14" s="298" t="s">
        <v>256</v>
      </c>
      <c r="D14" s="299"/>
      <c r="E14" s="299"/>
      <c r="F14" s="299"/>
      <c r="G14" s="299"/>
      <c r="H14" s="299"/>
    </row>
    <row r="15" spans="1:10">
      <c r="A15" s="479" t="s">
        <v>419</v>
      </c>
      <c r="B15" s="479"/>
      <c r="C15" s="479"/>
      <c r="D15" s="479"/>
      <c r="E15" s="479"/>
      <c r="F15" s="479"/>
      <c r="G15" s="479"/>
      <c r="H15" s="479"/>
    </row>
    <row r="16" spans="1:10" ht="28.5">
      <c r="A16" s="307" t="s">
        <v>258</v>
      </c>
      <c r="B16" s="307" t="s">
        <v>259</v>
      </c>
      <c r="C16" s="480" t="s">
        <v>260</v>
      </c>
      <c r="D16" s="481"/>
      <c r="E16" s="482"/>
      <c r="F16" s="307" t="s">
        <v>261</v>
      </c>
      <c r="G16" s="308" t="s">
        <v>262</v>
      </c>
      <c r="H16" s="308" t="s">
        <v>263</v>
      </c>
    </row>
    <row r="17" spans="1:8">
      <c r="A17" s="300">
        <v>1</v>
      </c>
      <c r="B17" s="301" t="s">
        <v>243</v>
      </c>
      <c r="C17" s="483" t="s">
        <v>264</v>
      </c>
      <c r="D17" s="483"/>
      <c r="E17" s="483"/>
      <c r="F17" s="160" t="s">
        <v>269</v>
      </c>
      <c r="G17" s="302">
        <v>1</v>
      </c>
      <c r="H17" s="303">
        <v>95</v>
      </c>
    </row>
    <row r="18" spans="1:8">
      <c r="A18" s="300">
        <v>2</v>
      </c>
      <c r="B18" s="301" t="s">
        <v>243</v>
      </c>
      <c r="C18" s="483" t="s">
        <v>420</v>
      </c>
      <c r="D18" s="483"/>
      <c r="E18" s="483"/>
      <c r="F18" s="160" t="s">
        <v>269</v>
      </c>
      <c r="G18" s="302">
        <v>1</v>
      </c>
      <c r="H18" s="303">
        <v>29307.97</v>
      </c>
    </row>
    <row r="19" spans="1:8">
      <c r="A19" s="300">
        <v>3</v>
      </c>
      <c r="B19" s="301" t="s">
        <v>243</v>
      </c>
      <c r="C19" s="483" t="s">
        <v>421</v>
      </c>
      <c r="D19" s="483"/>
      <c r="E19" s="483"/>
      <c r="F19" s="160" t="s">
        <v>269</v>
      </c>
      <c r="G19" s="302">
        <v>1</v>
      </c>
      <c r="H19" s="303">
        <v>418.89</v>
      </c>
    </row>
    <row r="20" spans="1:8">
      <c r="A20" s="300"/>
      <c r="B20" s="301"/>
      <c r="C20" s="478" t="s">
        <v>265</v>
      </c>
      <c r="D20" s="478"/>
      <c r="E20" s="478"/>
      <c r="F20" s="304" t="s">
        <v>269</v>
      </c>
      <c r="G20" s="305">
        <v>1</v>
      </c>
      <c r="H20" s="306">
        <f>0+H17+H18</f>
        <v>29402.97</v>
      </c>
    </row>
    <row r="21" spans="1:8">
      <c r="A21" s="300">
        <v>4</v>
      </c>
      <c r="B21" s="301" t="s">
        <v>229</v>
      </c>
      <c r="C21" s="483" t="s">
        <v>264</v>
      </c>
      <c r="D21" s="483"/>
      <c r="E21" s="483"/>
      <c r="F21" s="160" t="s">
        <v>269</v>
      </c>
      <c r="G21" s="302">
        <v>1</v>
      </c>
      <c r="H21" s="303">
        <v>11871.92</v>
      </c>
    </row>
    <row r="22" spans="1:8">
      <c r="A22" s="300">
        <v>5</v>
      </c>
      <c r="B22" s="301" t="s">
        <v>229</v>
      </c>
      <c r="C22" s="483" t="s">
        <v>422</v>
      </c>
      <c r="D22" s="483"/>
      <c r="E22" s="483"/>
      <c r="F22" s="160" t="s">
        <v>269</v>
      </c>
      <c r="G22" s="302">
        <v>1</v>
      </c>
      <c r="H22" s="303">
        <v>19063.71</v>
      </c>
    </row>
    <row r="23" spans="1:8">
      <c r="A23" s="300">
        <v>6</v>
      </c>
      <c r="B23" s="301" t="s">
        <v>229</v>
      </c>
      <c r="C23" s="483" t="s">
        <v>420</v>
      </c>
      <c r="D23" s="483"/>
      <c r="E23" s="483"/>
      <c r="F23" s="160" t="s">
        <v>269</v>
      </c>
      <c r="G23" s="302">
        <v>1</v>
      </c>
      <c r="H23" s="303">
        <v>92850.29</v>
      </c>
    </row>
    <row r="24" spans="1:8">
      <c r="A24" s="300">
        <v>7</v>
      </c>
      <c r="B24" s="301" t="s">
        <v>229</v>
      </c>
      <c r="C24" s="483" t="s">
        <v>421</v>
      </c>
      <c r="D24" s="483"/>
      <c r="E24" s="483"/>
      <c r="F24" s="160" t="s">
        <v>269</v>
      </c>
      <c r="G24" s="302">
        <v>1</v>
      </c>
      <c r="H24" s="303">
        <v>1439.86</v>
      </c>
    </row>
    <row r="25" spans="1:8">
      <c r="A25" s="300"/>
      <c r="B25" s="301"/>
      <c r="C25" s="478" t="s">
        <v>265</v>
      </c>
      <c r="D25" s="478"/>
      <c r="E25" s="478"/>
      <c r="F25" s="304" t="s">
        <v>269</v>
      </c>
      <c r="G25" s="305">
        <v>1</v>
      </c>
      <c r="H25" s="306">
        <f>0+H21+H22+H23</f>
        <v>123785.91999999998</v>
      </c>
    </row>
    <row r="26" spans="1:8">
      <c r="C26" s="475"/>
      <c r="D26" s="475"/>
      <c r="E26" s="475"/>
    </row>
    <row r="28" spans="1:8">
      <c r="A28" s="476" t="s">
        <v>227</v>
      </c>
      <c r="B28" s="476"/>
      <c r="C28" s="476"/>
      <c r="D28" s="476"/>
      <c r="E28" s="477" t="s">
        <v>228</v>
      </c>
      <c r="F28" s="477"/>
      <c r="G28" s="477"/>
      <c r="H28" s="477"/>
    </row>
    <row r="29" spans="1:8">
      <c r="E29" s="474" t="s">
        <v>268</v>
      </c>
      <c r="F29" s="474"/>
      <c r="G29" s="474"/>
      <c r="H29" s="474"/>
    </row>
    <row r="32" spans="1:8" ht="31.5" customHeight="1">
      <c r="A32" s="476" t="s">
        <v>332</v>
      </c>
      <c r="B32" s="476"/>
      <c r="C32" s="476"/>
      <c r="D32" s="476"/>
      <c r="E32" s="477" t="s">
        <v>333</v>
      </c>
      <c r="F32" s="477"/>
      <c r="G32" s="477"/>
      <c r="H32" s="477"/>
    </row>
    <row r="33" spans="5:8">
      <c r="E33" s="474" t="s">
        <v>268</v>
      </c>
      <c r="F33" s="474"/>
      <c r="G33" s="474"/>
      <c r="H33" s="474"/>
    </row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3:H33"/>
    <mergeCell ref="C26:E26"/>
    <mergeCell ref="A28:D28"/>
    <mergeCell ref="E28:H28"/>
    <mergeCell ref="E29:H29"/>
    <mergeCell ref="A32:D32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opLeftCell="A27" workbookViewId="0">
      <selection activeCell="P99" sqref="P99"/>
    </sheetView>
  </sheetViews>
  <sheetFormatPr defaultRowHeight="15"/>
  <cols>
    <col min="1" max="2" width="1.85546875" style="282" customWidth="1"/>
    <col min="3" max="3" width="1.5703125" style="282" customWidth="1"/>
    <col min="4" max="4" width="2.28515625" style="282" customWidth="1"/>
    <col min="5" max="5" width="2" style="282" customWidth="1"/>
    <col min="6" max="6" width="2.42578125" style="282" customWidth="1"/>
    <col min="7" max="7" width="35.85546875" style="283" customWidth="1"/>
    <col min="8" max="8" width="3.42578125" style="236" customWidth="1"/>
    <col min="9" max="10" width="10.7109375" style="283" customWidth="1"/>
    <col min="11" max="11" width="13.28515625" style="283" customWidth="1"/>
  </cols>
  <sheetData>
    <row r="1" spans="1:11">
      <c r="A1" s="233"/>
      <c r="B1" s="233"/>
      <c r="C1" s="233"/>
      <c r="D1" s="233"/>
      <c r="E1" s="233"/>
      <c r="F1" s="233"/>
      <c r="G1" s="233"/>
      <c r="H1" s="234" t="s">
        <v>337</v>
      </c>
      <c r="I1" s="227"/>
      <c r="J1" s="229"/>
      <c r="K1" s="233"/>
    </row>
    <row r="2" spans="1:11">
      <c r="A2" s="233"/>
      <c r="B2" s="233"/>
      <c r="C2" s="233"/>
      <c r="D2" s="233"/>
      <c r="E2" s="233"/>
      <c r="F2" s="233"/>
      <c r="G2" s="233"/>
      <c r="H2" s="234" t="s">
        <v>338</v>
      </c>
      <c r="I2" s="227"/>
      <c r="J2" s="229"/>
      <c r="K2" s="233"/>
    </row>
    <row r="3" spans="1:11" ht="15.75">
      <c r="A3" s="233"/>
      <c r="B3" s="233"/>
      <c r="C3" s="233"/>
      <c r="D3" s="233"/>
      <c r="E3" s="233"/>
      <c r="F3" s="233"/>
      <c r="G3" s="233"/>
      <c r="H3" s="234" t="s">
        <v>339</v>
      </c>
      <c r="I3" s="227"/>
      <c r="J3" s="235"/>
      <c r="K3" s="233"/>
    </row>
    <row r="4" spans="1:11" ht="15.75">
      <c r="A4" s="233"/>
      <c r="B4" s="233"/>
      <c r="C4" s="233"/>
      <c r="D4" s="233"/>
      <c r="E4" s="233"/>
      <c r="F4" s="233"/>
      <c r="G4" s="233"/>
      <c r="I4" s="229"/>
      <c r="J4" s="235"/>
      <c r="K4" s="233"/>
    </row>
    <row r="5" spans="1:11">
      <c r="A5" s="505" t="s">
        <v>340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</row>
    <row r="6" spans="1:11">
      <c r="A6" s="469" t="s">
        <v>7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</row>
    <row r="7" spans="1:11">
      <c r="A7" s="469" t="s">
        <v>8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</row>
    <row r="8" spans="1:11">
      <c r="A8" s="237"/>
      <c r="B8" s="237"/>
      <c r="C8" s="237"/>
      <c r="D8" s="237"/>
      <c r="E8" s="237"/>
      <c r="F8" s="228"/>
      <c r="G8" s="503"/>
      <c r="H8" s="503"/>
      <c r="I8" s="469"/>
      <c r="J8" s="469"/>
      <c r="K8" s="469"/>
    </row>
    <row r="9" spans="1:11">
      <c r="A9" s="506" t="s">
        <v>341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</row>
    <row r="10" spans="1:11">
      <c r="A10" s="238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>
      <c r="A11" s="504" t="s">
        <v>342</v>
      </c>
      <c r="B11" s="469"/>
      <c r="C11" s="469"/>
      <c r="D11" s="469"/>
      <c r="E11" s="469"/>
      <c r="F11" s="469"/>
      <c r="G11" s="469"/>
      <c r="H11" s="469"/>
      <c r="I11" s="469"/>
      <c r="J11" s="469"/>
      <c r="K11" s="469"/>
    </row>
    <row r="12" spans="1:11">
      <c r="A12" s="469" t="s">
        <v>11</v>
      </c>
      <c r="B12" s="469"/>
      <c r="C12" s="469"/>
      <c r="D12" s="469"/>
      <c r="E12" s="469"/>
      <c r="F12" s="469"/>
      <c r="G12" s="469"/>
      <c r="H12" s="469"/>
      <c r="I12" s="469"/>
      <c r="J12" s="469"/>
      <c r="K12" s="469"/>
    </row>
    <row r="13" spans="1:11">
      <c r="A13" s="469" t="s">
        <v>379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</row>
    <row r="14" spans="1:11">
      <c r="A14" s="238"/>
      <c r="B14" s="239"/>
      <c r="C14" s="239"/>
      <c r="D14" s="239"/>
      <c r="E14" s="239"/>
      <c r="F14" s="239"/>
      <c r="G14" s="228"/>
      <c r="H14" s="228"/>
      <c r="I14" s="228"/>
      <c r="J14" s="228"/>
      <c r="K14" s="228"/>
    </row>
    <row r="15" spans="1:11">
      <c r="A15" s="504" t="s">
        <v>13</v>
      </c>
      <c r="B15" s="469"/>
      <c r="C15" s="469"/>
      <c r="D15" s="469"/>
      <c r="E15" s="469"/>
      <c r="F15" s="469"/>
      <c r="G15" s="469"/>
      <c r="H15" s="469"/>
      <c r="I15" s="469"/>
      <c r="J15" s="469"/>
      <c r="K15" s="469"/>
    </row>
    <row r="16" spans="1:11">
      <c r="A16" s="469" t="s">
        <v>343</v>
      </c>
      <c r="B16" s="469"/>
      <c r="C16" s="469"/>
      <c r="D16" s="469"/>
      <c r="E16" s="469"/>
      <c r="F16" s="469"/>
      <c r="G16" s="469"/>
      <c r="H16" s="469"/>
      <c r="I16" s="469"/>
      <c r="J16" s="469"/>
      <c r="K16" s="469"/>
    </row>
    <row r="17" spans="1:12">
      <c r="A17" s="240"/>
      <c r="B17" s="228"/>
      <c r="C17" s="228"/>
      <c r="D17" s="228"/>
      <c r="E17" s="228"/>
      <c r="F17" s="228"/>
      <c r="G17" s="228" t="s">
        <v>344</v>
      </c>
      <c r="H17" s="228"/>
      <c r="I17" s="233"/>
      <c r="J17" s="233"/>
      <c r="K17" s="241"/>
    </row>
    <row r="18" spans="1:12">
      <c r="A18" s="469"/>
      <c r="B18" s="469"/>
      <c r="C18" s="469"/>
      <c r="D18" s="469"/>
      <c r="E18" s="469"/>
      <c r="F18" s="469"/>
      <c r="G18" s="469"/>
      <c r="H18" s="469"/>
      <c r="I18" s="469"/>
      <c r="J18" s="469"/>
      <c r="K18" s="469"/>
    </row>
    <row r="19" spans="1:12">
      <c r="A19" s="240"/>
      <c r="B19" s="228"/>
      <c r="C19" s="228"/>
      <c r="D19" s="228"/>
      <c r="E19" s="228"/>
      <c r="F19" s="228"/>
      <c r="G19" s="228"/>
      <c r="H19" s="228"/>
      <c r="I19" s="242"/>
      <c r="J19" s="243"/>
      <c r="K19" s="244" t="s">
        <v>16</v>
      </c>
    </row>
    <row r="20" spans="1:12">
      <c r="A20" s="240"/>
      <c r="B20" s="228"/>
      <c r="C20" s="228"/>
      <c r="D20" s="228"/>
      <c r="E20" s="228"/>
      <c r="F20" s="228"/>
      <c r="G20" s="228"/>
      <c r="H20" s="228"/>
      <c r="I20" s="245"/>
      <c r="J20" s="245" t="s">
        <v>345</v>
      </c>
      <c r="K20" s="246"/>
    </row>
    <row r="21" spans="1:12">
      <c r="A21" s="240"/>
      <c r="B21" s="228"/>
      <c r="C21" s="228"/>
      <c r="D21" s="228"/>
      <c r="E21" s="228"/>
      <c r="F21" s="228"/>
      <c r="G21" s="228"/>
      <c r="H21" s="228"/>
      <c r="I21" s="245"/>
      <c r="J21" s="245" t="s">
        <v>18</v>
      </c>
      <c r="K21" s="246"/>
    </row>
    <row r="22" spans="1:12">
      <c r="A22" s="240"/>
      <c r="B22" s="228"/>
      <c r="C22" s="228"/>
      <c r="D22" s="228"/>
      <c r="E22" s="228"/>
      <c r="F22" s="228"/>
      <c r="G22" s="228"/>
      <c r="H22" s="228"/>
      <c r="I22" s="247"/>
      <c r="J22" s="245" t="s">
        <v>19</v>
      </c>
      <c r="K22" s="246" t="s">
        <v>20</v>
      </c>
    </row>
    <row r="23" spans="1:12">
      <c r="A23" s="237"/>
      <c r="B23" s="237"/>
      <c r="C23" s="237"/>
      <c r="D23" s="237"/>
      <c r="E23" s="237"/>
      <c r="F23" s="237"/>
      <c r="G23" s="228"/>
      <c r="H23" s="228"/>
      <c r="I23" s="248"/>
      <c r="J23" s="248"/>
      <c r="K23" s="249"/>
    </row>
    <row r="24" spans="1:12">
      <c r="A24" s="237"/>
      <c r="B24" s="237"/>
      <c r="C24" s="237"/>
      <c r="D24" s="237"/>
      <c r="E24" s="237"/>
      <c r="F24" s="237"/>
      <c r="G24" s="250"/>
      <c r="H24" s="228"/>
      <c r="I24" s="248"/>
      <c r="J24" s="248"/>
      <c r="K24" s="247" t="s">
        <v>346</v>
      </c>
    </row>
    <row r="25" spans="1:12" s="231" customFormat="1" ht="15" customHeight="1">
      <c r="A25" s="495" t="s">
        <v>26</v>
      </c>
      <c r="B25" s="496"/>
      <c r="C25" s="496"/>
      <c r="D25" s="496"/>
      <c r="E25" s="496"/>
      <c r="F25" s="496"/>
      <c r="G25" s="495" t="s">
        <v>27</v>
      </c>
      <c r="H25" s="495" t="s">
        <v>347</v>
      </c>
      <c r="I25" s="497" t="s">
        <v>348</v>
      </c>
      <c r="J25" s="498"/>
      <c r="K25" s="498"/>
      <c r="L25" s="229"/>
    </row>
    <row r="26" spans="1:12" s="231" customFormat="1">
      <c r="A26" s="496"/>
      <c r="B26" s="496"/>
      <c r="C26" s="496"/>
      <c r="D26" s="496"/>
      <c r="E26" s="496"/>
      <c r="F26" s="496"/>
      <c r="G26" s="495"/>
      <c r="H26" s="495"/>
      <c r="I26" s="499" t="s">
        <v>349</v>
      </c>
      <c r="J26" s="499"/>
      <c r="K26" s="500"/>
      <c r="L26" s="229"/>
    </row>
    <row r="27" spans="1:12" s="231" customFormat="1" ht="25.5" customHeight="1">
      <c r="A27" s="496"/>
      <c r="B27" s="496"/>
      <c r="C27" s="496"/>
      <c r="D27" s="496"/>
      <c r="E27" s="496"/>
      <c r="F27" s="496"/>
      <c r="G27" s="495"/>
      <c r="H27" s="495"/>
      <c r="I27" s="495" t="s">
        <v>350</v>
      </c>
      <c r="J27" s="495" t="s">
        <v>351</v>
      </c>
      <c r="K27" s="501"/>
      <c r="L27" s="229"/>
    </row>
    <row r="28" spans="1:12" s="231" customFormat="1" ht="36" customHeight="1">
      <c r="A28" s="496"/>
      <c r="B28" s="496"/>
      <c r="C28" s="496"/>
      <c r="D28" s="496"/>
      <c r="E28" s="496"/>
      <c r="F28" s="496"/>
      <c r="G28" s="495"/>
      <c r="H28" s="495"/>
      <c r="I28" s="495"/>
      <c r="J28" s="251" t="s">
        <v>352</v>
      </c>
      <c r="K28" s="251" t="s">
        <v>353</v>
      </c>
      <c r="L28" s="229"/>
    </row>
    <row r="29" spans="1:12" s="231" customFormat="1">
      <c r="A29" s="502">
        <v>1</v>
      </c>
      <c r="B29" s="502"/>
      <c r="C29" s="502"/>
      <c r="D29" s="502"/>
      <c r="E29" s="502"/>
      <c r="F29" s="502"/>
      <c r="G29" s="252">
        <v>2</v>
      </c>
      <c r="H29" s="252">
        <v>3</v>
      </c>
      <c r="I29" s="252">
        <v>4</v>
      </c>
      <c r="J29" s="252">
        <v>5</v>
      </c>
      <c r="K29" s="252">
        <v>6</v>
      </c>
      <c r="L29" s="229"/>
    </row>
    <row r="30" spans="1:12" s="231" customFormat="1">
      <c r="A30" s="253">
        <v>2</v>
      </c>
      <c r="B30" s="253"/>
      <c r="C30" s="254"/>
      <c r="D30" s="254"/>
      <c r="E30" s="254"/>
      <c r="F30" s="254"/>
      <c r="G30" s="255" t="s">
        <v>354</v>
      </c>
      <c r="H30" s="256">
        <v>1</v>
      </c>
      <c r="I30" s="257">
        <f>I31+I37+I39+I42+I47+I59+I66+I75+I81</f>
        <v>2041.59</v>
      </c>
      <c r="J30" s="257">
        <f>J31+J37+J39+J42+J47+J59+J66+J75+J81</f>
        <v>12661.029999999999</v>
      </c>
      <c r="K30" s="257">
        <f>K31+K37+K39+K42+K47+K59+K66+K75+K81</f>
        <v>0</v>
      </c>
      <c r="L30" s="229"/>
    </row>
    <row r="31" spans="1:12" s="231" customFormat="1" hidden="1" collapsed="1">
      <c r="A31" s="253">
        <v>2</v>
      </c>
      <c r="B31" s="253">
        <v>1</v>
      </c>
      <c r="C31" s="253"/>
      <c r="D31" s="253"/>
      <c r="E31" s="253"/>
      <c r="F31" s="253"/>
      <c r="G31" s="258" t="s">
        <v>38</v>
      </c>
      <c r="H31" s="256">
        <v>2</v>
      </c>
      <c r="I31" s="257">
        <f>I32+I36</f>
        <v>0</v>
      </c>
      <c r="J31" s="257">
        <f>J32+J36</f>
        <v>0</v>
      </c>
      <c r="K31" s="257">
        <f>K32+K36</f>
        <v>0</v>
      </c>
      <c r="L31" s="229"/>
    </row>
    <row r="32" spans="1:12" s="231" customFormat="1" hidden="1" collapsed="1">
      <c r="A32" s="254">
        <v>2</v>
      </c>
      <c r="B32" s="254">
        <v>1</v>
      </c>
      <c r="C32" s="254">
        <v>1</v>
      </c>
      <c r="D32" s="254"/>
      <c r="E32" s="254"/>
      <c r="F32" s="254"/>
      <c r="G32" s="259" t="s">
        <v>355</v>
      </c>
      <c r="H32" s="252">
        <v>3</v>
      </c>
      <c r="I32" s="260">
        <f>I33+I35</f>
        <v>0</v>
      </c>
      <c r="J32" s="260">
        <f>J33+J35</f>
        <v>0</v>
      </c>
      <c r="K32" s="260">
        <f>K33+K35</f>
        <v>0</v>
      </c>
      <c r="L32" s="229"/>
    </row>
    <row r="33" spans="1:12" s="231" customFormat="1" hidden="1" collapsed="1">
      <c r="A33" s="254">
        <v>2</v>
      </c>
      <c r="B33" s="254">
        <v>1</v>
      </c>
      <c r="C33" s="254">
        <v>1</v>
      </c>
      <c r="D33" s="254">
        <v>1</v>
      </c>
      <c r="E33" s="254">
        <v>1</v>
      </c>
      <c r="F33" s="254">
        <v>1</v>
      </c>
      <c r="G33" s="259" t="s">
        <v>356</v>
      </c>
      <c r="H33" s="252">
        <v>4</v>
      </c>
      <c r="I33" s="260"/>
      <c r="J33" s="260"/>
      <c r="K33" s="260"/>
      <c r="L33" s="229"/>
    </row>
    <row r="34" spans="1:12" s="231" customFormat="1" hidden="1" collapsed="1">
      <c r="A34" s="254"/>
      <c r="B34" s="254"/>
      <c r="C34" s="254"/>
      <c r="D34" s="254"/>
      <c r="E34" s="254"/>
      <c r="F34" s="254"/>
      <c r="G34" s="259" t="s">
        <v>357</v>
      </c>
      <c r="H34" s="252">
        <v>5</v>
      </c>
      <c r="I34" s="260"/>
      <c r="J34" s="260"/>
      <c r="K34" s="260"/>
      <c r="L34" s="229"/>
    </row>
    <row r="35" spans="1:12" s="231" customFormat="1" hidden="1" collapsed="1">
      <c r="A35" s="254">
        <v>2</v>
      </c>
      <c r="B35" s="254">
        <v>1</v>
      </c>
      <c r="C35" s="254">
        <v>1</v>
      </c>
      <c r="D35" s="254">
        <v>1</v>
      </c>
      <c r="E35" s="254">
        <v>2</v>
      </c>
      <c r="F35" s="254">
        <v>1</v>
      </c>
      <c r="G35" s="259" t="s">
        <v>41</v>
      </c>
      <c r="H35" s="252">
        <v>6</v>
      </c>
      <c r="I35" s="260"/>
      <c r="J35" s="260"/>
      <c r="K35" s="260"/>
      <c r="L35" s="229"/>
    </row>
    <row r="36" spans="1:12" s="231" customFormat="1" hidden="1" collapsed="1">
      <c r="A36" s="254">
        <v>2</v>
      </c>
      <c r="B36" s="254">
        <v>1</v>
      </c>
      <c r="C36" s="254">
        <v>2</v>
      </c>
      <c r="D36" s="254"/>
      <c r="E36" s="254"/>
      <c r="F36" s="254"/>
      <c r="G36" s="259" t="s">
        <v>42</v>
      </c>
      <c r="H36" s="252">
        <v>7</v>
      </c>
      <c r="I36" s="260"/>
      <c r="J36" s="260"/>
      <c r="K36" s="260"/>
      <c r="L36" s="229"/>
    </row>
    <row r="37" spans="1:12" s="231" customFormat="1">
      <c r="A37" s="253">
        <v>2</v>
      </c>
      <c r="B37" s="253">
        <v>2</v>
      </c>
      <c r="C37" s="253"/>
      <c r="D37" s="253"/>
      <c r="E37" s="253"/>
      <c r="F37" s="253"/>
      <c r="G37" s="258" t="s">
        <v>358</v>
      </c>
      <c r="H37" s="256">
        <v>8</v>
      </c>
      <c r="I37" s="261">
        <f>I38</f>
        <v>2041.59</v>
      </c>
      <c r="J37" s="261">
        <f>J38</f>
        <v>12157.81</v>
      </c>
      <c r="K37" s="261">
        <f>K38</f>
        <v>0</v>
      </c>
      <c r="L37" s="229"/>
    </row>
    <row r="38" spans="1:12" s="231" customFormat="1">
      <c r="A38" s="254">
        <v>2</v>
      </c>
      <c r="B38" s="254">
        <v>2</v>
      </c>
      <c r="C38" s="254">
        <v>1</v>
      </c>
      <c r="D38" s="254"/>
      <c r="E38" s="254"/>
      <c r="F38" s="254"/>
      <c r="G38" s="259" t="s">
        <v>358</v>
      </c>
      <c r="H38" s="252">
        <v>9</v>
      </c>
      <c r="I38" s="260">
        <v>2041.59</v>
      </c>
      <c r="J38" s="260">
        <v>12157.81</v>
      </c>
      <c r="K38" s="260"/>
      <c r="L38" s="229"/>
    </row>
    <row r="39" spans="1:12" s="231" customFormat="1" hidden="1" collapsed="1">
      <c r="A39" s="253">
        <v>2</v>
      </c>
      <c r="B39" s="253">
        <v>3</v>
      </c>
      <c r="C39" s="253"/>
      <c r="D39" s="253"/>
      <c r="E39" s="253"/>
      <c r="F39" s="253"/>
      <c r="G39" s="258" t="s">
        <v>59</v>
      </c>
      <c r="H39" s="256">
        <v>10</v>
      </c>
      <c r="I39" s="257">
        <f>I40+I41</f>
        <v>0</v>
      </c>
      <c r="J39" s="257">
        <f>J40+J41</f>
        <v>0</v>
      </c>
      <c r="K39" s="257">
        <f>K40+K41</f>
        <v>0</v>
      </c>
      <c r="L39" s="229"/>
    </row>
    <row r="40" spans="1:12" s="231" customFormat="1" hidden="1" collapsed="1">
      <c r="A40" s="254">
        <v>2</v>
      </c>
      <c r="B40" s="254">
        <v>3</v>
      </c>
      <c r="C40" s="254">
        <v>1</v>
      </c>
      <c r="D40" s="254"/>
      <c r="E40" s="254"/>
      <c r="F40" s="254"/>
      <c r="G40" s="259" t="s">
        <v>60</v>
      </c>
      <c r="H40" s="252">
        <v>11</v>
      </c>
      <c r="I40" s="260"/>
      <c r="J40" s="260"/>
      <c r="K40" s="260"/>
      <c r="L40" s="229"/>
    </row>
    <row r="41" spans="1:12" s="231" customFormat="1" hidden="1" collapsed="1">
      <c r="A41" s="254">
        <v>2</v>
      </c>
      <c r="B41" s="254">
        <v>3</v>
      </c>
      <c r="C41" s="254">
        <v>2</v>
      </c>
      <c r="D41" s="254"/>
      <c r="E41" s="254"/>
      <c r="F41" s="254"/>
      <c r="G41" s="259" t="s">
        <v>71</v>
      </c>
      <c r="H41" s="252">
        <v>12</v>
      </c>
      <c r="I41" s="260"/>
      <c r="J41" s="260"/>
      <c r="K41" s="260"/>
      <c r="L41" s="229"/>
    </row>
    <row r="42" spans="1:12" s="231" customFormat="1" hidden="1" collapsed="1">
      <c r="A42" s="253">
        <v>2</v>
      </c>
      <c r="B42" s="253">
        <v>4</v>
      </c>
      <c r="C42" s="253"/>
      <c r="D42" s="253"/>
      <c r="E42" s="253"/>
      <c r="F42" s="253"/>
      <c r="G42" s="258" t="s">
        <v>72</v>
      </c>
      <c r="H42" s="256">
        <v>13</v>
      </c>
      <c r="I42" s="257">
        <f>I43</f>
        <v>0</v>
      </c>
      <c r="J42" s="257">
        <f>J43</f>
        <v>0</v>
      </c>
      <c r="K42" s="257">
        <f>K43</f>
        <v>0</v>
      </c>
      <c r="L42" s="229"/>
    </row>
    <row r="43" spans="1:12" s="231" customFormat="1" hidden="1" collapsed="1">
      <c r="A43" s="254">
        <v>2</v>
      </c>
      <c r="B43" s="254">
        <v>4</v>
      </c>
      <c r="C43" s="254">
        <v>1</v>
      </c>
      <c r="D43" s="254"/>
      <c r="E43" s="254"/>
      <c r="F43" s="254"/>
      <c r="G43" s="259" t="s">
        <v>359</v>
      </c>
      <c r="H43" s="252">
        <v>14</v>
      </c>
      <c r="I43" s="260">
        <f>I44+I45+I46</f>
        <v>0</v>
      </c>
      <c r="J43" s="260">
        <f>J44+J45+J46</f>
        <v>0</v>
      </c>
      <c r="K43" s="260">
        <f>K44+K45+K46</f>
        <v>0</v>
      </c>
      <c r="L43" s="229"/>
    </row>
    <row r="44" spans="1:12" s="231" customFormat="1" hidden="1" collapsed="1">
      <c r="A44" s="254">
        <v>2</v>
      </c>
      <c r="B44" s="254">
        <v>4</v>
      </c>
      <c r="C44" s="254">
        <v>1</v>
      </c>
      <c r="D44" s="254">
        <v>1</v>
      </c>
      <c r="E44" s="254">
        <v>1</v>
      </c>
      <c r="F44" s="254">
        <v>1</v>
      </c>
      <c r="G44" s="259" t="s">
        <v>74</v>
      </c>
      <c r="H44" s="252">
        <v>15</v>
      </c>
      <c r="I44" s="260"/>
      <c r="J44" s="260"/>
      <c r="K44" s="260"/>
      <c r="L44" s="229"/>
    </row>
    <row r="45" spans="1:12" s="231" customFormat="1" hidden="1" collapsed="1">
      <c r="A45" s="254">
        <v>2</v>
      </c>
      <c r="B45" s="254">
        <v>4</v>
      </c>
      <c r="C45" s="254">
        <v>1</v>
      </c>
      <c r="D45" s="254">
        <v>1</v>
      </c>
      <c r="E45" s="254">
        <v>1</v>
      </c>
      <c r="F45" s="254">
        <v>2</v>
      </c>
      <c r="G45" s="259" t="s">
        <v>75</v>
      </c>
      <c r="H45" s="252">
        <v>16</v>
      </c>
      <c r="I45" s="260"/>
      <c r="J45" s="260"/>
      <c r="K45" s="260"/>
      <c r="L45" s="229"/>
    </row>
    <row r="46" spans="1:12" s="231" customFormat="1" hidden="1" collapsed="1">
      <c r="A46" s="254">
        <v>2</v>
      </c>
      <c r="B46" s="254">
        <v>4</v>
      </c>
      <c r="C46" s="254">
        <v>1</v>
      </c>
      <c r="D46" s="254">
        <v>1</v>
      </c>
      <c r="E46" s="254">
        <v>1</v>
      </c>
      <c r="F46" s="254">
        <v>3</v>
      </c>
      <c r="G46" s="259" t="s">
        <v>76</v>
      </c>
      <c r="H46" s="252">
        <v>17</v>
      </c>
      <c r="I46" s="260"/>
      <c r="J46" s="260"/>
      <c r="K46" s="260"/>
      <c r="L46" s="229"/>
    </row>
    <row r="47" spans="1:12" s="231" customFormat="1" hidden="1" collapsed="1">
      <c r="A47" s="253">
        <v>2</v>
      </c>
      <c r="B47" s="253">
        <v>5</v>
      </c>
      <c r="C47" s="253"/>
      <c r="D47" s="253"/>
      <c r="E47" s="253"/>
      <c r="F47" s="253"/>
      <c r="G47" s="258" t="s">
        <v>77</v>
      </c>
      <c r="H47" s="256">
        <v>18</v>
      </c>
      <c r="I47" s="257">
        <f>I48+I51+I54</f>
        <v>0</v>
      </c>
      <c r="J47" s="257">
        <f>J48+J51+J54</f>
        <v>0</v>
      </c>
      <c r="K47" s="257">
        <f>K48+K51+K54</f>
        <v>0</v>
      </c>
      <c r="L47" s="229"/>
    </row>
    <row r="48" spans="1:12" s="231" customFormat="1" hidden="1" collapsed="1">
      <c r="A48" s="254">
        <v>2</v>
      </c>
      <c r="B48" s="254">
        <v>5</v>
      </c>
      <c r="C48" s="254">
        <v>1</v>
      </c>
      <c r="D48" s="254"/>
      <c r="E48" s="254"/>
      <c r="F48" s="254"/>
      <c r="G48" s="259" t="s">
        <v>78</v>
      </c>
      <c r="H48" s="252">
        <v>19</v>
      </c>
      <c r="I48" s="260">
        <f>I49+I50</f>
        <v>0</v>
      </c>
      <c r="J48" s="260">
        <f>J49+J50</f>
        <v>0</v>
      </c>
      <c r="K48" s="260">
        <f>K49+K50</f>
        <v>0</v>
      </c>
      <c r="L48" s="229"/>
    </row>
    <row r="49" spans="1:12" s="231" customFormat="1" ht="24" hidden="1" customHeight="1" collapsed="1">
      <c r="A49" s="254">
        <v>2</v>
      </c>
      <c r="B49" s="254">
        <v>5</v>
      </c>
      <c r="C49" s="254">
        <v>1</v>
      </c>
      <c r="D49" s="254">
        <v>1</v>
      </c>
      <c r="E49" s="254">
        <v>1</v>
      </c>
      <c r="F49" s="254">
        <v>1</v>
      </c>
      <c r="G49" s="259" t="s">
        <v>79</v>
      </c>
      <c r="H49" s="252">
        <v>20</v>
      </c>
      <c r="I49" s="260"/>
      <c r="J49" s="260"/>
      <c r="K49" s="260"/>
      <c r="L49" s="229"/>
    </row>
    <row r="50" spans="1:12" s="231" customFormat="1" hidden="1" collapsed="1">
      <c r="A50" s="254">
        <v>2</v>
      </c>
      <c r="B50" s="254">
        <v>5</v>
      </c>
      <c r="C50" s="254">
        <v>1</v>
      </c>
      <c r="D50" s="254">
        <v>1</v>
      </c>
      <c r="E50" s="254">
        <v>1</v>
      </c>
      <c r="F50" s="254">
        <v>2</v>
      </c>
      <c r="G50" s="259" t="s">
        <v>80</v>
      </c>
      <c r="H50" s="252">
        <v>21</v>
      </c>
      <c r="I50" s="260"/>
      <c r="J50" s="260"/>
      <c r="K50" s="260"/>
      <c r="L50" s="229"/>
    </row>
    <row r="51" spans="1:12" s="231" customFormat="1" hidden="1" collapsed="1">
      <c r="A51" s="254">
        <v>2</v>
      </c>
      <c r="B51" s="254">
        <v>5</v>
      </c>
      <c r="C51" s="254">
        <v>2</v>
      </c>
      <c r="D51" s="254"/>
      <c r="E51" s="254"/>
      <c r="F51" s="254"/>
      <c r="G51" s="259" t="s">
        <v>81</v>
      </c>
      <c r="H51" s="252">
        <v>22</v>
      </c>
      <c r="I51" s="260">
        <f>I52+I53</f>
        <v>0</v>
      </c>
      <c r="J51" s="260">
        <f>J52+J53</f>
        <v>0</v>
      </c>
      <c r="K51" s="260">
        <f>K52+K53</f>
        <v>0</v>
      </c>
      <c r="L51" s="229"/>
    </row>
    <row r="52" spans="1:12" s="231" customFormat="1" ht="24" hidden="1" customHeight="1" collapsed="1">
      <c r="A52" s="254">
        <v>2</v>
      </c>
      <c r="B52" s="254">
        <v>5</v>
      </c>
      <c r="C52" s="254">
        <v>2</v>
      </c>
      <c r="D52" s="254">
        <v>1</v>
      </c>
      <c r="E52" s="254">
        <v>1</v>
      </c>
      <c r="F52" s="254">
        <v>1</v>
      </c>
      <c r="G52" s="259" t="s">
        <v>82</v>
      </c>
      <c r="H52" s="252">
        <v>23</v>
      </c>
      <c r="I52" s="260"/>
      <c r="J52" s="260"/>
      <c r="K52" s="260"/>
      <c r="L52" s="229"/>
    </row>
    <row r="53" spans="1:12" s="231" customFormat="1" ht="24" hidden="1" customHeight="1" collapsed="1">
      <c r="A53" s="254">
        <v>2</v>
      </c>
      <c r="B53" s="254">
        <v>5</v>
      </c>
      <c r="C53" s="254">
        <v>2</v>
      </c>
      <c r="D53" s="254">
        <v>1</v>
      </c>
      <c r="E53" s="254">
        <v>1</v>
      </c>
      <c r="F53" s="254">
        <v>2</v>
      </c>
      <c r="G53" s="259" t="s">
        <v>360</v>
      </c>
      <c r="H53" s="252">
        <v>24</v>
      </c>
      <c r="I53" s="260"/>
      <c r="J53" s="260"/>
      <c r="K53" s="260"/>
      <c r="L53" s="229"/>
    </row>
    <row r="54" spans="1:12" s="231" customFormat="1" hidden="1" collapsed="1">
      <c r="A54" s="254">
        <v>2</v>
      </c>
      <c r="B54" s="254">
        <v>5</v>
      </c>
      <c r="C54" s="254">
        <v>3</v>
      </c>
      <c r="D54" s="254"/>
      <c r="E54" s="254"/>
      <c r="F54" s="254"/>
      <c r="G54" s="259" t="s">
        <v>84</v>
      </c>
      <c r="H54" s="252">
        <v>25</v>
      </c>
      <c r="I54" s="260">
        <f>I55+I56+I57+I58</f>
        <v>0</v>
      </c>
      <c r="J54" s="260">
        <f>J55+J56+J57+J58</f>
        <v>0</v>
      </c>
      <c r="K54" s="260">
        <f>K55+K56+K57+K58</f>
        <v>0</v>
      </c>
      <c r="L54" s="229"/>
    </row>
    <row r="55" spans="1:12" s="231" customFormat="1" ht="24" hidden="1" customHeight="1" collapsed="1">
      <c r="A55" s="254">
        <v>2</v>
      </c>
      <c r="B55" s="254">
        <v>5</v>
      </c>
      <c r="C55" s="254">
        <v>3</v>
      </c>
      <c r="D55" s="254">
        <v>1</v>
      </c>
      <c r="E55" s="254">
        <v>1</v>
      </c>
      <c r="F55" s="254">
        <v>1</v>
      </c>
      <c r="G55" s="259" t="s">
        <v>85</v>
      </c>
      <c r="H55" s="252">
        <v>26</v>
      </c>
      <c r="I55" s="260"/>
      <c r="J55" s="260"/>
      <c r="K55" s="260"/>
      <c r="L55" s="229"/>
    </row>
    <row r="56" spans="1:12" s="231" customFormat="1" hidden="1" collapsed="1">
      <c r="A56" s="254">
        <v>2</v>
      </c>
      <c r="B56" s="254">
        <v>5</v>
      </c>
      <c r="C56" s="254">
        <v>3</v>
      </c>
      <c r="D56" s="254">
        <v>1</v>
      </c>
      <c r="E56" s="254">
        <v>1</v>
      </c>
      <c r="F56" s="254">
        <v>2</v>
      </c>
      <c r="G56" s="259" t="s">
        <v>86</v>
      </c>
      <c r="H56" s="252">
        <v>27</v>
      </c>
      <c r="I56" s="260"/>
      <c r="J56" s="260"/>
      <c r="K56" s="260"/>
      <c r="L56" s="229"/>
    </row>
    <row r="57" spans="1:12" s="231" customFormat="1" ht="24" hidden="1" customHeight="1" collapsed="1">
      <c r="A57" s="254">
        <v>2</v>
      </c>
      <c r="B57" s="254">
        <v>5</v>
      </c>
      <c r="C57" s="254">
        <v>3</v>
      </c>
      <c r="D57" s="254">
        <v>2</v>
      </c>
      <c r="E57" s="254">
        <v>1</v>
      </c>
      <c r="F57" s="254">
        <v>1</v>
      </c>
      <c r="G57" s="262" t="s">
        <v>87</v>
      </c>
      <c r="H57" s="252">
        <v>28</v>
      </c>
      <c r="I57" s="260"/>
      <c r="J57" s="260"/>
      <c r="K57" s="260"/>
      <c r="L57" s="229"/>
    </row>
    <row r="58" spans="1:12" s="231" customFormat="1" hidden="1" collapsed="1">
      <c r="A58" s="254">
        <v>2</v>
      </c>
      <c r="B58" s="254">
        <v>5</v>
      </c>
      <c r="C58" s="254">
        <v>3</v>
      </c>
      <c r="D58" s="254">
        <v>2</v>
      </c>
      <c r="E58" s="254">
        <v>1</v>
      </c>
      <c r="F58" s="254">
        <v>2</v>
      </c>
      <c r="G58" s="262" t="s">
        <v>88</v>
      </c>
      <c r="H58" s="252">
        <v>29</v>
      </c>
      <c r="I58" s="260"/>
      <c r="J58" s="260"/>
      <c r="K58" s="260"/>
      <c r="L58" s="229"/>
    </row>
    <row r="59" spans="1:12" s="231" customFormat="1" hidden="1" collapsed="1">
      <c r="A59" s="253">
        <v>2</v>
      </c>
      <c r="B59" s="253">
        <v>6</v>
      </c>
      <c r="C59" s="253"/>
      <c r="D59" s="253"/>
      <c r="E59" s="253"/>
      <c r="F59" s="253"/>
      <c r="G59" s="258" t="s">
        <v>89</v>
      </c>
      <c r="H59" s="256">
        <v>30</v>
      </c>
      <c r="I59" s="257">
        <f>I60+I61+I62+I63+I64+I65</f>
        <v>0</v>
      </c>
      <c r="J59" s="257">
        <f>J60+J61+J62+J63+J64+J65</f>
        <v>0</v>
      </c>
      <c r="K59" s="257">
        <f>K60+K61+K62+K63+K64+K65</f>
        <v>0</v>
      </c>
      <c r="L59" s="229"/>
    </row>
    <row r="60" spans="1:12" s="231" customFormat="1" hidden="1" collapsed="1">
      <c r="A60" s="254">
        <v>2</v>
      </c>
      <c r="B60" s="254">
        <v>6</v>
      </c>
      <c r="C60" s="254">
        <v>1</v>
      </c>
      <c r="D60" s="254"/>
      <c r="E60" s="254"/>
      <c r="F60" s="254"/>
      <c r="G60" s="259" t="s">
        <v>361</v>
      </c>
      <c r="H60" s="252">
        <v>31</v>
      </c>
      <c r="I60" s="260"/>
      <c r="J60" s="260"/>
      <c r="K60" s="260"/>
      <c r="L60" s="229"/>
    </row>
    <row r="61" spans="1:12" s="231" customFormat="1" hidden="1" collapsed="1">
      <c r="A61" s="254">
        <v>2</v>
      </c>
      <c r="B61" s="254">
        <v>6</v>
      </c>
      <c r="C61" s="254">
        <v>2</v>
      </c>
      <c r="D61" s="254"/>
      <c r="E61" s="254"/>
      <c r="F61" s="254"/>
      <c r="G61" s="259" t="s">
        <v>362</v>
      </c>
      <c r="H61" s="252">
        <v>32</v>
      </c>
      <c r="I61" s="260"/>
      <c r="J61" s="260"/>
      <c r="K61" s="260"/>
      <c r="L61" s="229"/>
    </row>
    <row r="62" spans="1:12" s="231" customFormat="1" hidden="1" collapsed="1">
      <c r="A62" s="254">
        <v>2</v>
      </c>
      <c r="B62" s="254">
        <v>6</v>
      </c>
      <c r="C62" s="254">
        <v>3</v>
      </c>
      <c r="D62" s="254"/>
      <c r="E62" s="254"/>
      <c r="F62" s="254"/>
      <c r="G62" s="259" t="s">
        <v>363</v>
      </c>
      <c r="H62" s="252">
        <v>33</v>
      </c>
      <c r="I62" s="260"/>
      <c r="J62" s="260"/>
      <c r="K62" s="260"/>
      <c r="L62" s="229"/>
    </row>
    <row r="63" spans="1:12" s="231" customFormat="1" ht="24" hidden="1" customHeight="1" collapsed="1">
      <c r="A63" s="254">
        <v>2</v>
      </c>
      <c r="B63" s="254">
        <v>6</v>
      </c>
      <c r="C63" s="254">
        <v>4</v>
      </c>
      <c r="D63" s="254"/>
      <c r="E63" s="254"/>
      <c r="F63" s="254"/>
      <c r="G63" s="259" t="s">
        <v>95</v>
      </c>
      <c r="H63" s="252">
        <v>34</v>
      </c>
      <c r="I63" s="260"/>
      <c r="J63" s="260"/>
      <c r="K63" s="260"/>
      <c r="L63" s="229"/>
    </row>
    <row r="64" spans="1:12" s="231" customFormat="1" ht="24" hidden="1" customHeight="1" collapsed="1">
      <c r="A64" s="254">
        <v>2</v>
      </c>
      <c r="B64" s="254">
        <v>6</v>
      </c>
      <c r="C64" s="254">
        <v>5</v>
      </c>
      <c r="D64" s="254"/>
      <c r="E64" s="254"/>
      <c r="F64" s="254"/>
      <c r="G64" s="259" t="s">
        <v>97</v>
      </c>
      <c r="H64" s="252">
        <v>35</v>
      </c>
      <c r="I64" s="260"/>
      <c r="J64" s="260"/>
      <c r="K64" s="260"/>
      <c r="L64" s="229"/>
    </row>
    <row r="65" spans="1:12" s="231" customFormat="1" hidden="1" collapsed="1">
      <c r="A65" s="254">
        <v>2</v>
      </c>
      <c r="B65" s="254">
        <v>6</v>
      </c>
      <c r="C65" s="254">
        <v>6</v>
      </c>
      <c r="D65" s="254"/>
      <c r="E65" s="254"/>
      <c r="F65" s="254"/>
      <c r="G65" s="259" t="s">
        <v>98</v>
      </c>
      <c r="H65" s="252">
        <v>36</v>
      </c>
      <c r="I65" s="260"/>
      <c r="J65" s="260"/>
      <c r="K65" s="260"/>
      <c r="L65" s="229"/>
    </row>
    <row r="66" spans="1:12" s="231" customFormat="1">
      <c r="A66" s="253">
        <v>2</v>
      </c>
      <c r="B66" s="253">
        <v>7</v>
      </c>
      <c r="C66" s="254"/>
      <c r="D66" s="254"/>
      <c r="E66" s="254"/>
      <c r="F66" s="254"/>
      <c r="G66" s="258" t="s">
        <v>99</v>
      </c>
      <c r="H66" s="256">
        <v>37</v>
      </c>
      <c r="I66" s="257">
        <f>I67+I70+I74</f>
        <v>0</v>
      </c>
      <c r="J66" s="257">
        <f>J67+J70+J74</f>
        <v>503.22</v>
      </c>
      <c r="K66" s="257">
        <f>K67+K70+K74</f>
        <v>0</v>
      </c>
      <c r="L66" s="229"/>
    </row>
    <row r="67" spans="1:12" s="231" customFormat="1" hidden="1" collapsed="1">
      <c r="A67" s="254">
        <v>2</v>
      </c>
      <c r="B67" s="254">
        <v>7</v>
      </c>
      <c r="C67" s="254">
        <v>1</v>
      </c>
      <c r="D67" s="254"/>
      <c r="E67" s="254"/>
      <c r="F67" s="254"/>
      <c r="G67" s="263" t="s">
        <v>364</v>
      </c>
      <c r="H67" s="252">
        <v>38</v>
      </c>
      <c r="I67" s="260">
        <f>I68+I69</f>
        <v>0</v>
      </c>
      <c r="J67" s="260">
        <f>J68+J69</f>
        <v>0</v>
      </c>
      <c r="K67" s="260">
        <f>K68+K69</f>
        <v>0</v>
      </c>
      <c r="L67" s="229"/>
    </row>
    <row r="68" spans="1:12" s="231" customFormat="1" hidden="1" collapsed="1">
      <c r="A68" s="254">
        <v>2</v>
      </c>
      <c r="B68" s="254">
        <v>7</v>
      </c>
      <c r="C68" s="254">
        <v>1</v>
      </c>
      <c r="D68" s="254">
        <v>1</v>
      </c>
      <c r="E68" s="254">
        <v>1</v>
      </c>
      <c r="F68" s="254">
        <v>1</v>
      </c>
      <c r="G68" s="263" t="s">
        <v>101</v>
      </c>
      <c r="H68" s="252">
        <v>39</v>
      </c>
      <c r="I68" s="260"/>
      <c r="J68" s="260"/>
      <c r="K68" s="260"/>
      <c r="L68" s="229"/>
    </row>
    <row r="69" spans="1:12" s="231" customFormat="1" hidden="1" collapsed="1">
      <c r="A69" s="254">
        <v>2</v>
      </c>
      <c r="B69" s="254">
        <v>7</v>
      </c>
      <c r="C69" s="254">
        <v>1</v>
      </c>
      <c r="D69" s="254">
        <v>1</v>
      </c>
      <c r="E69" s="254">
        <v>1</v>
      </c>
      <c r="F69" s="254">
        <v>2</v>
      </c>
      <c r="G69" s="263" t="s">
        <v>102</v>
      </c>
      <c r="H69" s="252">
        <v>40</v>
      </c>
      <c r="I69" s="260"/>
      <c r="J69" s="260"/>
      <c r="K69" s="260"/>
      <c r="L69" s="229"/>
    </row>
    <row r="70" spans="1:12" s="231" customFormat="1" ht="24" hidden="1" customHeight="1" collapsed="1">
      <c r="A70" s="254">
        <v>2</v>
      </c>
      <c r="B70" s="254">
        <v>7</v>
      </c>
      <c r="C70" s="254">
        <v>2</v>
      </c>
      <c r="D70" s="254"/>
      <c r="E70" s="254"/>
      <c r="F70" s="254"/>
      <c r="G70" s="259" t="s">
        <v>365</v>
      </c>
      <c r="H70" s="252">
        <v>41</v>
      </c>
      <c r="I70" s="260">
        <f>I71+I72+I73</f>
        <v>0</v>
      </c>
      <c r="J70" s="260">
        <f>J71+J72+J73</f>
        <v>0</v>
      </c>
      <c r="K70" s="260">
        <f>K71+K72+K73</f>
        <v>0</v>
      </c>
      <c r="L70" s="229"/>
    </row>
    <row r="71" spans="1:12" s="231" customFormat="1" hidden="1" collapsed="1">
      <c r="A71" s="254">
        <v>2</v>
      </c>
      <c r="B71" s="254">
        <v>7</v>
      </c>
      <c r="C71" s="254">
        <v>2</v>
      </c>
      <c r="D71" s="254">
        <v>1</v>
      </c>
      <c r="E71" s="254">
        <v>1</v>
      </c>
      <c r="F71" s="254">
        <v>1</v>
      </c>
      <c r="G71" s="259" t="s">
        <v>366</v>
      </c>
      <c r="H71" s="252">
        <v>42</v>
      </c>
      <c r="I71" s="260"/>
      <c r="J71" s="260"/>
      <c r="K71" s="260"/>
      <c r="L71" s="229"/>
    </row>
    <row r="72" spans="1:12" s="231" customFormat="1" hidden="1" collapsed="1">
      <c r="A72" s="254">
        <v>2</v>
      </c>
      <c r="B72" s="254">
        <v>7</v>
      </c>
      <c r="C72" s="254">
        <v>2</v>
      </c>
      <c r="D72" s="254">
        <v>1</v>
      </c>
      <c r="E72" s="254">
        <v>1</v>
      </c>
      <c r="F72" s="254">
        <v>2</v>
      </c>
      <c r="G72" s="259" t="s">
        <v>367</v>
      </c>
      <c r="H72" s="252">
        <v>43</v>
      </c>
      <c r="I72" s="260"/>
      <c r="J72" s="260"/>
      <c r="K72" s="260"/>
      <c r="L72" s="229"/>
    </row>
    <row r="73" spans="1:12" s="231" customFormat="1" hidden="1" collapsed="1">
      <c r="A73" s="254">
        <v>2</v>
      </c>
      <c r="B73" s="254">
        <v>7</v>
      </c>
      <c r="C73" s="254">
        <v>2</v>
      </c>
      <c r="D73" s="254">
        <v>2</v>
      </c>
      <c r="E73" s="254">
        <v>1</v>
      </c>
      <c r="F73" s="254">
        <v>1</v>
      </c>
      <c r="G73" s="259" t="s">
        <v>107</v>
      </c>
      <c r="H73" s="252">
        <v>44</v>
      </c>
      <c r="I73" s="260"/>
      <c r="J73" s="260"/>
      <c r="K73" s="260"/>
      <c r="L73" s="229"/>
    </row>
    <row r="74" spans="1:12" s="231" customFormat="1">
      <c r="A74" s="254">
        <v>2</v>
      </c>
      <c r="B74" s="254">
        <v>7</v>
      </c>
      <c r="C74" s="254">
        <v>3</v>
      </c>
      <c r="D74" s="254"/>
      <c r="E74" s="254"/>
      <c r="F74" s="254"/>
      <c r="G74" s="259" t="s">
        <v>108</v>
      </c>
      <c r="H74" s="252">
        <v>45</v>
      </c>
      <c r="I74" s="260"/>
      <c r="J74" s="260">
        <v>503.22</v>
      </c>
      <c r="K74" s="260"/>
      <c r="L74" s="229"/>
    </row>
    <row r="75" spans="1:12" s="231" customFormat="1" hidden="1" collapsed="1">
      <c r="A75" s="253">
        <v>2</v>
      </c>
      <c r="B75" s="253">
        <v>8</v>
      </c>
      <c r="C75" s="253"/>
      <c r="D75" s="253"/>
      <c r="E75" s="253"/>
      <c r="F75" s="253"/>
      <c r="G75" s="258" t="s">
        <v>368</v>
      </c>
      <c r="H75" s="256">
        <v>46</v>
      </c>
      <c r="I75" s="257">
        <f>I76+I80</f>
        <v>0</v>
      </c>
      <c r="J75" s="257">
        <f>J76+J80</f>
        <v>0</v>
      </c>
      <c r="K75" s="257">
        <f>K76+K80</f>
        <v>0</v>
      </c>
      <c r="L75" s="229"/>
    </row>
    <row r="76" spans="1:12" s="231" customFormat="1" hidden="1" collapsed="1">
      <c r="A76" s="254">
        <v>2</v>
      </c>
      <c r="B76" s="254">
        <v>8</v>
      </c>
      <c r="C76" s="254">
        <v>1</v>
      </c>
      <c r="D76" s="254">
        <v>1</v>
      </c>
      <c r="E76" s="254"/>
      <c r="F76" s="254"/>
      <c r="G76" s="259" t="s">
        <v>112</v>
      </c>
      <c r="H76" s="252">
        <v>47</v>
      </c>
      <c r="I76" s="260">
        <f>I77+I78+I79</f>
        <v>0</v>
      </c>
      <c r="J76" s="260">
        <f>J77+J78+J79</f>
        <v>0</v>
      </c>
      <c r="K76" s="260">
        <f>K77+K78+K79</f>
        <v>0</v>
      </c>
      <c r="L76" s="229"/>
    </row>
    <row r="77" spans="1:12" s="231" customFormat="1" hidden="1" collapsed="1">
      <c r="A77" s="254">
        <v>2</v>
      </c>
      <c r="B77" s="254">
        <v>8</v>
      </c>
      <c r="C77" s="254">
        <v>1</v>
      </c>
      <c r="D77" s="254">
        <v>1</v>
      </c>
      <c r="E77" s="254">
        <v>1</v>
      </c>
      <c r="F77" s="254">
        <v>1</v>
      </c>
      <c r="G77" s="259" t="s">
        <v>369</v>
      </c>
      <c r="H77" s="252">
        <v>48</v>
      </c>
      <c r="I77" s="260"/>
      <c r="J77" s="260"/>
      <c r="K77" s="260"/>
      <c r="L77" s="229"/>
    </row>
    <row r="78" spans="1:12" s="231" customFormat="1" hidden="1" collapsed="1">
      <c r="A78" s="254">
        <v>2</v>
      </c>
      <c r="B78" s="254">
        <v>8</v>
      </c>
      <c r="C78" s="254">
        <v>1</v>
      </c>
      <c r="D78" s="254">
        <v>1</v>
      </c>
      <c r="E78" s="254">
        <v>1</v>
      </c>
      <c r="F78" s="254">
        <v>2</v>
      </c>
      <c r="G78" s="259" t="s">
        <v>370</v>
      </c>
      <c r="H78" s="252">
        <v>49</v>
      </c>
      <c r="I78" s="260"/>
      <c r="J78" s="260"/>
      <c r="K78" s="260"/>
      <c r="L78" s="229"/>
    </row>
    <row r="79" spans="1:12" s="231" customFormat="1" hidden="1" collapsed="1">
      <c r="A79" s="254">
        <v>2</v>
      </c>
      <c r="B79" s="254">
        <v>8</v>
      </c>
      <c r="C79" s="254">
        <v>1</v>
      </c>
      <c r="D79" s="254">
        <v>1</v>
      </c>
      <c r="E79" s="254">
        <v>1</v>
      </c>
      <c r="F79" s="254">
        <v>3</v>
      </c>
      <c r="G79" s="262" t="s">
        <v>115</v>
      </c>
      <c r="H79" s="252">
        <v>50</v>
      </c>
      <c r="I79" s="260"/>
      <c r="J79" s="260"/>
      <c r="K79" s="260"/>
      <c r="L79" s="229"/>
    </row>
    <row r="80" spans="1:12" s="231" customFormat="1" hidden="1" collapsed="1">
      <c r="A80" s="254">
        <v>2</v>
      </c>
      <c r="B80" s="254">
        <v>8</v>
      </c>
      <c r="C80" s="254">
        <v>1</v>
      </c>
      <c r="D80" s="254">
        <v>2</v>
      </c>
      <c r="E80" s="254"/>
      <c r="F80" s="254"/>
      <c r="G80" s="259" t="s">
        <v>116</v>
      </c>
      <c r="H80" s="252">
        <v>51</v>
      </c>
      <c r="I80" s="260"/>
      <c r="J80" s="260"/>
      <c r="K80" s="260"/>
      <c r="L80" s="229"/>
    </row>
    <row r="81" spans="1:12" s="231" customFormat="1" ht="36" hidden="1" customHeight="1" collapsed="1">
      <c r="A81" s="264">
        <v>2</v>
      </c>
      <c r="B81" s="264">
        <v>9</v>
      </c>
      <c r="C81" s="264"/>
      <c r="D81" s="264"/>
      <c r="E81" s="264"/>
      <c r="F81" s="264"/>
      <c r="G81" s="258" t="s">
        <v>371</v>
      </c>
      <c r="H81" s="256">
        <v>52</v>
      </c>
      <c r="I81" s="257"/>
      <c r="J81" s="257"/>
      <c r="K81" s="257"/>
      <c r="L81" s="229"/>
    </row>
    <row r="82" spans="1:12" s="231" customFormat="1" ht="48" hidden="1" customHeight="1" collapsed="1">
      <c r="A82" s="253">
        <v>3</v>
      </c>
      <c r="B82" s="253"/>
      <c r="C82" s="253"/>
      <c r="D82" s="253"/>
      <c r="E82" s="253"/>
      <c r="F82" s="253"/>
      <c r="G82" s="258" t="s">
        <v>372</v>
      </c>
      <c r="H82" s="256">
        <v>53</v>
      </c>
      <c r="I82" s="257">
        <f>I83+I89+I90</f>
        <v>0</v>
      </c>
      <c r="J82" s="257">
        <f>J83+J89+J90</f>
        <v>0</v>
      </c>
      <c r="K82" s="257">
        <f>K83+K89+K90</f>
        <v>0</v>
      </c>
      <c r="L82" s="229"/>
    </row>
    <row r="83" spans="1:12" s="231" customFormat="1" ht="24" hidden="1" customHeight="1" collapsed="1">
      <c r="A83" s="253">
        <v>3</v>
      </c>
      <c r="B83" s="253">
        <v>1</v>
      </c>
      <c r="C83" s="253"/>
      <c r="D83" s="253"/>
      <c r="E83" s="253"/>
      <c r="F83" s="253"/>
      <c r="G83" s="258" t="s">
        <v>130</v>
      </c>
      <c r="H83" s="256">
        <v>54</v>
      </c>
      <c r="I83" s="257">
        <f>I84+I85+I86+I87+I88</f>
        <v>0</v>
      </c>
      <c r="J83" s="257">
        <f>J84+J85+J86+J87+J88</f>
        <v>0</v>
      </c>
      <c r="K83" s="257">
        <f>K84+K85+K86+K87+K88</f>
        <v>0</v>
      </c>
      <c r="L83" s="229"/>
    </row>
    <row r="84" spans="1:12" s="231" customFormat="1" ht="24" hidden="1" customHeight="1" collapsed="1">
      <c r="A84" s="265">
        <v>3</v>
      </c>
      <c r="B84" s="265">
        <v>1</v>
      </c>
      <c r="C84" s="265">
        <v>1</v>
      </c>
      <c r="D84" s="266"/>
      <c r="E84" s="266"/>
      <c r="F84" s="266"/>
      <c r="G84" s="259" t="s">
        <v>373</v>
      </c>
      <c r="H84" s="252">
        <v>55</v>
      </c>
      <c r="I84" s="260"/>
      <c r="J84" s="260"/>
      <c r="K84" s="260"/>
      <c r="L84" s="229"/>
    </row>
    <row r="85" spans="1:12" s="231" customFormat="1" hidden="1" collapsed="1">
      <c r="A85" s="265">
        <v>3</v>
      </c>
      <c r="B85" s="265">
        <v>1</v>
      </c>
      <c r="C85" s="265">
        <v>2</v>
      </c>
      <c r="D85" s="265"/>
      <c r="E85" s="266"/>
      <c r="F85" s="266"/>
      <c r="G85" s="262" t="s">
        <v>147</v>
      </c>
      <c r="H85" s="252">
        <v>56</v>
      </c>
      <c r="I85" s="260"/>
      <c r="J85" s="260"/>
      <c r="K85" s="260"/>
      <c r="L85" s="229"/>
    </row>
    <row r="86" spans="1:12" s="231" customFormat="1" hidden="1" collapsed="1">
      <c r="A86" s="265">
        <v>3</v>
      </c>
      <c r="B86" s="265">
        <v>1</v>
      </c>
      <c r="C86" s="265">
        <v>3</v>
      </c>
      <c r="D86" s="265"/>
      <c r="E86" s="265"/>
      <c r="F86" s="265"/>
      <c r="G86" s="262" t="s">
        <v>152</v>
      </c>
      <c r="H86" s="252">
        <v>57</v>
      </c>
      <c r="I86" s="260"/>
      <c r="J86" s="260"/>
      <c r="K86" s="260"/>
      <c r="L86" s="229"/>
    </row>
    <row r="87" spans="1:12" s="231" customFormat="1" ht="24" hidden="1" customHeight="1" collapsed="1">
      <c r="A87" s="265">
        <v>3</v>
      </c>
      <c r="B87" s="265">
        <v>1</v>
      </c>
      <c r="C87" s="265">
        <v>4</v>
      </c>
      <c r="D87" s="265"/>
      <c r="E87" s="265"/>
      <c r="F87" s="265"/>
      <c r="G87" s="262" t="s">
        <v>161</v>
      </c>
      <c r="H87" s="252">
        <v>58</v>
      </c>
      <c r="I87" s="260"/>
      <c r="J87" s="260"/>
      <c r="K87" s="260"/>
      <c r="L87" s="229"/>
    </row>
    <row r="88" spans="1:12" s="231" customFormat="1" ht="24" hidden="1" customHeight="1" collapsed="1">
      <c r="A88" s="265">
        <v>3</v>
      </c>
      <c r="B88" s="265">
        <v>1</v>
      </c>
      <c r="C88" s="265">
        <v>5</v>
      </c>
      <c r="D88" s="265"/>
      <c r="E88" s="265"/>
      <c r="F88" s="265"/>
      <c r="G88" s="262" t="s">
        <v>374</v>
      </c>
      <c r="H88" s="252">
        <v>59</v>
      </c>
      <c r="I88" s="260"/>
      <c r="J88" s="260"/>
      <c r="K88" s="260"/>
      <c r="L88" s="229"/>
    </row>
    <row r="89" spans="1:12" s="231" customFormat="1" ht="36" hidden="1" customHeight="1" collapsed="1">
      <c r="A89" s="266">
        <v>3</v>
      </c>
      <c r="B89" s="266">
        <v>2</v>
      </c>
      <c r="C89" s="266"/>
      <c r="D89" s="266"/>
      <c r="E89" s="266"/>
      <c r="F89" s="266"/>
      <c r="G89" s="267" t="s">
        <v>166</v>
      </c>
      <c r="H89" s="256">
        <v>60</v>
      </c>
      <c r="I89" s="257"/>
      <c r="J89" s="257"/>
      <c r="K89" s="257"/>
      <c r="L89" s="229"/>
    </row>
    <row r="90" spans="1:12" s="231" customFormat="1" ht="24" hidden="1" customHeight="1" collapsed="1">
      <c r="A90" s="266">
        <v>3</v>
      </c>
      <c r="B90" s="266">
        <v>3</v>
      </c>
      <c r="C90" s="266"/>
      <c r="D90" s="266"/>
      <c r="E90" s="266"/>
      <c r="F90" s="266"/>
      <c r="G90" s="267" t="s">
        <v>204</v>
      </c>
      <c r="H90" s="256">
        <v>61</v>
      </c>
      <c r="I90" s="257"/>
      <c r="J90" s="257"/>
      <c r="K90" s="257"/>
      <c r="L90" s="229"/>
    </row>
    <row r="91" spans="1:12" s="231" customFormat="1">
      <c r="A91" s="253"/>
      <c r="B91" s="253"/>
      <c r="C91" s="253"/>
      <c r="D91" s="253"/>
      <c r="E91" s="253"/>
      <c r="F91" s="253"/>
      <c r="G91" s="258" t="s">
        <v>375</v>
      </c>
      <c r="H91" s="256">
        <v>62</v>
      </c>
      <c r="I91" s="257">
        <f>I30+I82</f>
        <v>2041.59</v>
      </c>
      <c r="J91" s="257">
        <f>J30+J82</f>
        <v>12661.029999999999</v>
      </c>
      <c r="K91" s="257">
        <f>K30+K82</f>
        <v>0</v>
      </c>
      <c r="L91" s="229"/>
    </row>
    <row r="92" spans="1:12" s="231" customFormat="1">
      <c r="A92" s="268"/>
      <c r="B92" s="268"/>
      <c r="C92" s="268"/>
      <c r="D92" s="269"/>
      <c r="E92" s="269"/>
      <c r="F92" s="269"/>
      <c r="G92" s="269"/>
      <c r="H92" s="237"/>
      <c r="I92" s="270"/>
      <c r="J92" s="270"/>
      <c r="K92" s="271"/>
      <c r="L92" s="229"/>
    </row>
    <row r="93" spans="1:12" s="231" customFormat="1">
      <c r="A93" s="270" t="s">
        <v>376</v>
      </c>
      <c r="B93" s="233"/>
      <c r="C93" s="233"/>
      <c r="D93" s="233"/>
      <c r="E93" s="233"/>
      <c r="F93" s="233"/>
      <c r="G93" s="233"/>
      <c r="H93" s="272"/>
      <c r="I93" s="273"/>
      <c r="J93" s="233"/>
      <c r="K93" s="233"/>
      <c r="L93" s="229"/>
    </row>
    <row r="94" spans="1:12" s="231" customFormat="1">
      <c r="A94" s="274" t="s">
        <v>227</v>
      </c>
      <c r="B94" s="275"/>
      <c r="C94" s="275"/>
      <c r="D94" s="275"/>
      <c r="E94" s="275"/>
      <c r="F94" s="275"/>
      <c r="G94" s="275"/>
      <c r="H94" s="276"/>
      <c r="I94" s="229"/>
      <c r="J94" s="491" t="s">
        <v>228</v>
      </c>
      <c r="K94" s="491"/>
      <c r="L94" s="229"/>
    </row>
    <row r="95" spans="1:12" s="231" customFormat="1">
      <c r="A95" s="503" t="s">
        <v>377</v>
      </c>
      <c r="B95" s="490"/>
      <c r="C95" s="490"/>
      <c r="D95" s="490"/>
      <c r="E95" s="490"/>
      <c r="F95" s="490"/>
      <c r="G95" s="490"/>
      <c r="H95" s="277"/>
      <c r="I95" s="278" t="s">
        <v>224</v>
      </c>
      <c r="J95" s="494" t="s">
        <v>225</v>
      </c>
      <c r="K95" s="494"/>
      <c r="L95" s="229"/>
    </row>
    <row r="96" spans="1:12" s="231" customFormat="1">
      <c r="A96" s="270"/>
      <c r="B96" s="270"/>
      <c r="C96" s="279"/>
      <c r="D96" s="270"/>
      <c r="E96" s="270"/>
      <c r="F96" s="489"/>
      <c r="G96" s="490"/>
      <c r="H96" s="277"/>
      <c r="I96" s="280"/>
      <c r="J96" s="281"/>
      <c r="K96" s="281"/>
      <c r="L96" s="229"/>
    </row>
    <row r="97" spans="1:12" s="231" customFormat="1">
      <c r="A97" s="275" t="s">
        <v>332</v>
      </c>
      <c r="B97" s="275"/>
      <c r="C97" s="275"/>
      <c r="D97" s="275"/>
      <c r="E97" s="275"/>
      <c r="F97" s="275"/>
      <c r="G97" s="275"/>
      <c r="H97" s="277"/>
      <c r="I97" s="229"/>
      <c r="J97" s="491" t="s">
        <v>333</v>
      </c>
      <c r="K97" s="491"/>
      <c r="L97" s="229"/>
    </row>
    <row r="98" spans="1:12" s="231" customFormat="1" ht="30.75" customHeight="1">
      <c r="A98" s="492" t="s">
        <v>378</v>
      </c>
      <c r="B98" s="493"/>
      <c r="C98" s="493"/>
      <c r="D98" s="493"/>
      <c r="E98" s="493"/>
      <c r="F98" s="493"/>
      <c r="G98" s="493"/>
      <c r="H98" s="276"/>
      <c r="I98" s="278" t="s">
        <v>224</v>
      </c>
      <c r="J98" s="494" t="s">
        <v>225</v>
      </c>
      <c r="K98" s="494"/>
      <c r="L98" s="229"/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A25:F28"/>
    <mergeCell ref="G25:G28"/>
    <mergeCell ref="H25:H28"/>
    <mergeCell ref="I25:K25"/>
    <mergeCell ref="I26:K26"/>
    <mergeCell ref="I27:I28"/>
    <mergeCell ref="J27:K27"/>
    <mergeCell ref="A29:F29"/>
    <mergeCell ref="J94:K94"/>
    <mergeCell ref="A95:G95"/>
    <mergeCell ref="J95:K9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13" workbookViewId="0">
      <selection activeCell="L11" sqref="L11"/>
    </sheetView>
  </sheetViews>
  <sheetFormatPr defaultRowHeight="15"/>
  <cols>
    <col min="1" max="1" width="9.5703125" style="231" customWidth="1"/>
    <col min="2" max="2" width="35.85546875" style="231" customWidth="1"/>
    <col min="3" max="3" width="8.42578125" style="231" customWidth="1"/>
    <col min="4" max="4" width="7.42578125" style="231" customWidth="1"/>
    <col min="5" max="5" width="7.7109375" style="231" customWidth="1"/>
    <col min="6" max="7" width="7.85546875" style="231" customWidth="1"/>
    <col min="8" max="8" width="8.28515625" style="231" customWidth="1"/>
  </cols>
  <sheetData>
    <row r="1" spans="1:8">
      <c r="E1" s="527" t="s">
        <v>380</v>
      </c>
      <c r="F1" s="527"/>
      <c r="G1" s="527"/>
      <c r="H1" s="527"/>
    </row>
    <row r="2" spans="1:8">
      <c r="A2" s="206"/>
      <c r="E2" s="527" t="s">
        <v>297</v>
      </c>
      <c r="F2" s="527"/>
      <c r="G2" s="527"/>
      <c r="H2" s="527"/>
    </row>
    <row r="3" spans="1:8">
      <c r="E3" s="527" t="s">
        <v>298</v>
      </c>
      <c r="F3" s="527"/>
      <c r="G3" s="527"/>
      <c r="H3" s="527"/>
    </row>
    <row r="4" spans="1:8">
      <c r="E4" s="527" t="s">
        <v>381</v>
      </c>
      <c r="F4" s="527"/>
      <c r="G4" s="527"/>
      <c r="H4" s="527"/>
    </row>
    <row r="5" spans="1:8">
      <c r="E5" s="527" t="s">
        <v>382</v>
      </c>
      <c r="F5" s="527"/>
      <c r="G5" s="527"/>
      <c r="H5" s="527"/>
    </row>
    <row r="6" spans="1:8">
      <c r="F6" s="230"/>
      <c r="G6" s="230"/>
      <c r="H6" s="230"/>
    </row>
    <row r="7" spans="1:8">
      <c r="B7" s="232" t="s">
        <v>383</v>
      </c>
    </row>
    <row r="8" spans="1:8">
      <c r="A8" s="513" t="s">
        <v>252</v>
      </c>
      <c r="B8" s="512"/>
      <c r="C8" s="513"/>
      <c r="D8" s="513"/>
      <c r="E8" s="284"/>
      <c r="F8" s="284"/>
      <c r="G8" s="284"/>
      <c r="H8" s="284"/>
    </row>
    <row r="10" spans="1:8">
      <c r="A10" s="517" t="s">
        <v>384</v>
      </c>
      <c r="B10" s="517"/>
      <c r="C10" s="517"/>
      <c r="D10" s="517"/>
      <c r="E10" s="517"/>
      <c r="F10" s="517"/>
      <c r="G10" s="517"/>
      <c r="H10" s="517"/>
    </row>
    <row r="11" spans="1:8">
      <c r="B11" s="206"/>
      <c r="C11" s="206"/>
      <c r="D11" s="206"/>
      <c r="E11" s="206"/>
      <c r="F11" s="206"/>
      <c r="G11" s="206"/>
      <c r="H11" s="206"/>
    </row>
    <row r="12" spans="1:8">
      <c r="F12" s="514" t="s">
        <v>385</v>
      </c>
      <c r="G12" s="514"/>
      <c r="H12" s="514"/>
    </row>
    <row r="13" spans="1:8">
      <c r="C13" s="518"/>
      <c r="D13" s="518"/>
      <c r="E13" s="518"/>
      <c r="F13" s="206"/>
      <c r="G13" s="519" t="s">
        <v>386</v>
      </c>
      <c r="H13" s="519"/>
    </row>
    <row r="14" spans="1:8">
      <c r="A14" s="520" t="s">
        <v>26</v>
      </c>
      <c r="B14" s="520" t="s">
        <v>27</v>
      </c>
      <c r="C14" s="523" t="s">
        <v>387</v>
      </c>
      <c r="D14" s="526" t="s">
        <v>349</v>
      </c>
      <c r="E14" s="526"/>
      <c r="F14" s="526"/>
      <c r="G14" s="526"/>
      <c r="H14" s="526"/>
    </row>
    <row r="15" spans="1:8">
      <c r="A15" s="521"/>
      <c r="B15" s="521"/>
      <c r="C15" s="524"/>
      <c r="D15" s="515" t="s">
        <v>388</v>
      </c>
      <c r="E15" s="515" t="s">
        <v>389</v>
      </c>
      <c r="F15" s="515" t="s">
        <v>390</v>
      </c>
      <c r="G15" s="515" t="s">
        <v>391</v>
      </c>
      <c r="H15" s="515" t="s">
        <v>392</v>
      </c>
    </row>
    <row r="16" spans="1:8">
      <c r="A16" s="521"/>
      <c r="B16" s="521"/>
      <c r="C16" s="524"/>
      <c r="D16" s="515"/>
      <c r="E16" s="515"/>
      <c r="F16" s="515"/>
      <c r="G16" s="515"/>
      <c r="H16" s="516"/>
    </row>
    <row r="17" spans="1:8">
      <c r="A17" s="521"/>
      <c r="B17" s="521"/>
      <c r="C17" s="524"/>
      <c r="D17" s="515"/>
      <c r="E17" s="515"/>
      <c r="F17" s="515"/>
      <c r="G17" s="515"/>
      <c r="H17" s="516"/>
    </row>
    <row r="18" spans="1:8">
      <c r="A18" s="522"/>
      <c r="B18" s="522"/>
      <c r="C18" s="525"/>
      <c r="D18" s="285" t="s">
        <v>229</v>
      </c>
      <c r="E18" s="285" t="s">
        <v>245</v>
      </c>
      <c r="F18" s="285" t="s">
        <v>243</v>
      </c>
      <c r="G18" s="285" t="s">
        <v>249</v>
      </c>
      <c r="H18" s="286" t="s">
        <v>393</v>
      </c>
    </row>
    <row r="19" spans="1:8">
      <c r="A19" s="287" t="s">
        <v>394</v>
      </c>
      <c r="B19" s="288" t="s">
        <v>39</v>
      </c>
      <c r="C19" s="289">
        <f t="shared" ref="C19:C28" si="0">(D19+E19+F19+G19+H19)</f>
        <v>0</v>
      </c>
      <c r="D19" s="290"/>
      <c r="E19" s="287"/>
      <c r="F19" s="287"/>
      <c r="G19" s="287"/>
      <c r="H19" s="287"/>
    </row>
    <row r="20" spans="1:8">
      <c r="A20" s="287"/>
      <c r="B20" s="288" t="s">
        <v>395</v>
      </c>
      <c r="C20" s="289"/>
      <c r="D20" s="287"/>
      <c r="E20" s="287"/>
      <c r="F20" s="287"/>
      <c r="G20" s="287"/>
      <c r="H20" s="287"/>
    </row>
    <row r="21" spans="1:8">
      <c r="A21" s="287"/>
      <c r="B21" s="288" t="s">
        <v>396</v>
      </c>
      <c r="C21" s="289">
        <f t="shared" si="0"/>
        <v>0</v>
      </c>
      <c r="D21" s="287"/>
      <c r="E21" s="287"/>
      <c r="F21" s="287"/>
      <c r="G21" s="287"/>
      <c r="H21" s="287"/>
    </row>
    <row r="22" spans="1:8">
      <c r="A22" s="287" t="s">
        <v>397</v>
      </c>
      <c r="B22" s="288" t="s">
        <v>398</v>
      </c>
      <c r="C22" s="289">
        <f t="shared" si="0"/>
        <v>0</v>
      </c>
      <c r="D22" s="287"/>
      <c r="E22" s="287"/>
      <c r="F22" s="287"/>
      <c r="G22" s="287"/>
      <c r="H22" s="287"/>
    </row>
    <row r="23" spans="1:8">
      <c r="A23" s="287" t="s">
        <v>399</v>
      </c>
      <c r="B23" s="288" t="s">
        <v>400</v>
      </c>
      <c r="C23" s="289">
        <f t="shared" si="0"/>
        <v>12157.810000000001</v>
      </c>
      <c r="D23" s="290">
        <f>(D24+D25+D26+D27+D28+D29+D34+D35)</f>
        <v>11368.7</v>
      </c>
      <c r="E23" s="287">
        <f t="shared" ref="E23:H23" si="1">(E24+E25+E26+E27+E28+E29+E34+E35)</f>
        <v>0</v>
      </c>
      <c r="F23" s="287">
        <f t="shared" si="1"/>
        <v>95</v>
      </c>
      <c r="G23" s="287">
        <f t="shared" si="1"/>
        <v>694.11</v>
      </c>
      <c r="H23" s="287">
        <f t="shared" si="1"/>
        <v>0</v>
      </c>
    </row>
    <row r="24" spans="1:8">
      <c r="A24" s="287" t="s">
        <v>401</v>
      </c>
      <c r="B24" s="291" t="s">
        <v>44</v>
      </c>
      <c r="C24" s="289">
        <f t="shared" si="0"/>
        <v>694.11</v>
      </c>
      <c r="D24" s="287"/>
      <c r="E24" s="287"/>
      <c r="F24" s="287"/>
      <c r="G24" s="287">
        <v>694.11</v>
      </c>
      <c r="H24" s="287"/>
    </row>
    <row r="25" spans="1:8" ht="24">
      <c r="A25" s="287" t="s">
        <v>402</v>
      </c>
      <c r="B25" s="291" t="s">
        <v>45</v>
      </c>
      <c r="C25" s="289">
        <f t="shared" si="0"/>
        <v>0</v>
      </c>
      <c r="D25" s="287"/>
      <c r="E25" s="287"/>
      <c r="F25" s="287"/>
      <c r="G25" s="287"/>
      <c r="H25" s="287"/>
    </row>
    <row r="26" spans="1:8">
      <c r="A26" s="287" t="s">
        <v>403</v>
      </c>
      <c r="B26" s="291" t="s">
        <v>404</v>
      </c>
      <c r="C26" s="289">
        <f t="shared" si="0"/>
        <v>64.8</v>
      </c>
      <c r="D26" s="287">
        <v>64.8</v>
      </c>
      <c r="E26" s="287"/>
      <c r="F26" s="287"/>
      <c r="G26" s="287"/>
      <c r="H26" s="287"/>
    </row>
    <row r="27" spans="1:8">
      <c r="A27" s="287" t="s">
        <v>405</v>
      </c>
      <c r="B27" s="291" t="s">
        <v>406</v>
      </c>
      <c r="C27" s="289">
        <f t="shared" si="0"/>
        <v>385.52</v>
      </c>
      <c r="D27" s="287">
        <v>385.52</v>
      </c>
      <c r="E27" s="287"/>
      <c r="F27" s="287"/>
      <c r="G27" s="287"/>
      <c r="H27" s="287"/>
    </row>
    <row r="28" spans="1:8" ht="24">
      <c r="A28" s="287" t="s">
        <v>407</v>
      </c>
      <c r="B28" s="291" t="s">
        <v>52</v>
      </c>
      <c r="C28" s="289">
        <f t="shared" si="0"/>
        <v>10286.290000000001</v>
      </c>
      <c r="D28" s="290">
        <v>10286.290000000001</v>
      </c>
      <c r="E28" s="287"/>
      <c r="F28" s="287"/>
      <c r="G28" s="287"/>
      <c r="H28" s="287"/>
    </row>
    <row r="29" spans="1:8">
      <c r="A29" s="287" t="s">
        <v>408</v>
      </c>
      <c r="B29" s="291" t="s">
        <v>55</v>
      </c>
      <c r="C29" s="289">
        <f>(D29+E29+F29+G29+H29)</f>
        <v>632.08999999999992</v>
      </c>
      <c r="D29" s="287">
        <f>(D31+D32+D33)</f>
        <v>632.08999999999992</v>
      </c>
      <c r="E29" s="287">
        <f t="shared" ref="E29:H29" si="2">(E31+E32+E33)</f>
        <v>0</v>
      </c>
      <c r="F29" s="287">
        <f t="shared" si="2"/>
        <v>0</v>
      </c>
      <c r="G29" s="287">
        <f t="shared" si="2"/>
        <v>0</v>
      </c>
      <c r="H29" s="287">
        <f t="shared" si="2"/>
        <v>0</v>
      </c>
    </row>
    <row r="30" spans="1:8">
      <c r="A30" s="287"/>
      <c r="B30" s="288" t="s">
        <v>395</v>
      </c>
      <c r="C30" s="289"/>
      <c r="D30" s="287"/>
      <c r="E30" s="287"/>
      <c r="F30" s="287"/>
      <c r="G30" s="287"/>
      <c r="H30" s="287"/>
    </row>
    <row r="31" spans="1:8">
      <c r="A31" s="287"/>
      <c r="B31" s="291" t="s">
        <v>409</v>
      </c>
      <c r="C31" s="289">
        <f t="shared" ref="C31:C39" si="3">(D31+E31+F31+G31+H31)</f>
        <v>331.7</v>
      </c>
      <c r="D31" s="287">
        <v>331.7</v>
      </c>
      <c r="E31" s="287"/>
      <c r="F31" s="287"/>
      <c r="G31" s="287"/>
      <c r="H31" s="287"/>
    </row>
    <row r="32" spans="1:8">
      <c r="A32" s="287"/>
      <c r="B32" s="291" t="s">
        <v>410</v>
      </c>
      <c r="C32" s="289">
        <f t="shared" si="3"/>
        <v>300.39</v>
      </c>
      <c r="D32" s="287">
        <v>300.39</v>
      </c>
      <c r="E32" s="287"/>
      <c r="F32" s="287"/>
      <c r="G32" s="287"/>
      <c r="H32" s="287"/>
    </row>
    <row r="33" spans="1:8">
      <c r="A33" s="287"/>
      <c r="B33" s="291" t="s">
        <v>411</v>
      </c>
      <c r="C33" s="289">
        <f t="shared" si="3"/>
        <v>0</v>
      </c>
      <c r="D33" s="287"/>
      <c r="E33" s="287"/>
      <c r="F33" s="287"/>
      <c r="G33" s="287"/>
      <c r="H33" s="287"/>
    </row>
    <row r="34" spans="1:8" ht="24">
      <c r="A34" s="287" t="s">
        <v>412</v>
      </c>
      <c r="B34" s="291" t="s">
        <v>56</v>
      </c>
      <c r="C34" s="289">
        <f t="shared" si="3"/>
        <v>95</v>
      </c>
      <c r="D34" s="287"/>
      <c r="E34" s="287"/>
      <c r="F34" s="287">
        <v>95</v>
      </c>
      <c r="G34" s="287"/>
      <c r="H34" s="287"/>
    </row>
    <row r="35" spans="1:8">
      <c r="A35" s="287" t="s">
        <v>413</v>
      </c>
      <c r="B35" s="291" t="s">
        <v>58</v>
      </c>
      <c r="C35" s="289">
        <f t="shared" si="3"/>
        <v>0</v>
      </c>
      <c r="D35" s="287">
        <v>0</v>
      </c>
      <c r="E35" s="287"/>
      <c r="F35" s="287"/>
      <c r="G35" s="287"/>
      <c r="H35" s="287"/>
    </row>
    <row r="36" spans="1:8">
      <c r="A36" s="287" t="s">
        <v>414</v>
      </c>
      <c r="B36" s="288" t="s">
        <v>109</v>
      </c>
      <c r="C36" s="289">
        <f t="shared" si="3"/>
        <v>503.22</v>
      </c>
      <c r="D36" s="287">
        <v>503.22</v>
      </c>
      <c r="E36" s="287"/>
      <c r="F36" s="287"/>
      <c r="G36" s="287"/>
      <c r="H36" s="287"/>
    </row>
    <row r="37" spans="1:8">
      <c r="A37" s="287"/>
      <c r="B37" s="288"/>
      <c r="C37" s="289">
        <f t="shared" si="3"/>
        <v>0</v>
      </c>
      <c r="D37" s="287"/>
      <c r="E37" s="287"/>
      <c r="F37" s="287"/>
      <c r="G37" s="287"/>
      <c r="H37" s="287"/>
    </row>
    <row r="38" spans="1:8">
      <c r="A38" s="287"/>
      <c r="B38" s="288"/>
      <c r="C38" s="289">
        <f t="shared" si="3"/>
        <v>0</v>
      </c>
      <c r="D38" s="287"/>
      <c r="E38" s="287"/>
      <c r="F38" s="287"/>
      <c r="G38" s="287"/>
      <c r="H38" s="287"/>
    </row>
    <row r="39" spans="1:8">
      <c r="A39" s="292"/>
      <c r="B39" s="293" t="s">
        <v>415</v>
      </c>
      <c r="C39" s="294">
        <f t="shared" si="3"/>
        <v>12661.03</v>
      </c>
      <c r="D39" s="294">
        <f>(D19+D22+D23+D36+D37+D38)</f>
        <v>11871.92</v>
      </c>
      <c r="E39" s="294">
        <f>(E19+E22+E23+E36+E37+E38)</f>
        <v>0</v>
      </c>
      <c r="F39" s="294">
        <f>(F19+F22+F23+F36+F37+F38)</f>
        <v>95</v>
      </c>
      <c r="G39" s="294">
        <f>(G19+G22+G23+G36+G37+G38)</f>
        <v>694.11</v>
      </c>
      <c r="H39" s="289">
        <f>(H19+H22+H23+H36+H37+H38)</f>
        <v>0</v>
      </c>
    </row>
    <row r="41" spans="1:8">
      <c r="A41" s="295" t="s">
        <v>227</v>
      </c>
      <c r="C41" s="510"/>
      <c r="D41" s="510"/>
      <c r="F41" s="511" t="s">
        <v>228</v>
      </c>
      <c r="G41" s="510"/>
      <c r="H41" s="510"/>
    </row>
    <row r="42" spans="1:8">
      <c r="C42" s="512" t="s">
        <v>416</v>
      </c>
      <c r="D42" s="512"/>
      <c r="E42" s="513" t="s">
        <v>417</v>
      </c>
      <c r="F42" s="513"/>
      <c r="G42" s="513"/>
      <c r="H42" s="513"/>
    </row>
    <row r="43" spans="1:8">
      <c r="C43" s="284"/>
      <c r="D43" s="284"/>
      <c r="E43" s="284"/>
      <c r="F43" s="284"/>
      <c r="G43" s="284"/>
      <c r="H43" s="284"/>
    </row>
    <row r="44" spans="1:8" ht="28.5" customHeight="1">
      <c r="A44" s="508" t="s">
        <v>332</v>
      </c>
      <c r="B44" s="509"/>
      <c r="C44" s="510"/>
      <c r="D44" s="510"/>
      <c r="F44" s="511" t="s">
        <v>333</v>
      </c>
      <c r="G44" s="510"/>
      <c r="H44" s="510"/>
    </row>
    <row r="45" spans="1:8">
      <c r="C45" s="512" t="s">
        <v>416</v>
      </c>
      <c r="D45" s="512"/>
      <c r="E45" s="513" t="s">
        <v>417</v>
      </c>
      <c r="F45" s="513"/>
      <c r="G45" s="513"/>
      <c r="H45" s="513"/>
    </row>
    <row r="46" spans="1:8">
      <c r="C46" s="284"/>
      <c r="D46" s="284"/>
      <c r="E46" s="284"/>
      <c r="F46" s="284"/>
      <c r="G46" s="514"/>
      <c r="H46" s="514"/>
    </row>
  </sheetData>
  <mergeCells count="29"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G46:H46"/>
    <mergeCell ref="F15:F17"/>
    <mergeCell ref="G15:G17"/>
    <mergeCell ref="H15:H17"/>
    <mergeCell ref="C41:D41"/>
    <mergeCell ref="F41:H41"/>
    <mergeCell ref="C42:D42"/>
    <mergeCell ref="E42:H42"/>
    <mergeCell ref="A44:B44"/>
    <mergeCell ref="C44:D44"/>
    <mergeCell ref="F44:H44"/>
    <mergeCell ref="C45:D45"/>
    <mergeCell ref="E45:H45"/>
  </mergeCells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4" workbookViewId="0">
      <selection activeCell="K17" sqref="K17"/>
    </sheetView>
  </sheetViews>
  <sheetFormatPr defaultRowHeight="15"/>
  <cols>
    <col min="1" max="1" width="16.7109375" style="168" customWidth="1"/>
    <col min="2" max="2" width="25.28515625" style="169" customWidth="1"/>
    <col min="3" max="3" width="14.5703125" style="169" customWidth="1"/>
    <col min="4" max="4" width="17" style="169" customWidth="1"/>
    <col min="5" max="5" width="14.140625" style="169" customWidth="1"/>
    <col min="6" max="6" width="15.140625" style="168" customWidth="1"/>
    <col min="7" max="7" width="19.42578125" style="168" customWidth="1"/>
    <col min="8" max="8" width="9.28515625" style="168" customWidth="1"/>
  </cols>
  <sheetData>
    <row r="1" spans="1:8">
      <c r="G1" s="544" t="s">
        <v>271</v>
      </c>
      <c r="H1" s="545"/>
    </row>
    <row r="2" spans="1:8">
      <c r="C2" s="170"/>
      <c r="D2" s="170"/>
      <c r="E2" s="546" t="s">
        <v>272</v>
      </c>
      <c r="F2" s="509"/>
      <c r="G2" s="509"/>
      <c r="H2" s="547"/>
    </row>
    <row r="3" spans="1:8">
      <c r="C3" s="170"/>
      <c r="D3" s="170"/>
      <c r="E3" s="546" t="s">
        <v>273</v>
      </c>
      <c r="F3" s="509"/>
      <c r="G3" s="509"/>
      <c r="H3" s="171"/>
    </row>
    <row r="4" spans="1:8">
      <c r="C4" s="170"/>
      <c r="D4" s="170"/>
      <c r="E4" s="546" t="s">
        <v>274</v>
      </c>
      <c r="F4" s="509"/>
      <c r="G4" s="509"/>
      <c r="H4" s="171"/>
    </row>
    <row r="5" spans="1:8">
      <c r="C5" s="170"/>
      <c r="D5" s="170"/>
      <c r="E5" s="170" t="s">
        <v>275</v>
      </c>
      <c r="F5" s="170"/>
      <c r="G5" s="170"/>
      <c r="H5" s="170"/>
    </row>
    <row r="6" spans="1:8">
      <c r="B6" s="548" t="s">
        <v>276</v>
      </c>
      <c r="C6" s="548"/>
      <c r="D6" s="548"/>
      <c r="E6" s="548"/>
      <c r="F6" s="548"/>
      <c r="G6" s="548"/>
      <c r="H6" s="172"/>
    </row>
    <row r="7" spans="1:8">
      <c r="A7" s="173"/>
      <c r="B7" s="172"/>
      <c r="C7" s="172"/>
      <c r="D7" s="172"/>
      <c r="E7" s="172"/>
      <c r="F7" s="172"/>
      <c r="G7" s="172"/>
      <c r="H7" s="173"/>
    </row>
    <row r="8" spans="1:8" ht="15.75">
      <c r="A8" s="173"/>
      <c r="B8" s="543" t="s">
        <v>277</v>
      </c>
      <c r="C8" s="543"/>
      <c r="D8" s="543"/>
      <c r="E8" s="543"/>
      <c r="F8" s="543"/>
      <c r="G8" s="543"/>
      <c r="H8" s="173"/>
    </row>
    <row r="9" spans="1:8" ht="15.75">
      <c r="B9" s="534" t="s">
        <v>278</v>
      </c>
      <c r="C9" s="534"/>
      <c r="D9" s="534"/>
      <c r="E9" s="534"/>
      <c r="F9" s="534"/>
      <c r="G9" s="534"/>
      <c r="H9" s="174"/>
    </row>
    <row r="10" spans="1:8" ht="15.75">
      <c r="A10" s="535" t="s">
        <v>279</v>
      </c>
      <c r="B10" s="535"/>
      <c r="C10" s="535"/>
      <c r="D10" s="535"/>
      <c r="E10" s="535"/>
      <c r="F10" s="535"/>
      <c r="G10" s="535"/>
      <c r="H10" s="175"/>
    </row>
    <row r="11" spans="1:8" ht="15.75">
      <c r="B11" s="172"/>
      <c r="C11" s="172"/>
      <c r="D11" s="176" t="s">
        <v>335</v>
      </c>
      <c r="E11" s="176"/>
    </row>
    <row r="12" spans="1:8">
      <c r="B12" s="172"/>
      <c r="C12" s="536"/>
      <c r="D12" s="536"/>
      <c r="E12" s="168"/>
    </row>
    <row r="13" spans="1:8">
      <c r="B13" s="172"/>
      <c r="C13" s="168"/>
      <c r="D13" s="177" t="s">
        <v>280</v>
      </c>
      <c r="E13" s="177"/>
    </row>
    <row r="14" spans="1:8">
      <c r="B14" s="168"/>
      <c r="C14" s="168"/>
      <c r="D14" s="178" t="s">
        <v>281</v>
      </c>
      <c r="E14" s="178"/>
    </row>
    <row r="15" spans="1:8" ht="15.75">
      <c r="A15" s="179"/>
    </row>
    <row r="16" spans="1:8">
      <c r="A16" s="180"/>
      <c r="G16" s="178" t="s">
        <v>282</v>
      </c>
    </row>
    <row r="17" spans="1:8">
      <c r="A17" s="530" t="s">
        <v>283</v>
      </c>
      <c r="B17" s="530" t="s">
        <v>284</v>
      </c>
      <c r="C17" s="538" t="s">
        <v>285</v>
      </c>
      <c r="D17" s="539"/>
      <c r="E17" s="539"/>
      <c r="F17" s="539"/>
      <c r="G17" s="540"/>
    </row>
    <row r="18" spans="1:8">
      <c r="A18" s="537"/>
      <c r="B18" s="537"/>
      <c r="C18" s="181"/>
      <c r="D18" s="182"/>
      <c r="E18" s="182"/>
      <c r="F18" s="182"/>
      <c r="G18" s="183"/>
    </row>
    <row r="19" spans="1:8">
      <c r="A19" s="537"/>
      <c r="B19" s="537"/>
      <c r="C19" s="530" t="s">
        <v>286</v>
      </c>
      <c r="D19" s="530" t="s">
        <v>287</v>
      </c>
      <c r="E19" s="541" t="s">
        <v>288</v>
      </c>
      <c r="F19" s="530" t="s">
        <v>289</v>
      </c>
      <c r="G19" s="530" t="s">
        <v>290</v>
      </c>
    </row>
    <row r="20" spans="1:8">
      <c r="A20" s="537"/>
      <c r="B20" s="537"/>
      <c r="C20" s="531"/>
      <c r="D20" s="531"/>
      <c r="E20" s="542"/>
      <c r="F20" s="531"/>
      <c r="G20" s="531"/>
    </row>
    <row r="21" spans="1:8">
      <c r="A21" s="184">
        <v>1</v>
      </c>
      <c r="B21" s="185">
        <v>2</v>
      </c>
      <c r="C21" s="184">
        <v>3</v>
      </c>
      <c r="D21" s="184">
        <v>4</v>
      </c>
      <c r="E21" s="184">
        <v>5</v>
      </c>
      <c r="F21" s="184">
        <v>6</v>
      </c>
      <c r="G21" s="184">
        <v>7</v>
      </c>
    </row>
    <row r="22" spans="1:8" ht="24">
      <c r="A22" s="186">
        <v>741</v>
      </c>
      <c r="B22" s="187" t="s">
        <v>291</v>
      </c>
      <c r="C22" s="188">
        <v>3500</v>
      </c>
      <c r="D22" s="189">
        <v>20779.96</v>
      </c>
      <c r="E22" s="189">
        <v>13739.44</v>
      </c>
      <c r="F22" s="190">
        <v>0</v>
      </c>
      <c r="G22" s="191">
        <f>C22+D22-E22-F22</f>
        <v>10540.519999999999</v>
      </c>
    </row>
    <row r="23" spans="1:8" ht="24">
      <c r="A23" s="186">
        <v>731</v>
      </c>
      <c r="B23" s="187" t="s">
        <v>292</v>
      </c>
      <c r="C23" s="188">
        <v>0</v>
      </c>
      <c r="D23" s="192">
        <v>0</v>
      </c>
      <c r="E23" s="189">
        <v>0</v>
      </c>
      <c r="F23" s="190"/>
      <c r="G23" s="191">
        <f>C23+D23-E23-F23</f>
        <v>0</v>
      </c>
    </row>
    <row r="24" spans="1:8">
      <c r="A24" s="186"/>
      <c r="B24" s="186"/>
      <c r="C24" s="188"/>
      <c r="D24" s="192"/>
      <c r="E24" s="189"/>
      <c r="F24" s="190"/>
      <c r="G24" s="190"/>
    </row>
    <row r="25" spans="1:8">
      <c r="A25" s="186"/>
      <c r="B25" s="186"/>
      <c r="C25" s="188"/>
      <c r="D25" s="192"/>
      <c r="E25" s="189"/>
      <c r="F25" s="190"/>
      <c r="G25" s="190"/>
    </row>
    <row r="26" spans="1:8">
      <c r="A26" s="193"/>
      <c r="B26" s="194" t="s">
        <v>293</v>
      </c>
      <c r="C26" s="195">
        <f>SUM(C22:C25)</f>
        <v>3500</v>
      </c>
      <c r="D26" s="195">
        <f>SUM(D22:D25)</f>
        <v>20779.96</v>
      </c>
      <c r="E26" s="195">
        <f>SUM(E22:E25)</f>
        <v>13739.44</v>
      </c>
      <c r="F26" s="195">
        <f>SUM(F22:F25)</f>
        <v>0</v>
      </c>
      <c r="G26" s="196">
        <f>C26+D26-E26-F26</f>
        <v>10540.519999999999</v>
      </c>
    </row>
    <row r="28" spans="1:8" ht="15.75">
      <c r="A28" s="532" t="s">
        <v>227</v>
      </c>
      <c r="B28" s="532"/>
      <c r="C28" s="197"/>
      <c r="D28" s="198"/>
      <c r="E28" s="168"/>
      <c r="F28" s="533" t="s">
        <v>228</v>
      </c>
      <c r="G28" s="533"/>
    </row>
    <row r="29" spans="1:8">
      <c r="A29" s="528" t="s">
        <v>294</v>
      </c>
      <c r="B29" s="528"/>
      <c r="C29" s="199"/>
      <c r="D29" s="200" t="s">
        <v>224</v>
      </c>
      <c r="E29" s="200"/>
      <c r="F29" s="529" t="s">
        <v>225</v>
      </c>
      <c r="G29" s="529"/>
      <c r="H29" s="201"/>
    </row>
    <row r="30" spans="1:8">
      <c r="B30" s="168"/>
      <c r="C30" s="177"/>
      <c r="D30" s="168"/>
      <c r="E30" s="168"/>
      <c r="H30" s="177"/>
    </row>
    <row r="31" spans="1:8" ht="25.5" customHeight="1">
      <c r="A31" s="532" t="s">
        <v>332</v>
      </c>
      <c r="B31" s="532"/>
      <c r="C31" s="168"/>
      <c r="D31" s="198"/>
      <c r="E31" s="168"/>
      <c r="F31" s="533" t="s">
        <v>333</v>
      </c>
      <c r="G31" s="533"/>
      <c r="H31" s="202"/>
    </row>
    <row r="32" spans="1:8">
      <c r="A32" s="528" t="s">
        <v>295</v>
      </c>
      <c r="B32" s="528"/>
      <c r="C32" s="203"/>
      <c r="D32" s="200" t="s">
        <v>224</v>
      </c>
      <c r="E32" s="200"/>
      <c r="F32" s="529" t="s">
        <v>225</v>
      </c>
      <c r="G32" s="529"/>
      <c r="H32" s="204"/>
    </row>
    <row r="33" spans="1:8">
      <c r="A33" s="173"/>
      <c r="B33" s="205"/>
      <c r="C33" s="205"/>
      <c r="D33" s="205"/>
      <c r="E33" s="205"/>
      <c r="F33" s="173"/>
      <c r="G33" s="173"/>
      <c r="H33" s="173"/>
    </row>
    <row r="34" spans="1:8">
      <c r="A34" s="173"/>
      <c r="B34" s="205"/>
      <c r="C34" s="205"/>
      <c r="D34" s="205"/>
      <c r="E34" s="205"/>
      <c r="F34" s="173"/>
      <c r="G34" s="173"/>
      <c r="H34" s="173"/>
    </row>
    <row r="35" spans="1:8">
      <c r="A35" s="173"/>
      <c r="B35" s="205"/>
      <c r="C35" s="205"/>
      <c r="D35" s="205"/>
      <c r="E35" s="205"/>
      <c r="F35" s="173"/>
      <c r="G35" s="173"/>
      <c r="H35" s="173"/>
    </row>
    <row r="36" spans="1:8">
      <c r="A36" s="173"/>
      <c r="B36" s="205"/>
      <c r="C36" s="205"/>
      <c r="D36" s="205"/>
      <c r="E36" s="205"/>
      <c r="F36" s="173"/>
      <c r="G36" s="173"/>
      <c r="H36" s="173"/>
    </row>
    <row r="37" spans="1:8">
      <c r="A37" s="173"/>
      <c r="B37" s="205"/>
      <c r="C37" s="205"/>
      <c r="D37" s="205"/>
      <c r="E37" s="205"/>
      <c r="F37" s="173"/>
      <c r="G37" s="173"/>
      <c r="H37" s="173"/>
    </row>
    <row r="38" spans="1:8">
      <c r="A38" s="173"/>
      <c r="B38" s="205"/>
      <c r="C38" s="205"/>
      <c r="D38" s="205"/>
      <c r="E38" s="205"/>
      <c r="F38" s="173"/>
      <c r="G38" s="173"/>
      <c r="H38" s="173"/>
    </row>
    <row r="39" spans="1:8">
      <c r="A39" s="173"/>
      <c r="B39" s="205"/>
      <c r="C39" s="205"/>
      <c r="D39" s="205"/>
      <c r="E39" s="205"/>
      <c r="F39" s="173"/>
      <c r="G39" s="173"/>
      <c r="H39" s="173"/>
    </row>
    <row r="40" spans="1:8">
      <c r="A40" s="173"/>
      <c r="B40" s="205"/>
      <c r="C40" s="205"/>
      <c r="D40" s="205"/>
      <c r="E40" s="205"/>
      <c r="F40" s="173"/>
      <c r="G40" s="173"/>
      <c r="H40" s="173"/>
    </row>
    <row r="41" spans="1:8">
      <c r="A41" s="173"/>
      <c r="B41" s="205"/>
      <c r="C41" s="205"/>
      <c r="D41" s="205"/>
      <c r="E41" s="205"/>
      <c r="F41" s="173"/>
      <c r="G41" s="173"/>
      <c r="H41" s="173"/>
    </row>
    <row r="42" spans="1:8">
      <c r="A42" s="173"/>
      <c r="B42" s="205"/>
      <c r="C42" s="205"/>
      <c r="D42" s="205"/>
      <c r="E42" s="205"/>
      <c r="F42" s="173"/>
      <c r="G42" s="173"/>
      <c r="H42" s="173"/>
    </row>
    <row r="43" spans="1:8">
      <c r="A43" s="173"/>
      <c r="B43" s="205"/>
      <c r="C43" s="205"/>
      <c r="D43" s="205"/>
      <c r="E43" s="205"/>
      <c r="F43" s="173"/>
      <c r="G43" s="173"/>
      <c r="H43" s="173"/>
    </row>
    <row r="44" spans="1:8">
      <c r="A44" s="173"/>
      <c r="B44" s="205"/>
      <c r="C44" s="205"/>
      <c r="D44" s="205"/>
      <c r="E44" s="205"/>
      <c r="F44" s="173"/>
      <c r="G44" s="173"/>
      <c r="H44" s="173"/>
    </row>
    <row r="45" spans="1:8">
      <c r="A45" s="173"/>
      <c r="B45" s="205"/>
      <c r="C45" s="205"/>
      <c r="D45" s="205"/>
      <c r="E45" s="205"/>
      <c r="F45" s="173"/>
      <c r="G45" s="173"/>
      <c r="H45" s="173"/>
    </row>
    <row r="46" spans="1:8">
      <c r="A46" s="173"/>
      <c r="B46" s="205"/>
      <c r="C46" s="205"/>
      <c r="D46" s="205"/>
      <c r="E46" s="205"/>
      <c r="F46" s="173"/>
      <c r="G46" s="173"/>
      <c r="H46" s="173"/>
    </row>
    <row r="47" spans="1:8">
      <c r="A47" s="173"/>
      <c r="B47" s="205"/>
      <c r="C47" s="205"/>
      <c r="D47" s="205"/>
      <c r="E47" s="205"/>
      <c r="F47" s="173"/>
      <c r="G47" s="173"/>
      <c r="H47" s="173"/>
    </row>
    <row r="48" spans="1:8">
      <c r="A48" s="173"/>
      <c r="B48" s="205"/>
      <c r="C48" s="205"/>
      <c r="D48" s="205"/>
      <c r="E48" s="205"/>
      <c r="F48" s="173"/>
      <c r="G48" s="173"/>
      <c r="H48" s="173"/>
    </row>
    <row r="49" spans="1:8">
      <c r="A49" s="173"/>
      <c r="B49" s="205"/>
      <c r="C49" s="205"/>
      <c r="D49" s="205"/>
      <c r="E49" s="205"/>
      <c r="F49" s="173"/>
      <c r="G49" s="173"/>
      <c r="H49" s="173"/>
    </row>
    <row r="50" spans="1:8">
      <c r="A50" s="173"/>
      <c r="B50" s="205"/>
      <c r="C50" s="205"/>
      <c r="D50" s="205"/>
      <c r="E50" s="205"/>
      <c r="F50" s="173"/>
      <c r="G50" s="173"/>
      <c r="H50" s="173"/>
    </row>
    <row r="51" spans="1:8">
      <c r="A51" s="173"/>
      <c r="B51" s="205"/>
      <c r="C51" s="205"/>
      <c r="D51" s="205"/>
      <c r="E51" s="205"/>
      <c r="F51" s="173"/>
      <c r="G51" s="173"/>
      <c r="H51" s="173"/>
    </row>
    <row r="52" spans="1:8">
      <c r="A52" s="173"/>
      <c r="B52" s="205"/>
      <c r="C52" s="205"/>
      <c r="D52" s="205"/>
      <c r="E52" s="205"/>
      <c r="F52" s="173"/>
      <c r="G52" s="173"/>
      <c r="H52" s="173"/>
    </row>
    <row r="53" spans="1:8">
      <c r="A53" s="173"/>
      <c r="B53" s="205"/>
      <c r="C53" s="205"/>
      <c r="D53" s="205"/>
      <c r="E53" s="205"/>
      <c r="F53" s="173"/>
      <c r="G53" s="173"/>
      <c r="H53" s="173"/>
    </row>
    <row r="54" spans="1:8">
      <c r="A54" s="173"/>
      <c r="B54" s="205"/>
      <c r="C54" s="205"/>
      <c r="D54" s="205"/>
      <c r="E54" s="205"/>
      <c r="F54" s="173"/>
      <c r="G54" s="173"/>
      <c r="H54" s="173"/>
    </row>
    <row r="55" spans="1:8">
      <c r="A55" s="173"/>
      <c r="B55" s="205"/>
      <c r="C55" s="205"/>
      <c r="D55" s="205"/>
      <c r="E55" s="205"/>
      <c r="F55" s="173"/>
      <c r="G55" s="173"/>
      <c r="H55" s="173"/>
    </row>
  </sheetData>
  <mergeCells count="25">
    <mergeCell ref="B8:G8"/>
    <mergeCell ref="G1:H1"/>
    <mergeCell ref="E2:H2"/>
    <mergeCell ref="E3:G3"/>
    <mergeCell ref="E4:G4"/>
    <mergeCell ref="B6:G6"/>
    <mergeCell ref="B9:G9"/>
    <mergeCell ref="A10:G10"/>
    <mergeCell ref="C12:D12"/>
    <mergeCell ref="A17:A20"/>
    <mergeCell ref="B17:B20"/>
    <mergeCell ref="C17:G17"/>
    <mergeCell ref="C19:C20"/>
    <mergeCell ref="D19:D20"/>
    <mergeCell ref="E19:E20"/>
    <mergeCell ref="F19:F20"/>
    <mergeCell ref="A32:B32"/>
    <mergeCell ref="F32:G32"/>
    <mergeCell ref="G19:G20"/>
    <mergeCell ref="A28:B28"/>
    <mergeCell ref="F28:G28"/>
    <mergeCell ref="A29:B29"/>
    <mergeCell ref="F29:G29"/>
    <mergeCell ref="A31:B31"/>
    <mergeCell ref="F31:G3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workbookViewId="0">
      <selection activeCell="R22" sqref="R22"/>
    </sheetView>
  </sheetViews>
  <sheetFormatPr defaultRowHeight="15"/>
  <cols>
    <col min="5" max="5" width="11.7109375" customWidth="1"/>
    <col min="6" max="6" width="4.28515625" customWidth="1"/>
    <col min="9" max="9" width="6.5703125" customWidth="1"/>
    <col min="11" max="11" width="5.28515625" customWidth="1"/>
    <col min="12" max="12" width="7.140625" customWidth="1"/>
    <col min="13" max="13" width="7.5703125" customWidth="1"/>
    <col min="14" max="14" width="17.85546875" customWidth="1"/>
  </cols>
  <sheetData>
    <row r="1" spans="1:14">
      <c r="M1" s="225" t="s">
        <v>296</v>
      </c>
      <c r="N1" s="225"/>
    </row>
    <row r="2" spans="1:14">
      <c r="M2" s="225" t="s">
        <v>297</v>
      </c>
      <c r="N2" s="225"/>
    </row>
    <row r="3" spans="1:14">
      <c r="M3" s="225" t="s">
        <v>298</v>
      </c>
      <c r="N3" s="225"/>
    </row>
    <row r="4" spans="1:14">
      <c r="B4" s="597" t="s">
        <v>299</v>
      </c>
      <c r="C4" s="598"/>
      <c r="D4" s="598"/>
      <c r="E4" s="598"/>
      <c r="M4" s="225" t="s">
        <v>300</v>
      </c>
      <c r="N4" s="225"/>
    </row>
    <row r="5" spans="1:14">
      <c r="B5" s="513" t="s">
        <v>252</v>
      </c>
      <c r="C5" s="513"/>
      <c r="D5" s="513"/>
      <c r="E5" s="513"/>
      <c r="M5" s="225" t="s">
        <v>301</v>
      </c>
      <c r="N5" s="225"/>
    </row>
    <row r="6" spans="1:14" ht="11.25" customHeight="1"/>
    <row r="7" spans="1:14">
      <c r="B7" s="511" t="s">
        <v>302</v>
      </c>
      <c r="C7" s="510"/>
      <c r="D7" s="510"/>
      <c r="E7" s="510"/>
      <c r="F7" s="598"/>
    </row>
    <row r="8" spans="1:14">
      <c r="B8" s="513" t="s">
        <v>303</v>
      </c>
      <c r="C8" s="513"/>
      <c r="D8" s="513"/>
      <c r="E8" s="513"/>
    </row>
    <row r="9" spans="1:14">
      <c r="A9" s="206"/>
      <c r="B9" s="517"/>
      <c r="C9" s="517"/>
      <c r="D9" s="517"/>
      <c r="E9" s="517"/>
      <c r="F9" s="206"/>
      <c r="G9" s="206"/>
      <c r="H9" s="206"/>
      <c r="I9" s="206"/>
      <c r="J9" s="206"/>
      <c r="K9" s="206"/>
      <c r="L9" s="206"/>
      <c r="M9" s="596" t="s">
        <v>304</v>
      </c>
      <c r="N9" s="596"/>
    </row>
    <row r="10" spans="1:14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</row>
    <row r="11" spans="1:14">
      <c r="A11" s="517" t="s">
        <v>305</v>
      </c>
      <c r="B11" s="517"/>
      <c r="C11" s="517"/>
      <c r="D11" s="517"/>
      <c r="E11" s="517"/>
      <c r="F11" s="517"/>
      <c r="G11" s="517"/>
      <c r="H11" s="517"/>
      <c r="I11" s="517"/>
      <c r="J11" s="517"/>
      <c r="K11" s="517"/>
      <c r="L11" s="517"/>
      <c r="M11" s="206"/>
      <c r="N11" s="206"/>
    </row>
    <row r="12" spans="1:14" ht="9" customHeight="1">
      <c r="M12" s="590"/>
      <c r="N12" s="590"/>
    </row>
    <row r="13" spans="1:14">
      <c r="D13" s="591">
        <v>44750</v>
      </c>
      <c r="E13" s="592"/>
    </row>
    <row r="14" spans="1:14" ht="9" customHeight="1">
      <c r="D14" s="208"/>
      <c r="E14" s="209"/>
    </row>
    <row r="15" spans="1:14">
      <c r="J15" s="210"/>
      <c r="N15" s="211" t="s">
        <v>282</v>
      </c>
    </row>
    <row r="16" spans="1:14">
      <c r="A16" s="212"/>
      <c r="B16" s="213"/>
      <c r="C16" s="213"/>
      <c r="D16" s="214"/>
      <c r="E16" s="584" t="s">
        <v>306</v>
      </c>
      <c r="F16" s="593"/>
      <c r="G16" s="585"/>
      <c r="H16" s="215" t="s">
        <v>307</v>
      </c>
      <c r="I16" s="214"/>
      <c r="J16" s="584" t="s">
        <v>308</v>
      </c>
      <c r="K16" s="585"/>
      <c r="L16" s="594"/>
      <c r="M16" s="595"/>
      <c r="N16" s="216" t="s">
        <v>309</v>
      </c>
    </row>
    <row r="17" spans="1:14">
      <c r="A17" s="217"/>
      <c r="B17" s="517" t="s">
        <v>310</v>
      </c>
      <c r="C17" s="517"/>
      <c r="D17" s="218"/>
      <c r="E17" s="572" t="s">
        <v>311</v>
      </c>
      <c r="F17" s="589"/>
      <c r="G17" s="573"/>
      <c r="H17" s="586" t="s">
        <v>312</v>
      </c>
      <c r="I17" s="587"/>
      <c r="J17" s="586" t="s">
        <v>313</v>
      </c>
      <c r="K17" s="587"/>
      <c r="L17" s="586" t="s">
        <v>314</v>
      </c>
      <c r="M17" s="588"/>
      <c r="N17" s="219" t="s">
        <v>315</v>
      </c>
    </row>
    <row r="18" spans="1:14">
      <c r="A18" s="217"/>
      <c r="D18" s="218"/>
      <c r="E18" s="582" t="s">
        <v>316</v>
      </c>
      <c r="F18" s="584" t="s">
        <v>317</v>
      </c>
      <c r="G18" s="585"/>
      <c r="H18" s="586" t="s">
        <v>318</v>
      </c>
      <c r="I18" s="587"/>
      <c r="J18" s="220" t="s">
        <v>319</v>
      </c>
      <c r="K18" s="218"/>
      <c r="L18" s="586" t="s">
        <v>313</v>
      </c>
      <c r="M18" s="588"/>
      <c r="N18" s="219" t="s">
        <v>318</v>
      </c>
    </row>
    <row r="19" spans="1:14">
      <c r="A19" s="221"/>
      <c r="B19" s="222"/>
      <c r="C19" s="222"/>
      <c r="D19" s="223"/>
      <c r="E19" s="583"/>
      <c r="F19" s="572" t="s">
        <v>320</v>
      </c>
      <c r="G19" s="573"/>
      <c r="H19" s="572" t="s">
        <v>321</v>
      </c>
      <c r="I19" s="573"/>
      <c r="J19" s="572" t="s">
        <v>321</v>
      </c>
      <c r="K19" s="573"/>
      <c r="L19" s="574"/>
      <c r="M19" s="575"/>
      <c r="N19" s="219" t="s">
        <v>321</v>
      </c>
    </row>
    <row r="20" spans="1:14">
      <c r="A20" s="576" t="s">
        <v>322</v>
      </c>
      <c r="B20" s="577"/>
      <c r="C20" s="577"/>
      <c r="D20" s="578"/>
      <c r="E20" s="551" t="s">
        <v>323</v>
      </c>
      <c r="F20" s="560" t="s">
        <v>323</v>
      </c>
      <c r="G20" s="561"/>
      <c r="H20" s="560" t="s">
        <v>323</v>
      </c>
      <c r="I20" s="561"/>
      <c r="J20" s="560" t="s">
        <v>323</v>
      </c>
      <c r="K20" s="561"/>
      <c r="L20" s="560" t="s">
        <v>323</v>
      </c>
      <c r="M20" s="561"/>
      <c r="N20" s="551"/>
    </row>
    <row r="21" spans="1:14" ht="6" customHeight="1">
      <c r="A21" s="579"/>
      <c r="B21" s="580"/>
      <c r="C21" s="580"/>
      <c r="D21" s="581"/>
      <c r="E21" s="559"/>
      <c r="F21" s="562"/>
      <c r="G21" s="563"/>
      <c r="H21" s="562"/>
      <c r="I21" s="563"/>
      <c r="J21" s="562"/>
      <c r="K21" s="563"/>
      <c r="L21" s="562"/>
      <c r="M21" s="563"/>
      <c r="N21" s="559"/>
    </row>
    <row r="22" spans="1:14" ht="27" customHeight="1">
      <c r="A22" s="564" t="s">
        <v>324</v>
      </c>
      <c r="B22" s="565"/>
      <c r="C22" s="565"/>
      <c r="D22" s="566"/>
      <c r="E22" s="226"/>
      <c r="F22" s="560"/>
      <c r="G22" s="561"/>
      <c r="H22" s="560"/>
      <c r="I22" s="561"/>
      <c r="J22" s="560"/>
      <c r="K22" s="561"/>
      <c r="L22" s="560"/>
      <c r="M22" s="561"/>
      <c r="N22" s="226">
        <f>(H22-J22)</f>
        <v>0</v>
      </c>
    </row>
    <row r="23" spans="1:14" ht="27" customHeight="1">
      <c r="A23" s="564" t="s">
        <v>325</v>
      </c>
      <c r="B23" s="565"/>
      <c r="C23" s="565"/>
      <c r="D23" s="566"/>
      <c r="E23" s="226"/>
      <c r="F23" s="560"/>
      <c r="G23" s="561"/>
      <c r="H23" s="560"/>
      <c r="I23" s="561"/>
      <c r="J23" s="560"/>
      <c r="K23" s="561"/>
      <c r="L23" s="560"/>
      <c r="M23" s="561"/>
      <c r="N23" s="226">
        <f>(H23-J23)</f>
        <v>0</v>
      </c>
    </row>
    <row r="24" spans="1:14" ht="25.5" customHeight="1">
      <c r="A24" s="569" t="s">
        <v>326</v>
      </c>
      <c r="B24" s="570"/>
      <c r="C24" s="570"/>
      <c r="D24" s="571"/>
      <c r="E24" s="226">
        <v>90700</v>
      </c>
      <c r="F24" s="560">
        <v>49000</v>
      </c>
      <c r="G24" s="561"/>
      <c r="H24" s="560">
        <v>41557.14</v>
      </c>
      <c r="I24" s="561"/>
      <c r="J24" s="560">
        <v>31016.62</v>
      </c>
      <c r="K24" s="561"/>
      <c r="L24" s="560">
        <v>31016.62</v>
      </c>
      <c r="M24" s="561"/>
      <c r="N24" s="226">
        <f>(H24-J24)</f>
        <v>10540.52</v>
      </c>
    </row>
    <row r="25" spans="1:14" ht="26.25" customHeight="1">
      <c r="A25" s="564" t="s">
        <v>327</v>
      </c>
      <c r="B25" s="565"/>
      <c r="C25" s="565"/>
      <c r="D25" s="566"/>
      <c r="E25" s="226"/>
      <c r="F25" s="567"/>
      <c r="G25" s="568"/>
      <c r="H25" s="567"/>
      <c r="I25" s="568"/>
      <c r="J25" s="567"/>
      <c r="K25" s="568"/>
      <c r="L25" s="567"/>
      <c r="M25" s="568"/>
      <c r="N25" s="226">
        <f>(H25-J25)</f>
        <v>0</v>
      </c>
    </row>
    <row r="26" spans="1:14" ht="24.75" customHeight="1">
      <c r="A26" s="564" t="s">
        <v>328</v>
      </c>
      <c r="B26" s="565"/>
      <c r="C26" s="565"/>
      <c r="D26" s="566"/>
      <c r="E26" s="226"/>
      <c r="F26" s="567"/>
      <c r="G26" s="568"/>
      <c r="H26" s="567"/>
      <c r="I26" s="568"/>
      <c r="J26" s="567"/>
      <c r="K26" s="568"/>
      <c r="L26" s="567"/>
      <c r="M26" s="568"/>
      <c r="N26" s="226">
        <f>(H26-J26)</f>
        <v>0</v>
      </c>
    </row>
    <row r="27" spans="1:14">
      <c r="A27" s="553" t="s">
        <v>329</v>
      </c>
      <c r="B27" s="554"/>
      <c r="C27" s="554"/>
      <c r="D27" s="555"/>
      <c r="E27" s="551">
        <f>(E22+E23+E24+E26)</f>
        <v>90700</v>
      </c>
      <c r="F27" s="560">
        <f>(F22+F23+F24+F26)</f>
        <v>49000</v>
      </c>
      <c r="G27" s="561"/>
      <c r="H27" s="560">
        <f>(H22+H23+H24+H26)</f>
        <v>41557.14</v>
      </c>
      <c r="I27" s="561"/>
      <c r="J27" s="560">
        <f>(J22+J23+J24+J26)</f>
        <v>31016.62</v>
      </c>
      <c r="K27" s="561"/>
      <c r="L27" s="560">
        <f>(L22+L23+L24+L26)</f>
        <v>31016.62</v>
      </c>
      <c r="M27" s="561"/>
      <c r="N27" s="551" t="s">
        <v>323</v>
      </c>
    </row>
    <row r="28" spans="1:14" ht="11.25" customHeight="1">
      <c r="A28" s="556"/>
      <c r="B28" s="557"/>
      <c r="C28" s="557"/>
      <c r="D28" s="558"/>
      <c r="E28" s="552"/>
      <c r="F28" s="562"/>
      <c r="G28" s="563"/>
      <c r="H28" s="562"/>
      <c r="I28" s="563"/>
      <c r="J28" s="562"/>
      <c r="K28" s="563"/>
      <c r="L28" s="562"/>
      <c r="M28" s="563"/>
      <c r="N28" s="552"/>
    </row>
    <row r="29" spans="1:14">
      <c r="A29" s="553" t="s">
        <v>330</v>
      </c>
      <c r="B29" s="554"/>
      <c r="C29" s="554"/>
      <c r="D29" s="555"/>
      <c r="E29" s="551" t="s">
        <v>323</v>
      </c>
      <c r="F29" s="560" t="s">
        <v>323</v>
      </c>
      <c r="G29" s="561"/>
      <c r="H29" s="560" t="s">
        <v>323</v>
      </c>
      <c r="I29" s="561"/>
      <c r="J29" s="560" t="s">
        <v>323</v>
      </c>
      <c r="K29" s="561"/>
      <c r="L29" s="560" t="s">
        <v>323</v>
      </c>
      <c r="M29" s="561"/>
      <c r="N29" s="551">
        <f>(N22+N23+N24+N26)</f>
        <v>10540.52</v>
      </c>
    </row>
    <row r="30" spans="1:14" ht="10.5" customHeight="1">
      <c r="A30" s="556"/>
      <c r="B30" s="557"/>
      <c r="C30" s="557"/>
      <c r="D30" s="558"/>
      <c r="E30" s="559"/>
      <c r="F30" s="562"/>
      <c r="G30" s="563"/>
      <c r="H30" s="562"/>
      <c r="I30" s="563"/>
      <c r="J30" s="562"/>
      <c r="K30" s="563"/>
      <c r="L30" s="562"/>
      <c r="M30" s="563"/>
      <c r="N30" s="559"/>
    </row>
    <row r="31" spans="1:14" ht="7.5" customHeight="1"/>
    <row r="32" spans="1:14">
      <c r="A32" s="549" t="s">
        <v>227</v>
      </c>
      <c r="B32" s="545"/>
      <c r="C32" s="545"/>
      <c r="D32" s="550"/>
      <c r="H32" s="510"/>
      <c r="I32" s="510"/>
      <c r="K32" s="511" t="s">
        <v>228</v>
      </c>
      <c r="L32" s="510"/>
      <c r="M32" s="510"/>
      <c r="N32" s="510"/>
    </row>
    <row r="33" spans="1:14">
      <c r="H33" s="512" t="s">
        <v>224</v>
      </c>
      <c r="I33" s="512"/>
      <c r="K33" s="512" t="s">
        <v>225</v>
      </c>
      <c r="L33" s="512"/>
      <c r="M33" s="512"/>
      <c r="N33" s="512"/>
    </row>
    <row r="34" spans="1:14" ht="7.5" customHeight="1">
      <c r="G34" s="210"/>
      <c r="H34" s="210"/>
      <c r="I34" s="210"/>
      <c r="J34" s="210"/>
      <c r="K34" s="210"/>
      <c r="L34" s="210"/>
      <c r="M34" s="210"/>
      <c r="N34" s="210"/>
    </row>
    <row r="35" spans="1:14" ht="27" customHeight="1">
      <c r="A35" s="508" t="s">
        <v>332</v>
      </c>
      <c r="B35" s="509"/>
      <c r="C35" s="509"/>
      <c r="D35" s="509"/>
      <c r="E35" s="547"/>
      <c r="H35" s="510"/>
      <c r="I35" s="510"/>
      <c r="K35" s="511" t="s">
        <v>333</v>
      </c>
      <c r="L35" s="510"/>
      <c r="M35" s="510"/>
      <c r="N35" s="510"/>
    </row>
    <row r="36" spans="1:14">
      <c r="G36" t="s">
        <v>331</v>
      </c>
      <c r="H36" s="512" t="s">
        <v>224</v>
      </c>
      <c r="I36" s="512"/>
      <c r="K36" s="512" t="s">
        <v>225</v>
      </c>
      <c r="L36" s="512"/>
      <c r="M36" s="512"/>
      <c r="N36" s="512"/>
    </row>
    <row r="37" spans="1:14">
      <c r="H37" s="224"/>
    </row>
  </sheetData>
  <mergeCells count="81">
    <mergeCell ref="M9:N9"/>
    <mergeCell ref="B4:E4"/>
    <mergeCell ref="B5:E5"/>
    <mergeCell ref="B7:F7"/>
    <mergeCell ref="B8:E8"/>
    <mergeCell ref="B9:E9"/>
    <mergeCell ref="A11:L11"/>
    <mergeCell ref="M12:N12"/>
    <mergeCell ref="D13:E13"/>
    <mergeCell ref="E16:G16"/>
    <mergeCell ref="J16:K16"/>
    <mergeCell ref="L16:M16"/>
    <mergeCell ref="B17:C17"/>
    <mergeCell ref="E17:G17"/>
    <mergeCell ref="H17:I17"/>
    <mergeCell ref="J17:K17"/>
    <mergeCell ref="L17:M17"/>
    <mergeCell ref="H19:I19"/>
    <mergeCell ref="J19:K19"/>
    <mergeCell ref="L19:M19"/>
    <mergeCell ref="A20:D21"/>
    <mergeCell ref="E20:E21"/>
    <mergeCell ref="F20:G21"/>
    <mergeCell ref="H20:I21"/>
    <mergeCell ref="J20:K21"/>
    <mergeCell ref="L20:M21"/>
    <mergeCell ref="E18:E19"/>
    <mergeCell ref="F18:G18"/>
    <mergeCell ref="H18:I18"/>
    <mergeCell ref="L18:M18"/>
    <mergeCell ref="F19:G19"/>
    <mergeCell ref="N20:N21"/>
    <mergeCell ref="A22:D22"/>
    <mergeCell ref="F22:G22"/>
    <mergeCell ref="H22:I22"/>
    <mergeCell ref="J22:K22"/>
    <mergeCell ref="L22:M22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H36:I36"/>
    <mergeCell ref="K36:N36"/>
    <mergeCell ref="A32:D32"/>
    <mergeCell ref="H32:I32"/>
    <mergeCell ref="K32:N32"/>
    <mergeCell ref="H33:I33"/>
    <mergeCell ref="K33:N33"/>
    <mergeCell ref="A35:E35"/>
    <mergeCell ref="H35:I35"/>
    <mergeCell ref="K35:N35"/>
  </mergeCells>
  <pageMargins left="0.70866141732283472" right="0.39370078740157483" top="3.937007874015748E-2" bottom="3.937007874015748E-2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workbookViewId="0">
      <selection activeCell="W29" sqref="W29"/>
    </sheetView>
  </sheetViews>
  <sheetFormatPr defaultRowHeight="15"/>
  <cols>
    <col min="1" max="1" width="23.42578125" style="413" customWidth="1"/>
    <col min="2" max="2" width="7.85546875" style="413" customWidth="1"/>
    <col min="3" max="4" width="8.140625" style="413" customWidth="1"/>
    <col min="5" max="5" width="7.5703125" style="413" customWidth="1"/>
    <col min="6" max="7" width="7.42578125" style="413" customWidth="1"/>
    <col min="8" max="8" width="8.42578125" style="413" customWidth="1"/>
    <col min="9" max="9" width="8.140625" style="413" customWidth="1"/>
    <col min="10" max="10" width="6" style="413" customWidth="1"/>
    <col min="11" max="11" width="8.140625" style="413" customWidth="1"/>
    <col min="12" max="12" width="11.85546875" style="413" customWidth="1"/>
    <col min="13" max="13" width="9" style="413" customWidth="1"/>
    <col min="14" max="14" width="9.5703125" style="413" customWidth="1"/>
    <col min="15" max="15" width="7" style="413" customWidth="1"/>
    <col min="16" max="16" width="6.7109375" style="413" customWidth="1"/>
    <col min="17" max="17" width="6.28515625" style="413" customWidth="1"/>
    <col min="18" max="18" width="5.28515625" style="413" customWidth="1"/>
    <col min="19" max="19" width="11.5703125" style="413" customWidth="1"/>
  </cols>
  <sheetData>
    <row r="1" spans="1:19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601" t="s">
        <v>423</v>
      </c>
      <c r="O1" s="601"/>
      <c r="P1" s="601"/>
      <c r="Q1" s="601"/>
      <c r="R1" s="601"/>
      <c r="S1" s="601"/>
    </row>
    <row r="2" spans="1:19" ht="15.75">
      <c r="A2" s="310"/>
      <c r="B2" s="602" t="s">
        <v>424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1"/>
      <c r="O2" s="601"/>
      <c r="P2" s="601"/>
      <c r="Q2" s="601"/>
      <c r="R2" s="601"/>
      <c r="S2" s="601"/>
    </row>
    <row r="3" spans="1:19">
      <c r="A3" s="310"/>
      <c r="B3" s="310"/>
      <c r="C3" s="310"/>
      <c r="D3" s="310"/>
      <c r="E3" s="310"/>
      <c r="F3" s="310"/>
      <c r="G3" s="310"/>
      <c r="H3" s="310" t="s">
        <v>425</v>
      </c>
      <c r="I3" s="311"/>
      <c r="J3" s="311"/>
      <c r="K3" s="311"/>
      <c r="L3" s="311"/>
      <c r="M3" s="311"/>
      <c r="N3" s="312"/>
      <c r="O3" s="312"/>
      <c r="P3" s="312"/>
      <c r="Q3" s="312"/>
      <c r="R3" s="312"/>
      <c r="S3" s="312"/>
    </row>
    <row r="4" spans="1:19">
      <c r="A4" s="310"/>
      <c r="B4" s="310"/>
      <c r="C4" s="310"/>
      <c r="D4" s="310"/>
      <c r="E4" s="310"/>
      <c r="F4" s="310"/>
      <c r="G4" s="310"/>
      <c r="H4" s="310"/>
      <c r="I4" s="311"/>
      <c r="J4" s="311"/>
      <c r="K4" s="311"/>
      <c r="L4" s="311"/>
      <c r="M4" s="311"/>
      <c r="N4" s="312"/>
      <c r="O4" s="312"/>
      <c r="P4" s="312"/>
      <c r="Q4" s="312"/>
      <c r="R4" s="312"/>
      <c r="S4" s="312"/>
    </row>
    <row r="5" spans="1:19" ht="27.75" customHeight="1">
      <c r="A5" s="603" t="s">
        <v>426</v>
      </c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</row>
    <row r="6" spans="1:19" ht="5.25" customHeight="1">
      <c r="A6" s="313"/>
      <c r="B6" s="313"/>
      <c r="C6" s="313"/>
      <c r="D6" s="313"/>
      <c r="E6" s="313"/>
      <c r="F6" s="313"/>
      <c r="G6" s="313"/>
      <c r="H6" s="313"/>
      <c r="I6" s="313"/>
      <c r="J6" s="604"/>
      <c r="K6" s="604"/>
      <c r="L6" s="604"/>
      <c r="M6" s="604"/>
      <c r="N6" s="313"/>
      <c r="O6" s="313"/>
      <c r="P6" s="313"/>
      <c r="Q6" s="313"/>
      <c r="R6" s="313"/>
      <c r="S6" s="313"/>
    </row>
    <row r="7" spans="1:19">
      <c r="A7" s="314"/>
      <c r="B7" s="314"/>
      <c r="C7" s="314"/>
      <c r="D7" s="604" t="s">
        <v>469</v>
      </c>
      <c r="E7" s="604"/>
      <c r="F7" s="604"/>
      <c r="G7" s="604"/>
      <c r="H7" s="604"/>
      <c r="I7" s="604"/>
      <c r="J7" s="604"/>
      <c r="K7" s="604"/>
      <c r="L7" s="604"/>
      <c r="M7" s="315"/>
      <c r="N7" s="314"/>
      <c r="O7" s="314"/>
      <c r="P7" s="314"/>
      <c r="Q7" s="314"/>
      <c r="R7" s="314"/>
      <c r="S7" s="314"/>
    </row>
    <row r="8" spans="1:19">
      <c r="A8" s="314"/>
      <c r="B8" s="314"/>
      <c r="C8" s="314"/>
      <c r="D8" s="314"/>
      <c r="E8" s="605" t="s">
        <v>427</v>
      </c>
      <c r="F8" s="605"/>
      <c r="G8" s="605"/>
      <c r="H8" s="605"/>
      <c r="I8" s="605"/>
      <c r="J8" s="605"/>
      <c r="K8" s="605"/>
      <c r="L8" s="605"/>
      <c r="M8" s="315"/>
      <c r="N8" s="314"/>
      <c r="O8" s="314"/>
      <c r="P8" s="314"/>
      <c r="Q8" s="314"/>
      <c r="R8" s="314"/>
      <c r="S8" s="314"/>
    </row>
    <row r="9" spans="1:19" ht="6" customHeight="1">
      <c r="A9" s="316"/>
      <c r="B9" s="317"/>
      <c r="C9" s="317"/>
      <c r="D9" s="317"/>
      <c r="E9" s="317"/>
      <c r="F9" s="317"/>
      <c r="G9" s="317"/>
      <c r="H9" s="318"/>
      <c r="I9" s="318"/>
      <c r="J9" s="606"/>
      <c r="K9" s="606"/>
      <c r="L9" s="310"/>
      <c r="M9" s="310"/>
      <c r="N9" s="314"/>
      <c r="O9" s="314"/>
      <c r="P9" s="314"/>
      <c r="Q9" s="314"/>
      <c r="R9" s="314"/>
      <c r="S9" s="314"/>
    </row>
    <row r="10" spans="1:19">
      <c r="A10" s="318"/>
      <c r="B10" s="607" t="s">
        <v>428</v>
      </c>
      <c r="C10" s="608"/>
      <c r="D10" s="319" t="s">
        <v>429</v>
      </c>
      <c r="E10" s="320"/>
      <c r="F10" s="321"/>
      <c r="G10" s="321"/>
      <c r="H10" s="318"/>
      <c r="I10" s="318"/>
      <c r="J10" s="609"/>
      <c r="K10" s="609"/>
      <c r="L10" s="310"/>
      <c r="M10" s="310"/>
      <c r="N10" s="310"/>
      <c r="O10" s="310"/>
      <c r="P10" s="310"/>
      <c r="Q10" s="322"/>
      <c r="R10" s="322"/>
      <c r="S10" s="322"/>
    </row>
    <row r="11" spans="1:19" ht="19.5">
      <c r="A11" s="323" t="s">
        <v>430</v>
      </c>
      <c r="B11" s="324" t="s">
        <v>431</v>
      </c>
      <c r="C11" s="324" t="s">
        <v>432</v>
      </c>
      <c r="D11" s="325" t="s">
        <v>433</v>
      </c>
      <c r="E11" s="326" t="s">
        <v>434</v>
      </c>
      <c r="F11" s="327"/>
      <c r="G11" s="321"/>
      <c r="H11" s="318"/>
      <c r="I11" s="318"/>
      <c r="J11" s="328"/>
      <c r="K11" s="328"/>
      <c r="L11" s="310"/>
      <c r="M11" s="310"/>
      <c r="N11" s="310"/>
      <c r="O11" s="310"/>
      <c r="P11" s="310"/>
      <c r="Q11" s="322"/>
      <c r="R11" s="322"/>
      <c r="S11" s="322"/>
    </row>
    <row r="12" spans="1:19">
      <c r="A12" s="329" t="s">
        <v>435</v>
      </c>
      <c r="B12" s="330">
        <v>1</v>
      </c>
      <c r="C12" s="330">
        <v>1</v>
      </c>
      <c r="D12" s="331" t="s">
        <v>436</v>
      </c>
      <c r="E12" s="332" t="s">
        <v>436</v>
      </c>
      <c r="F12" s="317"/>
      <c r="G12" s="317"/>
      <c r="H12" s="318"/>
      <c r="I12" s="333" t="s">
        <v>437</v>
      </c>
      <c r="J12" s="610"/>
      <c r="K12" s="610"/>
      <c r="L12" s="610"/>
      <c r="M12" s="610"/>
      <c r="N12" s="610"/>
      <c r="O12" s="610"/>
      <c r="P12" s="606"/>
      <c r="Q12" s="606"/>
      <c r="R12" s="599">
        <v>9</v>
      </c>
      <c r="S12" s="600"/>
    </row>
    <row r="13" spans="1:19">
      <c r="A13" s="329" t="s">
        <v>438</v>
      </c>
      <c r="B13" s="334">
        <v>14</v>
      </c>
      <c r="C13" s="334">
        <v>14</v>
      </c>
      <c r="D13" s="335">
        <v>14</v>
      </c>
      <c r="E13" s="336">
        <v>14</v>
      </c>
      <c r="F13" s="337"/>
      <c r="G13" s="337"/>
      <c r="H13" s="318"/>
      <c r="I13" s="611" t="s">
        <v>231</v>
      </c>
      <c r="J13" s="611"/>
      <c r="K13" s="611"/>
      <c r="L13" s="611"/>
      <c r="M13" s="611"/>
      <c r="N13" s="611"/>
      <c r="O13" s="611"/>
      <c r="P13" s="310"/>
      <c r="Q13" s="322"/>
      <c r="R13" s="322"/>
      <c r="S13" s="322"/>
    </row>
    <row r="14" spans="1:19">
      <c r="A14" s="329" t="s">
        <v>439</v>
      </c>
      <c r="B14" s="334">
        <v>254</v>
      </c>
      <c r="C14" s="334">
        <v>254</v>
      </c>
      <c r="D14" s="334">
        <v>254</v>
      </c>
      <c r="E14" s="336">
        <v>254</v>
      </c>
      <c r="F14" s="337"/>
      <c r="G14" s="337"/>
      <c r="H14" s="318"/>
      <c r="I14" s="338" t="s">
        <v>440</v>
      </c>
      <c r="J14" s="338"/>
      <c r="K14" s="339"/>
      <c r="L14" s="339"/>
      <c r="M14" s="340"/>
      <c r="N14" s="318"/>
      <c r="O14" s="318"/>
      <c r="P14" s="341">
        <v>1</v>
      </c>
      <c r="Q14" s="341">
        <v>2</v>
      </c>
      <c r="R14" s="342">
        <v>2</v>
      </c>
      <c r="S14" s="342">
        <v>9</v>
      </c>
    </row>
    <row r="15" spans="1:19" ht="9.75" customHeight="1" thickBot="1">
      <c r="A15" s="343"/>
      <c r="B15" s="344"/>
      <c r="C15" s="344"/>
      <c r="D15" s="345"/>
      <c r="E15" s="338"/>
      <c r="F15" s="338"/>
      <c r="G15" s="338"/>
      <c r="H15" s="340"/>
      <c r="I15" s="318"/>
      <c r="J15" s="318"/>
      <c r="K15" s="318"/>
      <c r="L15" s="310"/>
      <c r="M15" s="346"/>
      <c r="N15" s="310"/>
      <c r="O15" s="310"/>
      <c r="P15" s="310"/>
      <c r="Q15" s="346"/>
      <c r="R15" s="346"/>
      <c r="S15" s="346"/>
    </row>
    <row r="16" spans="1:19">
      <c r="A16" s="612" t="s">
        <v>441</v>
      </c>
      <c r="B16" s="614" t="s">
        <v>442</v>
      </c>
      <c r="C16" s="615"/>
      <c r="D16" s="615"/>
      <c r="E16" s="615"/>
      <c r="F16" s="615"/>
      <c r="G16" s="616"/>
      <c r="H16" s="617" t="s">
        <v>443</v>
      </c>
      <c r="I16" s="618"/>
      <c r="J16" s="618"/>
      <c r="K16" s="618"/>
      <c r="L16" s="619"/>
      <c r="M16" s="617" t="s">
        <v>444</v>
      </c>
      <c r="N16" s="618"/>
      <c r="O16" s="618"/>
      <c r="P16" s="618"/>
      <c r="Q16" s="618"/>
      <c r="R16" s="618"/>
      <c r="S16" s="619"/>
    </row>
    <row r="17" spans="1:19">
      <c r="A17" s="613"/>
      <c r="B17" s="620" t="s">
        <v>445</v>
      </c>
      <c r="C17" s="621"/>
      <c r="D17" s="621"/>
      <c r="E17" s="622" t="s">
        <v>428</v>
      </c>
      <c r="F17" s="623"/>
      <c r="G17" s="624"/>
      <c r="H17" s="625" t="s">
        <v>446</v>
      </c>
      <c r="I17" s="626" t="s">
        <v>447</v>
      </c>
      <c r="J17" s="626" t="s">
        <v>448</v>
      </c>
      <c r="K17" s="633" t="s">
        <v>449</v>
      </c>
      <c r="L17" s="634" t="s">
        <v>265</v>
      </c>
      <c r="M17" s="625" t="s">
        <v>446</v>
      </c>
      <c r="N17" s="626" t="s">
        <v>447</v>
      </c>
      <c r="O17" s="626" t="s">
        <v>448</v>
      </c>
      <c r="P17" s="633" t="s">
        <v>450</v>
      </c>
      <c r="Q17" s="626" t="s">
        <v>451</v>
      </c>
      <c r="R17" s="626" t="s">
        <v>452</v>
      </c>
      <c r="S17" s="627" t="s">
        <v>265</v>
      </c>
    </row>
    <row r="18" spans="1:19" ht="67.5">
      <c r="A18" s="613"/>
      <c r="B18" s="347" t="s">
        <v>431</v>
      </c>
      <c r="C18" s="348" t="s">
        <v>453</v>
      </c>
      <c r="D18" s="348" t="s">
        <v>454</v>
      </c>
      <c r="E18" s="349" t="s">
        <v>431</v>
      </c>
      <c r="F18" s="348" t="s">
        <v>453</v>
      </c>
      <c r="G18" s="350" t="s">
        <v>455</v>
      </c>
      <c r="H18" s="625"/>
      <c r="I18" s="626"/>
      <c r="J18" s="626"/>
      <c r="K18" s="633"/>
      <c r="L18" s="634"/>
      <c r="M18" s="625"/>
      <c r="N18" s="626"/>
      <c r="O18" s="626"/>
      <c r="P18" s="633"/>
      <c r="Q18" s="626"/>
      <c r="R18" s="626"/>
      <c r="S18" s="628"/>
    </row>
    <row r="19" spans="1:19">
      <c r="A19" s="351">
        <v>1</v>
      </c>
      <c r="B19" s="352">
        <v>2</v>
      </c>
      <c r="C19" s="353">
        <v>3</v>
      </c>
      <c r="D19" s="353">
        <v>4</v>
      </c>
      <c r="E19" s="354">
        <v>5</v>
      </c>
      <c r="F19" s="353">
        <v>6</v>
      </c>
      <c r="G19" s="355">
        <v>7</v>
      </c>
      <c r="H19" s="356">
        <v>8</v>
      </c>
      <c r="I19" s="354">
        <v>9</v>
      </c>
      <c r="J19" s="354">
        <v>10</v>
      </c>
      <c r="K19" s="354">
        <v>11</v>
      </c>
      <c r="L19" s="357">
        <v>12</v>
      </c>
      <c r="M19" s="356">
        <v>13</v>
      </c>
      <c r="N19" s="354">
        <v>14</v>
      </c>
      <c r="O19" s="354">
        <v>15</v>
      </c>
      <c r="P19" s="354">
        <v>16</v>
      </c>
      <c r="Q19" s="354">
        <v>17</v>
      </c>
      <c r="R19" s="354">
        <v>18</v>
      </c>
      <c r="S19" s="357">
        <v>19</v>
      </c>
    </row>
    <row r="20" spans="1:19" ht="23.25">
      <c r="A20" s="358" t="s">
        <v>456</v>
      </c>
      <c r="B20" s="359"/>
      <c r="C20" s="360"/>
      <c r="D20" s="360"/>
      <c r="E20" s="361"/>
      <c r="F20" s="360"/>
      <c r="G20" s="362"/>
      <c r="H20" s="363"/>
      <c r="I20" s="364"/>
      <c r="J20" s="360"/>
      <c r="K20" s="360"/>
      <c r="L20" s="365">
        <f t="shared" ref="L20:L39" si="0">SUM(H20:K20)</f>
        <v>0</v>
      </c>
      <c r="M20" s="363"/>
      <c r="N20" s="364"/>
      <c r="O20" s="360"/>
      <c r="P20" s="360"/>
      <c r="Q20" s="360"/>
      <c r="R20" s="360"/>
      <c r="S20" s="365">
        <f t="shared" ref="S20:S39" si="1">SUM(M20:R20)</f>
        <v>0</v>
      </c>
    </row>
    <row r="21" spans="1:19">
      <c r="A21" s="366" t="s">
        <v>457</v>
      </c>
      <c r="B21" s="363"/>
      <c r="C21" s="360"/>
      <c r="D21" s="360"/>
      <c r="E21" s="361"/>
      <c r="F21" s="360"/>
      <c r="G21" s="362"/>
      <c r="H21" s="363"/>
      <c r="I21" s="360"/>
      <c r="J21" s="360"/>
      <c r="K21" s="360"/>
      <c r="L21" s="365">
        <f t="shared" si="0"/>
        <v>0</v>
      </c>
      <c r="M21" s="363"/>
      <c r="N21" s="360"/>
      <c r="O21" s="360"/>
      <c r="P21" s="360"/>
      <c r="Q21" s="360"/>
      <c r="R21" s="360"/>
      <c r="S21" s="365">
        <f t="shared" si="1"/>
        <v>0</v>
      </c>
    </row>
    <row r="22" spans="1:19">
      <c r="A22" s="367" t="s">
        <v>458</v>
      </c>
      <c r="B22" s="363"/>
      <c r="C22" s="360"/>
      <c r="D22" s="360"/>
      <c r="E22" s="361"/>
      <c r="F22" s="360"/>
      <c r="G22" s="362"/>
      <c r="H22" s="363"/>
      <c r="I22" s="360"/>
      <c r="J22" s="360"/>
      <c r="K22" s="360"/>
      <c r="L22" s="365">
        <f t="shared" si="0"/>
        <v>0</v>
      </c>
      <c r="M22" s="363"/>
      <c r="N22" s="360"/>
      <c r="O22" s="360"/>
      <c r="P22" s="360"/>
      <c r="Q22" s="361"/>
      <c r="R22" s="361"/>
      <c r="S22" s="365">
        <f t="shared" si="1"/>
        <v>0</v>
      </c>
    </row>
    <row r="23" spans="1:19">
      <c r="A23" s="366" t="s">
        <v>457</v>
      </c>
      <c r="B23" s="363"/>
      <c r="C23" s="360"/>
      <c r="D23" s="360"/>
      <c r="E23" s="361"/>
      <c r="F23" s="360"/>
      <c r="G23" s="362"/>
      <c r="H23" s="363"/>
      <c r="I23" s="360"/>
      <c r="J23" s="360"/>
      <c r="K23" s="360"/>
      <c r="L23" s="365">
        <f t="shared" si="0"/>
        <v>0</v>
      </c>
      <c r="M23" s="363"/>
      <c r="N23" s="360"/>
      <c r="O23" s="360"/>
      <c r="P23" s="360"/>
      <c r="Q23" s="361"/>
      <c r="R23" s="361"/>
      <c r="S23" s="365">
        <f t="shared" si="1"/>
        <v>0</v>
      </c>
    </row>
    <row r="24" spans="1:19" ht="12.75" customHeight="1">
      <c r="A24" s="368" t="s">
        <v>459</v>
      </c>
      <c r="B24" s="369"/>
      <c r="C24" s="370"/>
      <c r="D24" s="371"/>
      <c r="E24" s="372"/>
      <c r="F24" s="370"/>
      <c r="G24" s="373"/>
      <c r="H24" s="363"/>
      <c r="I24" s="370"/>
      <c r="J24" s="370"/>
      <c r="K24" s="371"/>
      <c r="L24" s="365">
        <f t="shared" si="0"/>
        <v>0</v>
      </c>
      <c r="M24" s="363"/>
      <c r="N24" s="370"/>
      <c r="O24" s="370"/>
      <c r="P24" s="370"/>
      <c r="Q24" s="372"/>
      <c r="R24" s="372"/>
      <c r="S24" s="365">
        <f t="shared" si="1"/>
        <v>0</v>
      </c>
    </row>
    <row r="25" spans="1:19">
      <c r="A25" s="374" t="s">
        <v>460</v>
      </c>
      <c r="B25" s="369"/>
      <c r="C25" s="370"/>
      <c r="D25" s="371"/>
      <c r="E25" s="372"/>
      <c r="F25" s="370"/>
      <c r="G25" s="373"/>
      <c r="H25" s="363"/>
      <c r="I25" s="370"/>
      <c r="J25" s="370"/>
      <c r="K25" s="371"/>
      <c r="L25" s="365">
        <f t="shared" si="0"/>
        <v>0</v>
      </c>
      <c r="M25" s="363"/>
      <c r="N25" s="370"/>
      <c r="O25" s="370"/>
      <c r="P25" s="370"/>
      <c r="Q25" s="372"/>
      <c r="R25" s="372"/>
      <c r="S25" s="365">
        <f t="shared" si="1"/>
        <v>0</v>
      </c>
    </row>
    <row r="26" spans="1:19">
      <c r="A26" s="375" t="s">
        <v>461</v>
      </c>
      <c r="B26" s="369"/>
      <c r="C26" s="370"/>
      <c r="D26" s="371"/>
      <c r="E26" s="372"/>
      <c r="F26" s="370"/>
      <c r="G26" s="373"/>
      <c r="H26" s="363"/>
      <c r="I26" s="370"/>
      <c r="J26" s="370"/>
      <c r="K26" s="371"/>
      <c r="L26" s="365">
        <f t="shared" si="0"/>
        <v>0</v>
      </c>
      <c r="M26" s="363"/>
      <c r="N26" s="370"/>
      <c r="O26" s="370"/>
      <c r="P26" s="370"/>
      <c r="Q26" s="372"/>
      <c r="R26" s="372"/>
      <c r="S26" s="365">
        <f t="shared" si="1"/>
        <v>0</v>
      </c>
    </row>
    <row r="27" spans="1:19">
      <c r="A27" s="374" t="s">
        <v>460</v>
      </c>
      <c r="B27" s="369"/>
      <c r="C27" s="370"/>
      <c r="D27" s="371"/>
      <c r="E27" s="372"/>
      <c r="F27" s="370"/>
      <c r="G27" s="373"/>
      <c r="H27" s="363"/>
      <c r="I27" s="370"/>
      <c r="J27" s="370"/>
      <c r="K27" s="371"/>
      <c r="L27" s="365">
        <f t="shared" si="0"/>
        <v>0</v>
      </c>
      <c r="M27" s="363"/>
      <c r="N27" s="370"/>
      <c r="O27" s="370"/>
      <c r="P27" s="370"/>
      <c r="Q27" s="372"/>
      <c r="R27" s="372"/>
      <c r="S27" s="365">
        <f t="shared" si="1"/>
        <v>0</v>
      </c>
    </row>
    <row r="28" spans="1:19">
      <c r="A28" s="368" t="s">
        <v>462</v>
      </c>
      <c r="B28" s="369"/>
      <c r="C28" s="376"/>
      <c r="D28" s="377"/>
      <c r="E28" s="378"/>
      <c r="F28" s="376"/>
      <c r="G28" s="373"/>
      <c r="H28" s="363"/>
      <c r="I28" s="370"/>
      <c r="J28" s="370"/>
      <c r="K28" s="371"/>
      <c r="L28" s="365">
        <f t="shared" si="0"/>
        <v>0</v>
      </c>
      <c r="M28" s="363"/>
      <c r="N28" s="370"/>
      <c r="O28" s="370"/>
      <c r="P28" s="370"/>
      <c r="Q28" s="372"/>
      <c r="R28" s="372"/>
      <c r="S28" s="365">
        <f t="shared" si="1"/>
        <v>0</v>
      </c>
    </row>
    <row r="29" spans="1:19">
      <c r="A29" s="374" t="s">
        <v>460</v>
      </c>
      <c r="B29" s="369"/>
      <c r="C29" s="376"/>
      <c r="D29" s="377"/>
      <c r="E29" s="378"/>
      <c r="F29" s="376"/>
      <c r="G29" s="373"/>
      <c r="H29" s="363"/>
      <c r="I29" s="370"/>
      <c r="J29" s="370"/>
      <c r="K29" s="371"/>
      <c r="L29" s="365">
        <f t="shared" si="0"/>
        <v>0</v>
      </c>
      <c r="M29" s="363"/>
      <c r="N29" s="370"/>
      <c r="O29" s="370"/>
      <c r="P29" s="370"/>
      <c r="Q29" s="372"/>
      <c r="R29" s="372"/>
      <c r="S29" s="365">
        <f t="shared" si="1"/>
        <v>0</v>
      </c>
    </row>
    <row r="30" spans="1:19">
      <c r="A30" s="379" t="s">
        <v>463</v>
      </c>
      <c r="B30" s="369"/>
      <c r="C30" s="370"/>
      <c r="D30" s="371"/>
      <c r="E30" s="372"/>
      <c r="F30" s="370"/>
      <c r="G30" s="373"/>
      <c r="H30" s="363"/>
      <c r="I30" s="370"/>
      <c r="J30" s="370"/>
      <c r="K30" s="371"/>
      <c r="L30" s="365">
        <f t="shared" si="0"/>
        <v>0</v>
      </c>
      <c r="M30" s="363"/>
      <c r="N30" s="370"/>
      <c r="O30" s="370"/>
      <c r="P30" s="370"/>
      <c r="Q30" s="372"/>
      <c r="R30" s="372"/>
      <c r="S30" s="365">
        <f t="shared" si="1"/>
        <v>0</v>
      </c>
    </row>
    <row r="31" spans="1:19">
      <c r="A31" s="374" t="s">
        <v>460</v>
      </c>
      <c r="B31" s="369"/>
      <c r="C31" s="370"/>
      <c r="D31" s="371"/>
      <c r="E31" s="372"/>
      <c r="F31" s="370"/>
      <c r="G31" s="373"/>
      <c r="H31" s="363"/>
      <c r="I31" s="370"/>
      <c r="J31" s="370"/>
      <c r="K31" s="371"/>
      <c r="L31" s="365">
        <f t="shared" si="0"/>
        <v>0</v>
      </c>
      <c r="M31" s="363"/>
      <c r="N31" s="370"/>
      <c r="O31" s="370"/>
      <c r="P31" s="370"/>
      <c r="Q31" s="372"/>
      <c r="R31" s="372"/>
      <c r="S31" s="365">
        <f t="shared" si="1"/>
        <v>0</v>
      </c>
    </row>
    <row r="32" spans="1:19">
      <c r="A32" s="368" t="s">
        <v>464</v>
      </c>
      <c r="B32" s="380"/>
      <c r="C32" s="376"/>
      <c r="D32" s="377"/>
      <c r="E32" s="380"/>
      <c r="F32" s="376"/>
      <c r="G32" s="377"/>
      <c r="H32" s="363">
        <v>8400</v>
      </c>
      <c r="I32" s="370"/>
      <c r="J32" s="370">
        <v>1900</v>
      </c>
      <c r="K32" s="371"/>
      <c r="L32" s="365">
        <f t="shared" si="0"/>
        <v>10300</v>
      </c>
      <c r="M32" s="363"/>
      <c r="N32" s="370"/>
      <c r="O32" s="370">
        <v>1900</v>
      </c>
      <c r="P32" s="370"/>
      <c r="Q32" s="372"/>
      <c r="R32" s="372">
        <v>8400</v>
      </c>
      <c r="S32" s="365">
        <f t="shared" si="1"/>
        <v>10300</v>
      </c>
    </row>
    <row r="33" spans="1:19" ht="15.75" thickBot="1">
      <c r="A33" s="381" t="s">
        <v>465</v>
      </c>
      <c r="B33" s="382"/>
      <c r="C33" s="383"/>
      <c r="D33" s="384"/>
      <c r="E33" s="385"/>
      <c r="F33" s="383"/>
      <c r="G33" s="386"/>
      <c r="H33" s="382"/>
      <c r="I33" s="383"/>
      <c r="J33" s="383"/>
      <c r="K33" s="384"/>
      <c r="L33" s="387">
        <f t="shared" si="0"/>
        <v>0</v>
      </c>
      <c r="M33" s="388"/>
      <c r="N33" s="383"/>
      <c r="O33" s="383"/>
      <c r="P33" s="383"/>
      <c r="Q33" s="385"/>
      <c r="R33" s="385"/>
      <c r="S33" s="387">
        <f t="shared" si="1"/>
        <v>0</v>
      </c>
    </row>
    <row r="34" spans="1:19">
      <c r="A34" s="389" t="s">
        <v>265</v>
      </c>
      <c r="B34" s="390">
        <f>SUM(B20,B24,B26,B28,B30,B32,B22)</f>
        <v>0</v>
      </c>
      <c r="C34" s="391">
        <f t="shared" ref="C34:R34" si="2">SUM(C20,C24,C26,C28,C30,C32,C22)</f>
        <v>0</v>
      </c>
      <c r="D34" s="391">
        <f t="shared" si="2"/>
        <v>0</v>
      </c>
      <c r="E34" s="391">
        <f t="shared" si="2"/>
        <v>0</v>
      </c>
      <c r="F34" s="391">
        <f t="shared" si="2"/>
        <v>0</v>
      </c>
      <c r="G34" s="392">
        <f t="shared" si="2"/>
        <v>0</v>
      </c>
      <c r="H34" s="390">
        <f t="shared" si="2"/>
        <v>8400</v>
      </c>
      <c r="I34" s="391">
        <f t="shared" si="2"/>
        <v>0</v>
      </c>
      <c r="J34" s="391">
        <f t="shared" si="2"/>
        <v>1900</v>
      </c>
      <c r="K34" s="391">
        <f t="shared" si="2"/>
        <v>0</v>
      </c>
      <c r="L34" s="393">
        <f t="shared" si="0"/>
        <v>10300</v>
      </c>
      <c r="M34" s="390">
        <f t="shared" si="2"/>
        <v>0</v>
      </c>
      <c r="N34" s="391">
        <f t="shared" si="2"/>
        <v>0</v>
      </c>
      <c r="O34" s="391">
        <f t="shared" si="2"/>
        <v>1900</v>
      </c>
      <c r="P34" s="391">
        <f t="shared" si="2"/>
        <v>0</v>
      </c>
      <c r="Q34" s="391">
        <f t="shared" si="2"/>
        <v>0</v>
      </c>
      <c r="R34" s="391">
        <f t="shared" si="2"/>
        <v>8400</v>
      </c>
      <c r="S34" s="393">
        <f t="shared" si="1"/>
        <v>10300</v>
      </c>
    </row>
    <row r="35" spans="1:19" ht="14.25" customHeight="1" thickBot="1">
      <c r="A35" s="394" t="s">
        <v>466</v>
      </c>
      <c r="B35" s="395">
        <f>SUM(B21,B25,B27,B29,B31,B23)</f>
        <v>0</v>
      </c>
      <c r="C35" s="396">
        <f t="shared" ref="C35:R35" si="3">SUM(C21,C25,C27,C29,C31,C23)</f>
        <v>0</v>
      </c>
      <c r="D35" s="396">
        <f t="shared" si="3"/>
        <v>0</v>
      </c>
      <c r="E35" s="396">
        <f t="shared" si="3"/>
        <v>0</v>
      </c>
      <c r="F35" s="396">
        <f t="shared" si="3"/>
        <v>0</v>
      </c>
      <c r="G35" s="397">
        <f t="shared" si="3"/>
        <v>0</v>
      </c>
      <c r="H35" s="395">
        <f t="shared" si="3"/>
        <v>0</v>
      </c>
      <c r="I35" s="396">
        <f t="shared" si="3"/>
        <v>0</v>
      </c>
      <c r="J35" s="396">
        <f t="shared" si="3"/>
        <v>0</v>
      </c>
      <c r="K35" s="396">
        <f t="shared" si="3"/>
        <v>0</v>
      </c>
      <c r="L35" s="398">
        <f t="shared" si="0"/>
        <v>0</v>
      </c>
      <c r="M35" s="395">
        <f t="shared" si="3"/>
        <v>0</v>
      </c>
      <c r="N35" s="396">
        <f t="shared" si="3"/>
        <v>0</v>
      </c>
      <c r="O35" s="396">
        <f t="shared" si="3"/>
        <v>0</v>
      </c>
      <c r="P35" s="396">
        <f t="shared" si="3"/>
        <v>0</v>
      </c>
      <c r="Q35" s="396">
        <f t="shared" si="3"/>
        <v>0</v>
      </c>
      <c r="R35" s="396">
        <f t="shared" si="3"/>
        <v>0</v>
      </c>
      <c r="S35" s="398">
        <f t="shared" si="1"/>
        <v>0</v>
      </c>
    </row>
    <row r="36" spans="1:19">
      <c r="A36" s="399" t="s">
        <v>467</v>
      </c>
      <c r="B36" s="400">
        <f>SUM(B20,B24,B26,B22)</f>
        <v>0</v>
      </c>
      <c r="C36" s="401">
        <f t="shared" ref="C36:R37" si="4">SUM(C20,C24,C26,C22)</f>
        <v>0</v>
      </c>
      <c r="D36" s="401">
        <f t="shared" si="4"/>
        <v>0</v>
      </c>
      <c r="E36" s="401">
        <f t="shared" si="4"/>
        <v>0</v>
      </c>
      <c r="F36" s="401">
        <f t="shared" si="4"/>
        <v>0</v>
      </c>
      <c r="G36" s="402">
        <f t="shared" si="4"/>
        <v>0</v>
      </c>
      <c r="H36" s="400">
        <f t="shared" si="4"/>
        <v>0</v>
      </c>
      <c r="I36" s="401">
        <f t="shared" si="4"/>
        <v>0</v>
      </c>
      <c r="J36" s="401">
        <f t="shared" si="4"/>
        <v>0</v>
      </c>
      <c r="K36" s="401">
        <f t="shared" si="4"/>
        <v>0</v>
      </c>
      <c r="L36" s="403">
        <f t="shared" si="0"/>
        <v>0</v>
      </c>
      <c r="M36" s="400">
        <f t="shared" si="4"/>
        <v>0</v>
      </c>
      <c r="N36" s="401">
        <f t="shared" si="4"/>
        <v>0</v>
      </c>
      <c r="O36" s="401">
        <f t="shared" si="4"/>
        <v>0</v>
      </c>
      <c r="P36" s="401">
        <f t="shared" si="4"/>
        <v>0</v>
      </c>
      <c r="Q36" s="401">
        <f t="shared" si="4"/>
        <v>0</v>
      </c>
      <c r="R36" s="401">
        <f t="shared" si="4"/>
        <v>0</v>
      </c>
      <c r="S36" s="403">
        <f t="shared" si="1"/>
        <v>0</v>
      </c>
    </row>
    <row r="37" spans="1:19" ht="11.25" customHeight="1">
      <c r="A37" s="404" t="s">
        <v>460</v>
      </c>
      <c r="B37" s="405">
        <f>SUM(B21,B25,B27,B23)</f>
        <v>0</v>
      </c>
      <c r="C37" s="406">
        <f>SUM(C21,C25,C27,C23)</f>
        <v>0</v>
      </c>
      <c r="D37" s="406">
        <f t="shared" si="4"/>
        <v>0</v>
      </c>
      <c r="E37" s="406">
        <f t="shared" si="4"/>
        <v>0</v>
      </c>
      <c r="F37" s="406">
        <f t="shared" si="4"/>
        <v>0</v>
      </c>
      <c r="G37" s="407">
        <f t="shared" si="4"/>
        <v>0</v>
      </c>
      <c r="H37" s="405">
        <f t="shared" si="4"/>
        <v>0</v>
      </c>
      <c r="I37" s="406">
        <f t="shared" si="4"/>
        <v>0</v>
      </c>
      <c r="J37" s="406">
        <f t="shared" si="4"/>
        <v>0</v>
      </c>
      <c r="K37" s="406">
        <f t="shared" si="4"/>
        <v>0</v>
      </c>
      <c r="L37" s="365">
        <f t="shared" si="0"/>
        <v>0</v>
      </c>
      <c r="M37" s="405">
        <f t="shared" si="4"/>
        <v>0</v>
      </c>
      <c r="N37" s="406">
        <f t="shared" si="4"/>
        <v>0</v>
      </c>
      <c r="O37" s="406">
        <f t="shared" si="4"/>
        <v>0</v>
      </c>
      <c r="P37" s="406">
        <f t="shared" si="4"/>
        <v>0</v>
      </c>
      <c r="Q37" s="406">
        <f t="shared" si="4"/>
        <v>0</v>
      </c>
      <c r="R37" s="406">
        <f t="shared" si="4"/>
        <v>0</v>
      </c>
      <c r="S37" s="365">
        <f t="shared" si="1"/>
        <v>0</v>
      </c>
    </row>
    <row r="38" spans="1:19" ht="13.5" customHeight="1">
      <c r="A38" s="408" t="s">
        <v>468</v>
      </c>
      <c r="B38" s="405">
        <f>SUM(B26,B28,B30)</f>
        <v>0</v>
      </c>
      <c r="C38" s="406">
        <f t="shared" ref="C38:R39" si="5">SUM(C26,C28,C30)</f>
        <v>0</v>
      </c>
      <c r="D38" s="406">
        <f t="shared" si="5"/>
        <v>0</v>
      </c>
      <c r="E38" s="406">
        <f t="shared" si="5"/>
        <v>0</v>
      </c>
      <c r="F38" s="406">
        <f t="shared" si="5"/>
        <v>0</v>
      </c>
      <c r="G38" s="407">
        <f t="shared" si="5"/>
        <v>0</v>
      </c>
      <c r="H38" s="405">
        <f t="shared" si="5"/>
        <v>0</v>
      </c>
      <c r="I38" s="406">
        <f t="shared" si="5"/>
        <v>0</v>
      </c>
      <c r="J38" s="406">
        <f t="shared" si="5"/>
        <v>0</v>
      </c>
      <c r="K38" s="406">
        <f t="shared" si="5"/>
        <v>0</v>
      </c>
      <c r="L38" s="365">
        <f t="shared" si="0"/>
        <v>0</v>
      </c>
      <c r="M38" s="405">
        <f t="shared" si="5"/>
        <v>0</v>
      </c>
      <c r="N38" s="406">
        <f t="shared" si="5"/>
        <v>0</v>
      </c>
      <c r="O38" s="406">
        <f t="shared" si="5"/>
        <v>0</v>
      </c>
      <c r="P38" s="406">
        <f t="shared" si="5"/>
        <v>0</v>
      </c>
      <c r="Q38" s="406">
        <f t="shared" si="5"/>
        <v>0</v>
      </c>
      <c r="R38" s="406">
        <f t="shared" si="5"/>
        <v>0</v>
      </c>
      <c r="S38" s="365">
        <f t="shared" si="1"/>
        <v>0</v>
      </c>
    </row>
    <row r="39" spans="1:19" ht="15.75" thickBot="1">
      <c r="A39" s="409" t="s">
        <v>460</v>
      </c>
      <c r="B39" s="410">
        <f>SUM(B27,B29,B31)</f>
        <v>0</v>
      </c>
      <c r="C39" s="411">
        <f t="shared" si="5"/>
        <v>0</v>
      </c>
      <c r="D39" s="411">
        <f t="shared" si="5"/>
        <v>0</v>
      </c>
      <c r="E39" s="411">
        <f t="shared" si="5"/>
        <v>0</v>
      </c>
      <c r="F39" s="411">
        <f t="shared" si="5"/>
        <v>0</v>
      </c>
      <c r="G39" s="412">
        <f t="shared" si="5"/>
        <v>0</v>
      </c>
      <c r="H39" s="410">
        <f t="shared" si="5"/>
        <v>0</v>
      </c>
      <c r="I39" s="411">
        <f t="shared" si="5"/>
        <v>0</v>
      </c>
      <c r="J39" s="411">
        <f t="shared" si="5"/>
        <v>0</v>
      </c>
      <c r="K39" s="411">
        <f t="shared" si="5"/>
        <v>0</v>
      </c>
      <c r="L39" s="398">
        <f t="shared" si="0"/>
        <v>0</v>
      </c>
      <c r="M39" s="410">
        <f t="shared" si="5"/>
        <v>0</v>
      </c>
      <c r="N39" s="411">
        <f t="shared" si="5"/>
        <v>0</v>
      </c>
      <c r="O39" s="411">
        <f t="shared" si="5"/>
        <v>0</v>
      </c>
      <c r="P39" s="411">
        <f t="shared" si="5"/>
        <v>0</v>
      </c>
      <c r="Q39" s="411">
        <f t="shared" si="5"/>
        <v>0</v>
      </c>
      <c r="R39" s="411">
        <f t="shared" si="5"/>
        <v>0</v>
      </c>
      <c r="S39" s="398">
        <f t="shared" si="1"/>
        <v>0</v>
      </c>
    </row>
    <row r="40" spans="1:19" ht="3.75" customHeight="1"/>
    <row r="41" spans="1:19">
      <c r="A41" s="632" t="s">
        <v>227</v>
      </c>
      <c r="B41" s="632"/>
      <c r="C41" s="632"/>
      <c r="D41" s="632"/>
      <c r="E41" s="415"/>
      <c r="F41" s="415"/>
      <c r="G41" s="415"/>
      <c r="H41" s="415"/>
      <c r="I41" s="415"/>
      <c r="J41" s="416"/>
      <c r="K41" s="630" t="s">
        <v>228</v>
      </c>
      <c r="L41" s="630"/>
      <c r="M41" s="630"/>
      <c r="N41" s="630"/>
      <c r="O41" s="630"/>
      <c r="P41" s="630"/>
      <c r="Q41" s="310"/>
      <c r="R41" s="310"/>
      <c r="S41" s="310"/>
    </row>
    <row r="42" spans="1:19">
      <c r="A42" s="606"/>
      <c r="B42" s="606"/>
      <c r="C42" s="317"/>
      <c r="D42" s="310"/>
      <c r="E42" s="310"/>
      <c r="F42" s="631" t="s">
        <v>224</v>
      </c>
      <c r="G42" s="631"/>
      <c r="H42" s="631"/>
      <c r="I42" s="414"/>
      <c r="J42" s="414"/>
      <c r="K42" s="414"/>
      <c r="L42" s="414"/>
      <c r="M42" s="417" t="s">
        <v>225</v>
      </c>
      <c r="N42" s="417"/>
      <c r="O42" s="317"/>
      <c r="P42" s="310"/>
      <c r="Q42" s="310"/>
      <c r="R42" s="310"/>
      <c r="S42" s="310"/>
    </row>
    <row r="43" spans="1:19" ht="28.5" customHeight="1">
      <c r="A43" s="629" t="s">
        <v>332</v>
      </c>
      <c r="B43" s="629"/>
      <c r="C43" s="629"/>
      <c r="D43" s="629"/>
      <c r="E43" s="415"/>
      <c r="F43" s="415"/>
      <c r="G43" s="415"/>
      <c r="H43" s="415"/>
      <c r="I43" s="415"/>
      <c r="J43" s="416"/>
      <c r="K43" s="630" t="s">
        <v>333</v>
      </c>
      <c r="L43" s="630"/>
      <c r="M43" s="630"/>
      <c r="N43" s="630"/>
      <c r="O43" s="630"/>
      <c r="P43" s="630"/>
      <c r="Q43" s="310"/>
      <c r="R43" s="310"/>
      <c r="S43" s="310"/>
    </row>
    <row r="44" spans="1:19">
      <c r="A44" s="606"/>
      <c r="B44" s="606"/>
      <c r="C44" s="317"/>
      <c r="D44" s="310"/>
      <c r="E44" s="310"/>
      <c r="F44" s="631" t="s">
        <v>224</v>
      </c>
      <c r="G44" s="631"/>
      <c r="H44" s="631"/>
      <c r="I44" s="414"/>
      <c r="J44" s="414"/>
      <c r="K44" s="414"/>
      <c r="L44" s="414"/>
      <c r="M44" s="417" t="s">
        <v>225</v>
      </c>
      <c r="N44" s="417"/>
      <c r="O44" s="317"/>
      <c r="P44" s="310"/>
      <c r="Q44" s="310"/>
      <c r="R44" s="310"/>
      <c r="S44" s="310"/>
    </row>
  </sheetData>
  <mergeCells count="39">
    <mergeCell ref="A43:D43"/>
    <mergeCell ref="K43:P43"/>
    <mergeCell ref="A44:B44"/>
    <mergeCell ref="F44:H44"/>
    <mergeCell ref="Q17:Q18"/>
    <mergeCell ref="A41:D41"/>
    <mergeCell ref="K41:P41"/>
    <mergeCell ref="A42:B42"/>
    <mergeCell ref="F42:H42"/>
    <mergeCell ref="K17:K18"/>
    <mergeCell ref="L17:L18"/>
    <mergeCell ref="M17:M18"/>
    <mergeCell ref="N17:N18"/>
    <mergeCell ref="O17:O18"/>
    <mergeCell ref="P17:P18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19685039370078741" right="3.937007874015748E-2" top="3.937007874015748E-2" bottom="3.937007874015748E-2" header="3.937007874015748E-2" footer="3.937007874015748E-2"/>
  <pageSetup paperSize="9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opLeftCell="A13" workbookViewId="0">
      <selection activeCell="U35" sqref="U35"/>
    </sheetView>
  </sheetViews>
  <sheetFormatPr defaultRowHeight="15"/>
  <cols>
    <col min="1" max="1" width="23.42578125" style="413" customWidth="1"/>
    <col min="2" max="2" width="7.85546875" style="413" customWidth="1"/>
    <col min="3" max="4" width="8.140625" style="413" customWidth="1"/>
    <col min="5" max="5" width="7.5703125" style="413" customWidth="1"/>
    <col min="6" max="7" width="7.42578125" style="413" customWidth="1"/>
    <col min="8" max="8" width="8.42578125" style="413" customWidth="1"/>
    <col min="9" max="9" width="8.140625" style="413" customWidth="1"/>
    <col min="10" max="10" width="6" style="413" customWidth="1"/>
    <col min="11" max="11" width="8.140625" style="413" customWidth="1"/>
    <col min="12" max="12" width="11.85546875" style="413" customWidth="1"/>
    <col min="13" max="13" width="9" style="413" customWidth="1"/>
    <col min="14" max="14" width="9.5703125" style="413" customWidth="1"/>
    <col min="15" max="15" width="7" style="413" customWidth="1"/>
    <col min="16" max="16" width="6.7109375" style="413" customWidth="1"/>
    <col min="17" max="17" width="6.28515625" style="413" customWidth="1"/>
    <col min="18" max="18" width="6.140625" style="413" customWidth="1"/>
    <col min="19" max="19" width="11.5703125" style="413" customWidth="1"/>
  </cols>
  <sheetData>
    <row r="1" spans="1:19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601" t="s">
        <v>423</v>
      </c>
      <c r="O1" s="601"/>
      <c r="P1" s="601"/>
      <c r="Q1" s="601"/>
      <c r="R1" s="601"/>
      <c r="S1" s="601"/>
    </row>
    <row r="2" spans="1:19" ht="15.75">
      <c r="A2" s="310"/>
      <c r="B2" s="602" t="s">
        <v>424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1"/>
      <c r="O2" s="601"/>
      <c r="P2" s="601"/>
      <c r="Q2" s="601"/>
      <c r="R2" s="601"/>
      <c r="S2" s="601"/>
    </row>
    <row r="3" spans="1:19">
      <c r="A3" s="310"/>
      <c r="B3" s="310"/>
      <c r="C3" s="310"/>
      <c r="D3" s="310"/>
      <c r="E3" s="310"/>
      <c r="F3" s="310"/>
      <c r="G3" s="310"/>
      <c r="H3" s="310" t="s">
        <v>425</v>
      </c>
      <c r="I3" s="311"/>
      <c r="J3" s="311"/>
      <c r="K3" s="311"/>
      <c r="L3" s="311"/>
      <c r="M3" s="311"/>
      <c r="N3" s="312"/>
      <c r="O3" s="312"/>
      <c r="P3" s="312"/>
      <c r="Q3" s="312"/>
      <c r="R3" s="312"/>
      <c r="S3" s="312"/>
    </row>
    <row r="4" spans="1:19" ht="8.25" customHeight="1">
      <c r="A4" s="310"/>
      <c r="B4" s="310"/>
      <c r="C4" s="310"/>
      <c r="D4" s="310"/>
      <c r="E4" s="310"/>
      <c r="F4" s="310"/>
      <c r="G4" s="310"/>
      <c r="H4" s="310"/>
      <c r="I4" s="311"/>
      <c r="J4" s="311"/>
      <c r="K4" s="311"/>
      <c r="L4" s="311"/>
      <c r="M4" s="311"/>
      <c r="N4" s="312"/>
      <c r="O4" s="312"/>
      <c r="P4" s="312"/>
      <c r="Q4" s="312"/>
      <c r="R4" s="312"/>
      <c r="S4" s="312"/>
    </row>
    <row r="5" spans="1:19" ht="25.5" customHeight="1">
      <c r="A5" s="603" t="s">
        <v>426</v>
      </c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</row>
    <row r="6" spans="1:19" ht="7.5" customHeight="1">
      <c r="A6" s="313"/>
      <c r="B6" s="313"/>
      <c r="C6" s="313"/>
      <c r="D6" s="313"/>
      <c r="E6" s="313"/>
      <c r="F6" s="313"/>
      <c r="G6" s="313"/>
      <c r="H6" s="313"/>
      <c r="I6" s="313"/>
      <c r="J6" s="604"/>
      <c r="K6" s="604"/>
      <c r="L6" s="604"/>
      <c r="M6" s="604"/>
      <c r="N6" s="313"/>
      <c r="O6" s="313"/>
      <c r="P6" s="313"/>
      <c r="Q6" s="313"/>
      <c r="R6" s="313"/>
      <c r="S6" s="313"/>
    </row>
    <row r="7" spans="1:19">
      <c r="A7" s="314"/>
      <c r="B7" s="314"/>
      <c r="C7" s="314"/>
      <c r="D7" s="604" t="s">
        <v>469</v>
      </c>
      <c r="E7" s="604"/>
      <c r="F7" s="604"/>
      <c r="G7" s="604"/>
      <c r="H7" s="604"/>
      <c r="I7" s="604"/>
      <c r="J7" s="604"/>
      <c r="K7" s="604"/>
      <c r="L7" s="604"/>
      <c r="M7" s="315"/>
      <c r="N7" s="314"/>
      <c r="O7" s="314"/>
      <c r="P7" s="314"/>
      <c r="Q7" s="314"/>
      <c r="R7" s="314"/>
      <c r="S7" s="314"/>
    </row>
    <row r="8" spans="1:19">
      <c r="A8" s="314"/>
      <c r="B8" s="314"/>
      <c r="C8" s="314"/>
      <c r="D8" s="314"/>
      <c r="E8" s="605" t="s">
        <v>427</v>
      </c>
      <c r="F8" s="605"/>
      <c r="G8" s="605"/>
      <c r="H8" s="605"/>
      <c r="I8" s="605"/>
      <c r="J8" s="605"/>
      <c r="K8" s="605"/>
      <c r="L8" s="605"/>
      <c r="M8" s="315"/>
      <c r="N8" s="314"/>
      <c r="O8" s="314"/>
      <c r="P8" s="314"/>
      <c r="Q8" s="314"/>
      <c r="R8" s="314"/>
      <c r="S8" s="314"/>
    </row>
    <row r="9" spans="1:19" ht="7.5" customHeight="1">
      <c r="A9" s="316"/>
      <c r="B9" s="317"/>
      <c r="C9" s="317"/>
      <c r="D9" s="317"/>
      <c r="E9" s="317"/>
      <c r="F9" s="317"/>
      <c r="G9" s="317"/>
      <c r="H9" s="318"/>
      <c r="I9" s="318"/>
      <c r="J9" s="606"/>
      <c r="K9" s="606"/>
      <c r="L9" s="310"/>
      <c r="M9" s="310"/>
      <c r="N9" s="314"/>
      <c r="O9" s="314"/>
      <c r="P9" s="314"/>
      <c r="Q9" s="314"/>
      <c r="R9" s="314"/>
      <c r="S9" s="314"/>
    </row>
    <row r="10" spans="1:19">
      <c r="A10" s="318"/>
      <c r="B10" s="607" t="s">
        <v>428</v>
      </c>
      <c r="C10" s="608"/>
      <c r="D10" s="319" t="s">
        <v>429</v>
      </c>
      <c r="E10" s="320"/>
      <c r="F10" s="321"/>
      <c r="G10" s="321"/>
      <c r="H10" s="318"/>
      <c r="I10" s="318"/>
      <c r="J10" s="609"/>
      <c r="K10" s="609"/>
      <c r="L10" s="310"/>
      <c r="M10" s="310"/>
      <c r="N10" s="310"/>
      <c r="O10" s="310"/>
      <c r="P10" s="310"/>
      <c r="Q10" s="322"/>
      <c r="R10" s="322"/>
      <c r="S10" s="322"/>
    </row>
    <row r="11" spans="1:19" ht="19.5">
      <c r="A11" s="323" t="s">
        <v>430</v>
      </c>
      <c r="B11" s="324" t="s">
        <v>431</v>
      </c>
      <c r="C11" s="324" t="s">
        <v>432</v>
      </c>
      <c r="D11" s="325" t="s">
        <v>433</v>
      </c>
      <c r="E11" s="326" t="s">
        <v>434</v>
      </c>
      <c r="F11" s="327"/>
      <c r="G11" s="321"/>
      <c r="H11" s="318"/>
      <c r="I11" s="318"/>
      <c r="J11" s="328"/>
      <c r="K11" s="328"/>
      <c r="L11" s="310"/>
      <c r="M11" s="310"/>
      <c r="N11" s="310"/>
      <c r="O11" s="310"/>
      <c r="P11" s="310"/>
      <c r="Q11" s="322"/>
      <c r="R11" s="322"/>
      <c r="S11" s="322"/>
    </row>
    <row r="12" spans="1:19">
      <c r="A12" s="329" t="s">
        <v>435</v>
      </c>
      <c r="B12" s="330">
        <v>1</v>
      </c>
      <c r="C12" s="330">
        <v>1</v>
      </c>
      <c r="D12" s="331" t="s">
        <v>436</v>
      </c>
      <c r="E12" s="332" t="s">
        <v>436</v>
      </c>
      <c r="F12" s="317"/>
      <c r="G12" s="317"/>
      <c r="H12" s="318"/>
      <c r="I12" s="333" t="s">
        <v>437</v>
      </c>
      <c r="J12" s="610"/>
      <c r="K12" s="610"/>
      <c r="L12" s="610"/>
      <c r="M12" s="610"/>
      <c r="N12" s="610"/>
      <c r="O12" s="610"/>
      <c r="P12" s="606"/>
      <c r="Q12" s="606"/>
      <c r="R12" s="599">
        <v>1</v>
      </c>
      <c r="S12" s="600"/>
    </row>
    <row r="13" spans="1:19">
      <c r="A13" s="329" t="s">
        <v>438</v>
      </c>
      <c r="B13" s="334">
        <v>14</v>
      </c>
      <c r="C13" s="334">
        <v>14</v>
      </c>
      <c r="D13" s="335">
        <v>14</v>
      </c>
      <c r="E13" s="336">
        <v>14</v>
      </c>
      <c r="F13" s="337"/>
      <c r="G13" s="337"/>
      <c r="H13" s="318"/>
      <c r="I13" s="611" t="s">
        <v>231</v>
      </c>
      <c r="J13" s="611"/>
      <c r="K13" s="611"/>
      <c r="L13" s="611"/>
      <c r="M13" s="611"/>
      <c r="N13" s="611"/>
      <c r="O13" s="611"/>
      <c r="P13" s="310"/>
      <c r="Q13" s="322"/>
      <c r="R13" s="322"/>
      <c r="S13" s="322"/>
    </row>
    <row r="14" spans="1:19">
      <c r="A14" s="329" t="s">
        <v>439</v>
      </c>
      <c r="B14" s="334">
        <v>254</v>
      </c>
      <c r="C14" s="334">
        <v>254</v>
      </c>
      <c r="D14" s="334">
        <v>254</v>
      </c>
      <c r="E14" s="336">
        <v>254</v>
      </c>
      <c r="F14" s="337"/>
      <c r="G14" s="337"/>
      <c r="H14" s="318"/>
      <c r="I14" s="338" t="s">
        <v>440</v>
      </c>
      <c r="J14" s="338"/>
      <c r="K14" s="339"/>
      <c r="L14" s="339"/>
      <c r="M14" s="340"/>
      <c r="N14" s="318"/>
      <c r="O14" s="318"/>
      <c r="P14" s="341">
        <v>9</v>
      </c>
      <c r="Q14" s="341">
        <v>1</v>
      </c>
      <c r="R14" s="342">
        <v>1</v>
      </c>
      <c r="S14" s="342">
        <v>1</v>
      </c>
    </row>
    <row r="15" spans="1:19" ht="9" customHeight="1" thickBot="1">
      <c r="A15" s="343"/>
      <c r="B15" s="344"/>
      <c r="C15" s="344"/>
      <c r="D15" s="345"/>
      <c r="E15" s="338"/>
      <c r="F15" s="338"/>
      <c r="G15" s="338"/>
      <c r="H15" s="340"/>
      <c r="I15" s="318"/>
      <c r="J15" s="318"/>
      <c r="K15" s="318"/>
      <c r="L15" s="310"/>
      <c r="M15" s="346"/>
      <c r="N15" s="310"/>
      <c r="O15" s="310"/>
      <c r="P15" s="310"/>
      <c r="Q15" s="346"/>
      <c r="R15" s="346"/>
      <c r="S15" s="346"/>
    </row>
    <row r="16" spans="1:19">
      <c r="A16" s="612" t="s">
        <v>441</v>
      </c>
      <c r="B16" s="614" t="s">
        <v>442</v>
      </c>
      <c r="C16" s="615"/>
      <c r="D16" s="615"/>
      <c r="E16" s="615"/>
      <c r="F16" s="615"/>
      <c r="G16" s="616"/>
      <c r="H16" s="617" t="s">
        <v>443</v>
      </c>
      <c r="I16" s="618"/>
      <c r="J16" s="618"/>
      <c r="K16" s="618"/>
      <c r="L16" s="619"/>
      <c r="M16" s="617" t="s">
        <v>444</v>
      </c>
      <c r="N16" s="618"/>
      <c r="O16" s="618"/>
      <c r="P16" s="618"/>
      <c r="Q16" s="618"/>
      <c r="R16" s="618"/>
      <c r="S16" s="619"/>
    </row>
    <row r="17" spans="1:19">
      <c r="A17" s="613"/>
      <c r="B17" s="620" t="s">
        <v>445</v>
      </c>
      <c r="C17" s="621"/>
      <c r="D17" s="621"/>
      <c r="E17" s="622" t="s">
        <v>428</v>
      </c>
      <c r="F17" s="623"/>
      <c r="G17" s="624"/>
      <c r="H17" s="625" t="s">
        <v>446</v>
      </c>
      <c r="I17" s="626" t="s">
        <v>447</v>
      </c>
      <c r="J17" s="626" t="s">
        <v>448</v>
      </c>
      <c r="K17" s="633" t="s">
        <v>449</v>
      </c>
      <c r="L17" s="634" t="s">
        <v>265</v>
      </c>
      <c r="M17" s="625" t="s">
        <v>446</v>
      </c>
      <c r="N17" s="626" t="s">
        <v>447</v>
      </c>
      <c r="O17" s="626" t="s">
        <v>448</v>
      </c>
      <c r="P17" s="633" t="s">
        <v>450</v>
      </c>
      <c r="Q17" s="626" t="s">
        <v>451</v>
      </c>
      <c r="R17" s="626" t="s">
        <v>452</v>
      </c>
      <c r="S17" s="627" t="s">
        <v>265</v>
      </c>
    </row>
    <row r="18" spans="1:19" ht="67.5">
      <c r="A18" s="613"/>
      <c r="B18" s="347" t="s">
        <v>431</v>
      </c>
      <c r="C18" s="348" t="s">
        <v>453</v>
      </c>
      <c r="D18" s="348" t="s">
        <v>454</v>
      </c>
      <c r="E18" s="349" t="s">
        <v>431</v>
      </c>
      <c r="F18" s="348" t="s">
        <v>453</v>
      </c>
      <c r="G18" s="350" t="s">
        <v>455</v>
      </c>
      <c r="H18" s="625"/>
      <c r="I18" s="626"/>
      <c r="J18" s="626"/>
      <c r="K18" s="633"/>
      <c r="L18" s="634"/>
      <c r="M18" s="625"/>
      <c r="N18" s="626"/>
      <c r="O18" s="626"/>
      <c r="P18" s="633"/>
      <c r="Q18" s="626"/>
      <c r="R18" s="626"/>
      <c r="S18" s="628"/>
    </row>
    <row r="19" spans="1:19">
      <c r="A19" s="351">
        <v>1</v>
      </c>
      <c r="B19" s="352">
        <v>2</v>
      </c>
      <c r="C19" s="353">
        <v>3</v>
      </c>
      <c r="D19" s="353">
        <v>4</v>
      </c>
      <c r="E19" s="354">
        <v>5</v>
      </c>
      <c r="F19" s="353">
        <v>6</v>
      </c>
      <c r="G19" s="355">
        <v>7</v>
      </c>
      <c r="H19" s="356">
        <v>8</v>
      </c>
      <c r="I19" s="354">
        <v>9</v>
      </c>
      <c r="J19" s="354">
        <v>10</v>
      </c>
      <c r="K19" s="354">
        <v>11</v>
      </c>
      <c r="L19" s="357">
        <v>12</v>
      </c>
      <c r="M19" s="356">
        <v>13</v>
      </c>
      <c r="N19" s="354">
        <v>14</v>
      </c>
      <c r="O19" s="354">
        <v>15</v>
      </c>
      <c r="P19" s="354">
        <v>16</v>
      </c>
      <c r="Q19" s="354">
        <v>17</v>
      </c>
      <c r="R19" s="354">
        <v>18</v>
      </c>
      <c r="S19" s="357">
        <v>19</v>
      </c>
    </row>
    <row r="20" spans="1:19" ht="23.25">
      <c r="A20" s="358" t="s">
        <v>456</v>
      </c>
      <c r="B20" s="359">
        <v>2</v>
      </c>
      <c r="C20" s="360">
        <v>2</v>
      </c>
      <c r="D20" s="360">
        <v>2</v>
      </c>
      <c r="E20" s="361">
        <v>2</v>
      </c>
      <c r="F20" s="360">
        <v>2</v>
      </c>
      <c r="G20" s="362">
        <v>2</v>
      </c>
      <c r="H20" s="363">
        <v>39000</v>
      </c>
      <c r="I20" s="364">
        <v>5800</v>
      </c>
      <c r="J20" s="360"/>
      <c r="K20" s="360"/>
      <c r="L20" s="365">
        <f t="shared" ref="L20:L39" si="0">SUM(H20:K20)</f>
        <v>44800</v>
      </c>
      <c r="M20" s="363">
        <v>35224.239999999998</v>
      </c>
      <c r="N20" s="364">
        <v>5198.9399999999996</v>
      </c>
      <c r="O20" s="360"/>
      <c r="P20" s="360"/>
      <c r="Q20" s="360"/>
      <c r="R20" s="360"/>
      <c r="S20" s="365">
        <f t="shared" ref="S20:S39" si="1">SUM(M20:R20)</f>
        <v>40423.18</v>
      </c>
    </row>
    <row r="21" spans="1:19">
      <c r="A21" s="366" t="s">
        <v>457</v>
      </c>
      <c r="B21" s="363">
        <v>1</v>
      </c>
      <c r="C21" s="360">
        <v>0.8</v>
      </c>
      <c r="D21" s="360">
        <v>0.8</v>
      </c>
      <c r="E21" s="361">
        <v>1</v>
      </c>
      <c r="F21" s="360">
        <v>0.8</v>
      </c>
      <c r="G21" s="362">
        <v>0.8</v>
      </c>
      <c r="H21" s="363">
        <v>15000</v>
      </c>
      <c r="I21" s="360">
        <v>2100</v>
      </c>
      <c r="J21" s="360"/>
      <c r="K21" s="360"/>
      <c r="L21" s="365">
        <f t="shared" si="0"/>
        <v>17100</v>
      </c>
      <c r="M21" s="363">
        <v>14978.92</v>
      </c>
      <c r="N21" s="360">
        <v>2079.58</v>
      </c>
      <c r="O21" s="360"/>
      <c r="P21" s="360"/>
      <c r="Q21" s="360"/>
      <c r="R21" s="360"/>
      <c r="S21" s="365">
        <f t="shared" si="1"/>
        <v>17058.5</v>
      </c>
    </row>
    <row r="22" spans="1:19">
      <c r="A22" s="367" t="s">
        <v>458</v>
      </c>
      <c r="B22" s="363"/>
      <c r="C22" s="360"/>
      <c r="D22" s="360"/>
      <c r="E22" s="361"/>
      <c r="F22" s="360"/>
      <c r="G22" s="362"/>
      <c r="H22" s="363"/>
      <c r="I22" s="360"/>
      <c r="J22" s="360"/>
      <c r="K22" s="360"/>
      <c r="L22" s="365">
        <f t="shared" si="0"/>
        <v>0</v>
      </c>
      <c r="M22" s="363"/>
      <c r="N22" s="360"/>
      <c r="O22" s="360"/>
      <c r="P22" s="360"/>
      <c r="Q22" s="361"/>
      <c r="R22" s="361"/>
      <c r="S22" s="365">
        <f t="shared" si="1"/>
        <v>0</v>
      </c>
    </row>
    <row r="23" spans="1:19">
      <c r="A23" s="366" t="s">
        <v>457</v>
      </c>
      <c r="B23" s="363"/>
      <c r="C23" s="360"/>
      <c r="D23" s="360"/>
      <c r="E23" s="361"/>
      <c r="F23" s="360"/>
      <c r="G23" s="362"/>
      <c r="H23" s="363"/>
      <c r="I23" s="360"/>
      <c r="J23" s="360"/>
      <c r="K23" s="360"/>
      <c r="L23" s="365">
        <f t="shared" si="0"/>
        <v>0</v>
      </c>
      <c r="M23" s="363"/>
      <c r="N23" s="360"/>
      <c r="O23" s="360"/>
      <c r="P23" s="360"/>
      <c r="Q23" s="361"/>
      <c r="R23" s="361"/>
      <c r="S23" s="365">
        <f t="shared" si="1"/>
        <v>0</v>
      </c>
    </row>
    <row r="24" spans="1:19" ht="15" customHeight="1">
      <c r="A24" s="368" t="s">
        <v>459</v>
      </c>
      <c r="B24" s="369">
        <v>26</v>
      </c>
      <c r="C24" s="370">
        <v>26</v>
      </c>
      <c r="D24" s="371">
        <v>26</v>
      </c>
      <c r="E24" s="372">
        <v>26</v>
      </c>
      <c r="F24" s="370">
        <v>26</v>
      </c>
      <c r="G24" s="373">
        <v>26</v>
      </c>
      <c r="H24" s="363">
        <v>325000</v>
      </c>
      <c r="I24" s="370"/>
      <c r="J24" s="370">
        <v>15000</v>
      </c>
      <c r="K24" s="371"/>
      <c r="L24" s="365">
        <f t="shared" si="0"/>
        <v>340000</v>
      </c>
      <c r="M24" s="363">
        <v>316842.46000000002</v>
      </c>
      <c r="N24" s="370"/>
      <c r="O24" s="370">
        <v>14622</v>
      </c>
      <c r="P24" s="370"/>
      <c r="Q24" s="372"/>
      <c r="R24" s="372">
        <v>405.77</v>
      </c>
      <c r="S24" s="365">
        <f t="shared" si="1"/>
        <v>331870.23000000004</v>
      </c>
    </row>
    <row r="25" spans="1:19">
      <c r="A25" s="374" t="s">
        <v>460</v>
      </c>
      <c r="B25" s="369">
        <v>14.36</v>
      </c>
      <c r="C25" s="370">
        <v>17.54</v>
      </c>
      <c r="D25" s="371">
        <v>17.54</v>
      </c>
      <c r="E25" s="372">
        <v>14.36</v>
      </c>
      <c r="F25" s="370">
        <v>17.54</v>
      </c>
      <c r="G25" s="373">
        <v>17.54</v>
      </c>
      <c r="H25" s="363">
        <v>204050</v>
      </c>
      <c r="I25" s="370"/>
      <c r="J25" s="370">
        <v>9300</v>
      </c>
      <c r="K25" s="371"/>
      <c r="L25" s="365">
        <f t="shared" si="0"/>
        <v>213350</v>
      </c>
      <c r="M25" s="363">
        <v>204042.14</v>
      </c>
      <c r="N25" s="370"/>
      <c r="O25" s="370">
        <v>9261.4500000000007</v>
      </c>
      <c r="P25" s="370"/>
      <c r="Q25" s="372"/>
      <c r="R25" s="372">
        <v>405.77</v>
      </c>
      <c r="S25" s="365">
        <f t="shared" si="1"/>
        <v>213709.36000000002</v>
      </c>
    </row>
    <row r="26" spans="1:19">
      <c r="A26" s="375" t="s">
        <v>461</v>
      </c>
      <c r="B26" s="369">
        <v>3</v>
      </c>
      <c r="C26" s="370">
        <v>3</v>
      </c>
      <c r="D26" s="371">
        <v>3</v>
      </c>
      <c r="E26" s="372">
        <v>3</v>
      </c>
      <c r="F26" s="370">
        <v>3</v>
      </c>
      <c r="G26" s="373">
        <v>3</v>
      </c>
      <c r="H26" s="363">
        <v>45700</v>
      </c>
      <c r="I26" s="370"/>
      <c r="J26" s="370">
        <v>1100</v>
      </c>
      <c r="K26" s="371"/>
      <c r="L26" s="365">
        <f t="shared" si="0"/>
        <v>46800</v>
      </c>
      <c r="M26" s="363">
        <v>42675.199999999997</v>
      </c>
      <c r="N26" s="370"/>
      <c r="O26" s="370">
        <v>933.02</v>
      </c>
      <c r="P26" s="370"/>
      <c r="Q26" s="372"/>
      <c r="R26" s="372"/>
      <c r="S26" s="365">
        <f t="shared" si="1"/>
        <v>43608.219999999994</v>
      </c>
    </row>
    <row r="27" spans="1:19">
      <c r="A27" s="374" t="s">
        <v>460</v>
      </c>
      <c r="B27" s="369">
        <v>3</v>
      </c>
      <c r="C27" s="370">
        <v>1.9</v>
      </c>
      <c r="D27" s="371">
        <v>1.9</v>
      </c>
      <c r="E27" s="372">
        <v>3</v>
      </c>
      <c r="F27" s="370">
        <v>1.9</v>
      </c>
      <c r="G27" s="373">
        <v>1.9</v>
      </c>
      <c r="H27" s="363">
        <v>23650</v>
      </c>
      <c r="I27" s="370"/>
      <c r="J27" s="370">
        <v>900</v>
      </c>
      <c r="K27" s="371"/>
      <c r="L27" s="365">
        <f t="shared" si="0"/>
        <v>24550</v>
      </c>
      <c r="M27" s="363">
        <v>23615.17</v>
      </c>
      <c r="N27" s="370"/>
      <c r="O27" s="370">
        <v>289.38</v>
      </c>
      <c r="P27" s="370"/>
      <c r="Q27" s="372"/>
      <c r="R27" s="372"/>
      <c r="S27" s="365">
        <f t="shared" si="1"/>
        <v>23904.55</v>
      </c>
    </row>
    <row r="28" spans="1:19">
      <c r="A28" s="368" t="s">
        <v>462</v>
      </c>
      <c r="B28" s="369">
        <v>5</v>
      </c>
      <c r="C28" s="376">
        <v>7</v>
      </c>
      <c r="D28" s="377">
        <v>6.33</v>
      </c>
      <c r="E28" s="378">
        <v>5</v>
      </c>
      <c r="F28" s="376">
        <v>7</v>
      </c>
      <c r="G28" s="373">
        <v>6.33</v>
      </c>
      <c r="H28" s="363">
        <v>34700</v>
      </c>
      <c r="I28" s="370">
        <v>3100</v>
      </c>
      <c r="J28" s="370"/>
      <c r="K28" s="371"/>
      <c r="L28" s="365">
        <f t="shared" si="0"/>
        <v>37800</v>
      </c>
      <c r="M28" s="363">
        <v>34637</v>
      </c>
      <c r="N28" s="370">
        <v>3098.93</v>
      </c>
      <c r="O28" s="370"/>
      <c r="P28" s="370"/>
      <c r="Q28" s="372"/>
      <c r="R28" s="372"/>
      <c r="S28" s="365">
        <f t="shared" si="1"/>
        <v>37735.93</v>
      </c>
    </row>
    <row r="29" spans="1:19">
      <c r="A29" s="374" t="s">
        <v>460</v>
      </c>
      <c r="B29" s="369"/>
      <c r="C29" s="376"/>
      <c r="D29" s="377"/>
      <c r="E29" s="378"/>
      <c r="F29" s="376"/>
      <c r="G29" s="373"/>
      <c r="H29" s="363"/>
      <c r="I29" s="370"/>
      <c r="J29" s="370"/>
      <c r="K29" s="371"/>
      <c r="L29" s="365">
        <f t="shared" si="0"/>
        <v>0</v>
      </c>
      <c r="M29" s="363"/>
      <c r="N29" s="370"/>
      <c r="O29" s="370"/>
      <c r="P29" s="370"/>
      <c r="Q29" s="372"/>
      <c r="R29" s="372"/>
      <c r="S29" s="365">
        <f t="shared" si="1"/>
        <v>0</v>
      </c>
    </row>
    <row r="30" spans="1:19">
      <c r="A30" s="379" t="s">
        <v>463</v>
      </c>
      <c r="B30" s="369"/>
      <c r="C30" s="370"/>
      <c r="D30" s="371"/>
      <c r="E30" s="372"/>
      <c r="F30" s="370"/>
      <c r="G30" s="373"/>
      <c r="H30" s="363"/>
      <c r="I30" s="370"/>
      <c r="J30" s="370"/>
      <c r="K30" s="371"/>
      <c r="L30" s="365">
        <f t="shared" si="0"/>
        <v>0</v>
      </c>
      <c r="M30" s="363"/>
      <c r="N30" s="370"/>
      <c r="O30" s="370"/>
      <c r="P30" s="370"/>
      <c r="Q30" s="372"/>
      <c r="R30" s="372"/>
      <c r="S30" s="365">
        <f t="shared" si="1"/>
        <v>0</v>
      </c>
    </row>
    <row r="31" spans="1:19">
      <c r="A31" s="374" t="s">
        <v>460</v>
      </c>
      <c r="B31" s="369"/>
      <c r="C31" s="370"/>
      <c r="D31" s="371"/>
      <c r="E31" s="372"/>
      <c r="F31" s="370"/>
      <c r="G31" s="373"/>
      <c r="H31" s="363"/>
      <c r="I31" s="370"/>
      <c r="J31" s="370"/>
      <c r="K31" s="371"/>
      <c r="L31" s="365">
        <f t="shared" si="0"/>
        <v>0</v>
      </c>
      <c r="M31" s="363"/>
      <c r="N31" s="370"/>
      <c r="O31" s="370"/>
      <c r="P31" s="370"/>
      <c r="Q31" s="372"/>
      <c r="R31" s="372"/>
      <c r="S31" s="365">
        <f t="shared" si="1"/>
        <v>0</v>
      </c>
    </row>
    <row r="32" spans="1:19">
      <c r="A32" s="368" t="s">
        <v>464</v>
      </c>
      <c r="B32" s="380">
        <v>36.18</v>
      </c>
      <c r="C32" s="376">
        <v>34.43</v>
      </c>
      <c r="D32" s="377">
        <v>35.31</v>
      </c>
      <c r="E32" s="380">
        <v>36.18</v>
      </c>
      <c r="F32" s="376">
        <v>34.43</v>
      </c>
      <c r="G32" s="377">
        <v>35.31</v>
      </c>
      <c r="H32" s="363">
        <v>247792</v>
      </c>
      <c r="I32" s="370">
        <v>22800</v>
      </c>
      <c r="J32" s="370"/>
      <c r="K32" s="371"/>
      <c r="L32" s="365">
        <f t="shared" si="0"/>
        <v>270592</v>
      </c>
      <c r="M32" s="363">
        <v>231347.77</v>
      </c>
      <c r="N32" s="370">
        <v>22797.89</v>
      </c>
      <c r="O32" s="370">
        <v>8400</v>
      </c>
      <c r="P32" s="370"/>
      <c r="Q32" s="372"/>
      <c r="R32" s="372"/>
      <c r="S32" s="365">
        <f t="shared" si="1"/>
        <v>262545.65999999997</v>
      </c>
    </row>
    <row r="33" spans="1:19" ht="15.75" thickBot="1">
      <c r="A33" s="381" t="s">
        <v>465</v>
      </c>
      <c r="B33" s="382">
        <v>7</v>
      </c>
      <c r="C33" s="383">
        <v>7</v>
      </c>
      <c r="D33" s="384">
        <v>7</v>
      </c>
      <c r="E33" s="385">
        <v>7</v>
      </c>
      <c r="F33" s="383">
        <v>7</v>
      </c>
      <c r="G33" s="386">
        <v>7</v>
      </c>
      <c r="H33" s="382">
        <v>35000</v>
      </c>
      <c r="I33" s="383"/>
      <c r="J33" s="383"/>
      <c r="K33" s="384"/>
      <c r="L33" s="387">
        <f t="shared" si="0"/>
        <v>35000</v>
      </c>
      <c r="M33" s="388">
        <v>34940.959999999999</v>
      </c>
      <c r="N33" s="383"/>
      <c r="O33" s="383"/>
      <c r="P33" s="383"/>
      <c r="Q33" s="385"/>
      <c r="R33" s="385"/>
      <c r="S33" s="387">
        <f t="shared" si="1"/>
        <v>34940.959999999999</v>
      </c>
    </row>
    <row r="34" spans="1:19">
      <c r="A34" s="389" t="s">
        <v>265</v>
      </c>
      <c r="B34" s="390">
        <f>SUM(B20,B24,B26,B28,B30,B32,B22)</f>
        <v>72.180000000000007</v>
      </c>
      <c r="C34" s="390">
        <f>SUM(C20,C24,C26,C28,C30,C32,C22)</f>
        <v>72.430000000000007</v>
      </c>
      <c r="D34" s="390">
        <f>SUM(D20,D24,D26,D28,D30,D32,D22)</f>
        <v>72.64</v>
      </c>
      <c r="E34" s="391">
        <f t="shared" ref="E34:R34" si="2">SUM(E20,E24,E26,E28,E30,E32,E22)</f>
        <v>72.180000000000007</v>
      </c>
      <c r="F34" s="391">
        <f t="shared" si="2"/>
        <v>72.430000000000007</v>
      </c>
      <c r="G34" s="391">
        <f t="shared" si="2"/>
        <v>72.64</v>
      </c>
      <c r="H34" s="390">
        <f t="shared" si="2"/>
        <v>692192</v>
      </c>
      <c r="I34" s="391">
        <f t="shared" si="2"/>
        <v>31700</v>
      </c>
      <c r="J34" s="391">
        <f t="shared" si="2"/>
        <v>16100</v>
      </c>
      <c r="K34" s="391">
        <f t="shared" si="2"/>
        <v>0</v>
      </c>
      <c r="L34" s="393">
        <f t="shared" si="0"/>
        <v>739992</v>
      </c>
      <c r="M34" s="390">
        <f t="shared" si="2"/>
        <v>660726.67000000004</v>
      </c>
      <c r="N34" s="391">
        <f t="shared" si="2"/>
        <v>31095.759999999998</v>
      </c>
      <c r="O34" s="391">
        <f t="shared" si="2"/>
        <v>23955.02</v>
      </c>
      <c r="P34" s="391">
        <f t="shared" si="2"/>
        <v>0</v>
      </c>
      <c r="Q34" s="391">
        <f t="shared" si="2"/>
        <v>0</v>
      </c>
      <c r="R34" s="391">
        <f t="shared" si="2"/>
        <v>405.77</v>
      </c>
      <c r="S34" s="393">
        <f t="shared" si="1"/>
        <v>716183.22000000009</v>
      </c>
    </row>
    <row r="35" spans="1:19" ht="15.75" thickBot="1">
      <c r="A35" s="394" t="s">
        <v>466</v>
      </c>
      <c r="B35" s="395">
        <f>SUM(B21,B25,B27,B29,B31,B23)</f>
        <v>18.36</v>
      </c>
      <c r="C35" s="396">
        <f t="shared" ref="C35:R35" si="3">SUM(C21,C25,C27,C29,C31,C23)</f>
        <v>20.239999999999998</v>
      </c>
      <c r="D35" s="396">
        <f t="shared" si="3"/>
        <v>20.239999999999998</v>
      </c>
      <c r="E35" s="396">
        <f t="shared" si="3"/>
        <v>18.36</v>
      </c>
      <c r="F35" s="396">
        <f t="shared" si="3"/>
        <v>20.239999999999998</v>
      </c>
      <c r="G35" s="397">
        <f t="shared" si="3"/>
        <v>20.239999999999998</v>
      </c>
      <c r="H35" s="395">
        <f t="shared" si="3"/>
        <v>242700</v>
      </c>
      <c r="I35" s="396">
        <f t="shared" si="3"/>
        <v>2100</v>
      </c>
      <c r="J35" s="396">
        <f t="shared" si="3"/>
        <v>10200</v>
      </c>
      <c r="K35" s="396">
        <f t="shared" si="3"/>
        <v>0</v>
      </c>
      <c r="L35" s="398">
        <f t="shared" si="0"/>
        <v>255000</v>
      </c>
      <c r="M35" s="395">
        <f t="shared" si="3"/>
        <v>242636.23000000004</v>
      </c>
      <c r="N35" s="396">
        <f t="shared" si="3"/>
        <v>2079.58</v>
      </c>
      <c r="O35" s="396">
        <f t="shared" si="3"/>
        <v>9550.83</v>
      </c>
      <c r="P35" s="396">
        <f t="shared" si="3"/>
        <v>0</v>
      </c>
      <c r="Q35" s="396">
        <f t="shared" si="3"/>
        <v>0</v>
      </c>
      <c r="R35" s="396">
        <f t="shared" si="3"/>
        <v>405.77</v>
      </c>
      <c r="S35" s="398">
        <f t="shared" si="1"/>
        <v>254672.41</v>
      </c>
    </row>
    <row r="36" spans="1:19">
      <c r="A36" s="399" t="s">
        <v>467</v>
      </c>
      <c r="B36" s="400">
        <f>SUM(B20,B24,B26,B22)</f>
        <v>31</v>
      </c>
      <c r="C36" s="401">
        <f t="shared" ref="C36:R37" si="4">SUM(C20,C24,C26,C22)</f>
        <v>31</v>
      </c>
      <c r="D36" s="401">
        <f t="shared" si="4"/>
        <v>31</v>
      </c>
      <c r="E36" s="401">
        <f t="shared" si="4"/>
        <v>31</v>
      </c>
      <c r="F36" s="401">
        <f t="shared" si="4"/>
        <v>31</v>
      </c>
      <c r="G36" s="402">
        <f t="shared" si="4"/>
        <v>31</v>
      </c>
      <c r="H36" s="400">
        <f t="shared" si="4"/>
        <v>409700</v>
      </c>
      <c r="I36" s="401">
        <f t="shared" si="4"/>
        <v>5800</v>
      </c>
      <c r="J36" s="401">
        <f t="shared" si="4"/>
        <v>16100</v>
      </c>
      <c r="K36" s="401">
        <f t="shared" si="4"/>
        <v>0</v>
      </c>
      <c r="L36" s="403">
        <f t="shared" si="0"/>
        <v>431600</v>
      </c>
      <c r="M36" s="400">
        <f t="shared" si="4"/>
        <v>394741.9</v>
      </c>
      <c r="N36" s="401">
        <f t="shared" si="4"/>
        <v>5198.9399999999996</v>
      </c>
      <c r="O36" s="401">
        <f t="shared" si="4"/>
        <v>15555.02</v>
      </c>
      <c r="P36" s="401">
        <f t="shared" si="4"/>
        <v>0</v>
      </c>
      <c r="Q36" s="401">
        <f t="shared" si="4"/>
        <v>0</v>
      </c>
      <c r="R36" s="401">
        <f t="shared" si="4"/>
        <v>405.77</v>
      </c>
      <c r="S36" s="403">
        <f t="shared" si="1"/>
        <v>415901.63000000006</v>
      </c>
    </row>
    <row r="37" spans="1:19">
      <c r="A37" s="404" t="s">
        <v>460</v>
      </c>
      <c r="B37" s="405">
        <f>SUM(B21,B25,B27,B23)</f>
        <v>18.36</v>
      </c>
      <c r="C37" s="406">
        <f>SUM(C21,C25,C27,C23)</f>
        <v>20.239999999999998</v>
      </c>
      <c r="D37" s="406">
        <f t="shared" si="4"/>
        <v>20.239999999999998</v>
      </c>
      <c r="E37" s="406">
        <f t="shared" si="4"/>
        <v>18.36</v>
      </c>
      <c r="F37" s="406">
        <f t="shared" si="4"/>
        <v>20.239999999999998</v>
      </c>
      <c r="G37" s="407">
        <f t="shared" si="4"/>
        <v>20.239999999999998</v>
      </c>
      <c r="H37" s="405">
        <f t="shared" si="4"/>
        <v>242700</v>
      </c>
      <c r="I37" s="406">
        <f t="shared" si="4"/>
        <v>2100</v>
      </c>
      <c r="J37" s="406">
        <f t="shared" si="4"/>
        <v>10200</v>
      </c>
      <c r="K37" s="406">
        <f t="shared" si="4"/>
        <v>0</v>
      </c>
      <c r="L37" s="365">
        <f t="shared" si="0"/>
        <v>255000</v>
      </c>
      <c r="M37" s="405">
        <f t="shared" si="4"/>
        <v>242636.23000000004</v>
      </c>
      <c r="N37" s="406">
        <f t="shared" si="4"/>
        <v>2079.58</v>
      </c>
      <c r="O37" s="406">
        <f t="shared" si="4"/>
        <v>9550.83</v>
      </c>
      <c r="P37" s="406">
        <f t="shared" si="4"/>
        <v>0</v>
      </c>
      <c r="Q37" s="406">
        <f t="shared" si="4"/>
        <v>0</v>
      </c>
      <c r="R37" s="406">
        <f t="shared" si="4"/>
        <v>405.77</v>
      </c>
      <c r="S37" s="365">
        <f t="shared" si="1"/>
        <v>254672.41</v>
      </c>
    </row>
    <row r="38" spans="1:19">
      <c r="A38" s="408" t="s">
        <v>468</v>
      </c>
      <c r="B38" s="405">
        <f>SUM(B26,B28,B30)</f>
        <v>8</v>
      </c>
      <c r="C38" s="406">
        <f t="shared" ref="C38:R39" si="5">SUM(C26,C28,C30)</f>
        <v>10</v>
      </c>
      <c r="D38" s="406">
        <f t="shared" si="5"/>
        <v>9.33</v>
      </c>
      <c r="E38" s="406">
        <f t="shared" si="5"/>
        <v>8</v>
      </c>
      <c r="F38" s="406">
        <f t="shared" si="5"/>
        <v>10</v>
      </c>
      <c r="G38" s="407">
        <f t="shared" si="5"/>
        <v>9.33</v>
      </c>
      <c r="H38" s="405">
        <f t="shared" si="5"/>
        <v>80400</v>
      </c>
      <c r="I38" s="406">
        <f t="shared" si="5"/>
        <v>3100</v>
      </c>
      <c r="J38" s="406">
        <f t="shared" si="5"/>
        <v>1100</v>
      </c>
      <c r="K38" s="406">
        <f t="shared" si="5"/>
        <v>0</v>
      </c>
      <c r="L38" s="365">
        <f t="shared" si="0"/>
        <v>84600</v>
      </c>
      <c r="M38" s="405">
        <f t="shared" si="5"/>
        <v>77312.2</v>
      </c>
      <c r="N38" s="406">
        <f t="shared" si="5"/>
        <v>3098.93</v>
      </c>
      <c r="O38" s="406">
        <f t="shared" si="5"/>
        <v>933.02</v>
      </c>
      <c r="P38" s="406">
        <f t="shared" si="5"/>
        <v>0</v>
      </c>
      <c r="Q38" s="406">
        <f t="shared" si="5"/>
        <v>0</v>
      </c>
      <c r="R38" s="406">
        <f t="shared" si="5"/>
        <v>0</v>
      </c>
      <c r="S38" s="365">
        <f t="shared" si="1"/>
        <v>81344.149999999994</v>
      </c>
    </row>
    <row r="39" spans="1:19" ht="15.75" thickBot="1">
      <c r="A39" s="409" t="s">
        <v>460</v>
      </c>
      <c r="B39" s="410">
        <f>SUM(B27,B29,B31)</f>
        <v>3</v>
      </c>
      <c r="C39" s="411">
        <f t="shared" si="5"/>
        <v>1.9</v>
      </c>
      <c r="D39" s="411">
        <f t="shared" si="5"/>
        <v>1.9</v>
      </c>
      <c r="E39" s="411">
        <f t="shared" si="5"/>
        <v>3</v>
      </c>
      <c r="F39" s="411">
        <f t="shared" si="5"/>
        <v>1.9</v>
      </c>
      <c r="G39" s="412">
        <f t="shared" si="5"/>
        <v>1.9</v>
      </c>
      <c r="H39" s="410">
        <f t="shared" si="5"/>
        <v>23650</v>
      </c>
      <c r="I39" s="411">
        <f t="shared" si="5"/>
        <v>0</v>
      </c>
      <c r="J39" s="411">
        <f t="shared" si="5"/>
        <v>900</v>
      </c>
      <c r="K39" s="411">
        <f t="shared" si="5"/>
        <v>0</v>
      </c>
      <c r="L39" s="398">
        <f t="shared" si="0"/>
        <v>24550</v>
      </c>
      <c r="M39" s="410">
        <f t="shared" si="5"/>
        <v>23615.17</v>
      </c>
      <c r="N39" s="411">
        <f t="shared" si="5"/>
        <v>0</v>
      </c>
      <c r="O39" s="411">
        <f t="shared" si="5"/>
        <v>289.38</v>
      </c>
      <c r="P39" s="411">
        <f t="shared" si="5"/>
        <v>0</v>
      </c>
      <c r="Q39" s="411">
        <f t="shared" si="5"/>
        <v>0</v>
      </c>
      <c r="R39" s="411">
        <f t="shared" si="5"/>
        <v>0</v>
      </c>
      <c r="S39" s="398">
        <f t="shared" si="1"/>
        <v>23904.55</v>
      </c>
    </row>
    <row r="41" spans="1:19">
      <c r="A41" s="632" t="s">
        <v>227</v>
      </c>
      <c r="B41" s="632"/>
      <c r="C41" s="632"/>
      <c r="D41" s="632"/>
      <c r="E41" s="415"/>
      <c r="F41" s="415"/>
      <c r="G41" s="415"/>
      <c r="H41" s="415"/>
      <c r="I41" s="415"/>
      <c r="J41" s="416"/>
      <c r="K41" s="630" t="s">
        <v>228</v>
      </c>
      <c r="L41" s="630"/>
      <c r="M41" s="630"/>
      <c r="N41" s="630"/>
      <c r="O41" s="630"/>
      <c r="P41" s="630"/>
      <c r="Q41" s="310"/>
      <c r="R41" s="310"/>
      <c r="S41" s="310"/>
    </row>
    <row r="42" spans="1:19">
      <c r="A42" s="606"/>
      <c r="B42" s="606"/>
      <c r="C42" s="317"/>
      <c r="D42" s="310"/>
      <c r="E42" s="310"/>
      <c r="F42" s="631" t="s">
        <v>224</v>
      </c>
      <c r="G42" s="631"/>
      <c r="H42" s="631"/>
      <c r="I42" s="414"/>
      <c r="J42" s="414"/>
      <c r="K42" s="414"/>
      <c r="L42" s="414"/>
      <c r="M42" s="417" t="s">
        <v>225</v>
      </c>
      <c r="N42" s="417"/>
      <c r="O42" s="317"/>
      <c r="P42" s="310"/>
      <c r="Q42" s="310"/>
      <c r="R42" s="310"/>
      <c r="S42" s="310"/>
    </row>
    <row r="43" spans="1:19" ht="26.25" customHeight="1">
      <c r="A43" s="629" t="s">
        <v>332</v>
      </c>
      <c r="B43" s="629"/>
      <c r="C43" s="629"/>
      <c r="D43" s="629"/>
      <c r="E43" s="415"/>
      <c r="F43" s="415"/>
      <c r="G43" s="415"/>
      <c r="H43" s="415"/>
      <c r="I43" s="415"/>
      <c r="J43" s="416"/>
      <c r="K43" s="630" t="s">
        <v>333</v>
      </c>
      <c r="L43" s="630"/>
      <c r="M43" s="630"/>
      <c r="N43" s="630"/>
      <c r="O43" s="630"/>
      <c r="P43" s="630"/>
      <c r="Q43" s="310"/>
      <c r="R43" s="310"/>
      <c r="S43" s="310"/>
    </row>
    <row r="44" spans="1:19">
      <c r="A44" s="606"/>
      <c r="B44" s="606"/>
      <c r="C44" s="317"/>
      <c r="D44" s="310"/>
      <c r="E44" s="310"/>
      <c r="F44" s="631" t="s">
        <v>224</v>
      </c>
      <c r="G44" s="631"/>
      <c r="H44" s="631"/>
      <c r="I44" s="414"/>
      <c r="J44" s="414"/>
      <c r="K44" s="414"/>
      <c r="L44" s="414"/>
      <c r="M44" s="417" t="s">
        <v>225</v>
      </c>
      <c r="N44" s="417"/>
      <c r="O44" s="317"/>
      <c r="P44" s="310"/>
      <c r="Q44" s="310"/>
      <c r="R44" s="310"/>
      <c r="S44" s="310"/>
    </row>
  </sheetData>
  <mergeCells count="39">
    <mergeCell ref="A43:D43"/>
    <mergeCell ref="K43:P43"/>
    <mergeCell ref="A44:B44"/>
    <mergeCell ref="F44:H44"/>
    <mergeCell ref="Q17:Q18"/>
    <mergeCell ref="A41:D41"/>
    <mergeCell ref="K41:P41"/>
    <mergeCell ref="A42:B42"/>
    <mergeCell ref="F42:H42"/>
    <mergeCell ref="K17:K18"/>
    <mergeCell ref="L17:L18"/>
    <mergeCell ref="M17:M18"/>
    <mergeCell ref="N17:N18"/>
    <mergeCell ref="O17:O18"/>
    <mergeCell ref="P17:P18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19685039370078741" right="3.937007874015748E-2" top="3.937007874015748E-2" bottom="3.937007874015748E-2" header="3.937007874015748E-2" footer="3.937007874015748E-2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O19" sqref="O19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</cols>
  <sheetData>
    <row r="1" spans="1:12">
      <c r="G1" s="1"/>
      <c r="H1" s="3"/>
      <c r="I1" s="21"/>
      <c r="J1" s="152" t="s">
        <v>0</v>
      </c>
      <c r="K1" s="152"/>
      <c r="L1" s="152"/>
    </row>
    <row r="2" spans="1:12">
      <c r="H2" s="3"/>
      <c r="I2" s="22"/>
      <c r="J2" s="152" t="s">
        <v>1</v>
      </c>
      <c r="K2" s="152"/>
      <c r="L2" s="152"/>
    </row>
    <row r="3" spans="1:12">
      <c r="H3" s="23"/>
      <c r="I3" s="3"/>
      <c r="J3" s="152" t="s">
        <v>2</v>
      </c>
      <c r="K3" s="152"/>
      <c r="L3" s="152"/>
    </row>
    <row r="4" spans="1:12">
      <c r="G4" s="4" t="s">
        <v>3</v>
      </c>
      <c r="H4" s="3"/>
      <c r="I4" s="22"/>
      <c r="J4" s="152" t="s">
        <v>4</v>
      </c>
      <c r="K4" s="152"/>
      <c r="L4" s="152"/>
    </row>
    <row r="5" spans="1:12">
      <c r="H5" s="3"/>
      <c r="I5" s="22"/>
      <c r="J5" s="152" t="s">
        <v>5</v>
      </c>
      <c r="K5" s="152"/>
      <c r="L5" s="152"/>
    </row>
    <row r="6" spans="1:12">
      <c r="H6" s="3"/>
      <c r="I6" s="22"/>
      <c r="J6" s="152"/>
      <c r="K6" s="152"/>
      <c r="L6" s="152"/>
    </row>
    <row r="7" spans="1:12" ht="34.5" customHeight="1">
      <c r="A7" s="422" t="s">
        <v>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</row>
    <row r="8" spans="1:12" ht="15.75">
      <c r="G8" s="24"/>
      <c r="H8" s="25"/>
      <c r="I8" s="25"/>
      <c r="J8" s="26"/>
      <c r="K8" s="26"/>
      <c r="L8" s="27"/>
    </row>
    <row r="9" spans="1:12">
      <c r="A9" s="423" t="s">
        <v>7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</row>
    <row r="10" spans="1:12">
      <c r="A10" s="424" t="s">
        <v>8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</row>
    <row r="11" spans="1:12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ht="15.75">
      <c r="A12" s="28"/>
      <c r="B12" s="152"/>
      <c r="C12" s="152"/>
      <c r="D12" s="152"/>
      <c r="E12" s="152"/>
      <c r="F12" s="152"/>
      <c r="G12" s="430" t="s">
        <v>9</v>
      </c>
      <c r="H12" s="430"/>
      <c r="I12" s="430"/>
      <c r="J12" s="430"/>
      <c r="K12" s="430"/>
      <c r="L12" s="152"/>
    </row>
    <row r="13" spans="1:12" ht="15.75">
      <c r="A13" s="431" t="s">
        <v>10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</row>
    <row r="14" spans="1:12">
      <c r="G14" s="432" t="s">
        <v>11</v>
      </c>
      <c r="H14" s="432"/>
      <c r="I14" s="432"/>
      <c r="J14" s="432"/>
      <c r="K14" s="432"/>
    </row>
    <row r="15" spans="1:12">
      <c r="G15" s="424" t="s">
        <v>12</v>
      </c>
      <c r="H15" s="424"/>
      <c r="I15" s="424"/>
      <c r="J15" s="424"/>
      <c r="K15" s="424"/>
    </row>
    <row r="16" spans="1:12" ht="15.75">
      <c r="B16" s="431" t="s">
        <v>13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8" spans="1:16">
      <c r="G18" s="433" t="s">
        <v>334</v>
      </c>
      <c r="H18" s="432"/>
      <c r="I18" s="432"/>
      <c r="J18" s="432"/>
      <c r="K18" s="432"/>
    </row>
    <row r="19" spans="1:16">
      <c r="G19" s="451" t="s">
        <v>14</v>
      </c>
      <c r="H19" s="451"/>
      <c r="I19" s="451"/>
      <c r="J19" s="451"/>
      <c r="K19" s="451"/>
    </row>
    <row r="20" spans="1:16">
      <c r="G20" s="152"/>
      <c r="H20" s="152"/>
      <c r="I20" s="152"/>
      <c r="J20" s="152"/>
      <c r="K20" s="152"/>
    </row>
    <row r="21" spans="1:16">
      <c r="B21" s="22"/>
      <c r="C21" s="22"/>
      <c r="D21" s="22"/>
      <c r="E21" s="452"/>
      <c r="F21" s="452"/>
      <c r="G21" s="452"/>
      <c r="H21" s="452"/>
      <c r="I21" s="452"/>
      <c r="J21" s="452"/>
      <c r="K21" s="452"/>
      <c r="L21" s="22"/>
    </row>
    <row r="22" spans="1:16">
      <c r="A22" s="453" t="s">
        <v>15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</row>
    <row r="23" spans="1:16">
      <c r="F23" s="36"/>
      <c r="J23" s="5"/>
      <c r="K23" s="13"/>
      <c r="L23" s="6" t="s">
        <v>16</v>
      </c>
    </row>
    <row r="24" spans="1:16">
      <c r="F24" s="36"/>
      <c r="J24" s="31" t="s">
        <v>17</v>
      </c>
      <c r="K24" s="23"/>
      <c r="L24" s="32"/>
    </row>
    <row r="25" spans="1:16">
      <c r="E25" s="152"/>
      <c r="F25" s="151"/>
      <c r="I25" s="34"/>
      <c r="J25" s="34"/>
      <c r="K25" s="35" t="s">
        <v>18</v>
      </c>
      <c r="L25" s="32"/>
    </row>
    <row r="26" spans="1:16">
      <c r="A26" s="454"/>
      <c r="B26" s="454"/>
      <c r="C26" s="454"/>
      <c r="D26" s="454"/>
      <c r="E26" s="454"/>
      <c r="F26" s="454"/>
      <c r="G26" s="454"/>
      <c r="H26" s="454"/>
      <c r="I26" s="454"/>
      <c r="K26" s="35" t="s">
        <v>19</v>
      </c>
      <c r="L26" s="37" t="s">
        <v>20</v>
      </c>
    </row>
    <row r="27" spans="1:16">
      <c r="A27" s="454" t="s">
        <v>21</v>
      </c>
      <c r="B27" s="454"/>
      <c r="C27" s="454"/>
      <c r="D27" s="454"/>
      <c r="E27" s="454"/>
      <c r="F27" s="454"/>
      <c r="G27" s="454"/>
      <c r="H27" s="454"/>
      <c r="I27" s="454"/>
      <c r="J27" s="149" t="s">
        <v>22</v>
      </c>
      <c r="K27" s="114"/>
      <c r="L27" s="32"/>
    </row>
    <row r="28" spans="1:16">
      <c r="F28" s="36"/>
      <c r="G28" s="39" t="s">
        <v>23</v>
      </c>
      <c r="H28" s="102" t="s">
        <v>229</v>
      </c>
      <c r="I28" s="103"/>
      <c r="J28" s="42"/>
      <c r="K28" s="32"/>
      <c r="L28" s="32"/>
    </row>
    <row r="29" spans="1:16">
      <c r="F29" s="36"/>
      <c r="G29" s="429" t="s">
        <v>24</v>
      </c>
      <c r="H29" s="429"/>
      <c r="I29" s="115"/>
      <c r="J29" s="43"/>
      <c r="K29" s="32"/>
      <c r="L29" s="32"/>
    </row>
    <row r="30" spans="1:16">
      <c r="A30" s="418" t="s">
        <v>230</v>
      </c>
      <c r="B30" s="418"/>
      <c r="C30" s="418"/>
      <c r="D30" s="418"/>
      <c r="E30" s="418"/>
      <c r="F30" s="418"/>
      <c r="G30" s="418"/>
      <c r="H30" s="418"/>
      <c r="I30" s="418"/>
      <c r="J30" s="44"/>
      <c r="K30" s="44"/>
      <c r="L30" s="45" t="s">
        <v>25</v>
      </c>
    </row>
    <row r="31" spans="1:16" ht="27" customHeight="1">
      <c r="A31" s="436" t="s">
        <v>26</v>
      </c>
      <c r="B31" s="437"/>
      <c r="C31" s="437"/>
      <c r="D31" s="437"/>
      <c r="E31" s="437"/>
      <c r="F31" s="437"/>
      <c r="G31" s="440" t="s">
        <v>27</v>
      </c>
      <c r="H31" s="442" t="s">
        <v>28</v>
      </c>
      <c r="I31" s="444" t="s">
        <v>29</v>
      </c>
      <c r="J31" s="445"/>
      <c r="K31" s="446" t="s">
        <v>30</v>
      </c>
      <c r="L31" s="448" t="s">
        <v>31</v>
      </c>
      <c r="M31" s="46"/>
      <c r="N31" s="36"/>
      <c r="O31" s="36"/>
      <c r="P31" s="22"/>
    </row>
    <row r="32" spans="1:16" ht="58.5" customHeight="1">
      <c r="A32" s="438"/>
      <c r="B32" s="439"/>
      <c r="C32" s="439"/>
      <c r="D32" s="439"/>
      <c r="E32" s="439"/>
      <c r="F32" s="439"/>
      <c r="G32" s="441"/>
      <c r="H32" s="443"/>
      <c r="I32" s="47" t="s">
        <v>32</v>
      </c>
      <c r="J32" s="48" t="s">
        <v>33</v>
      </c>
      <c r="K32" s="447"/>
      <c r="L32" s="449"/>
      <c r="M32" s="36"/>
      <c r="N32" s="36"/>
      <c r="O32" s="36"/>
      <c r="P32" s="22"/>
    </row>
    <row r="33" spans="1:16">
      <c r="A33" s="425" t="s">
        <v>34</v>
      </c>
      <c r="B33" s="426"/>
      <c r="C33" s="426"/>
      <c r="D33" s="426"/>
      <c r="E33" s="426"/>
      <c r="F33" s="427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  <c r="M33" s="36"/>
      <c r="N33" s="36"/>
      <c r="O33" s="36"/>
      <c r="P33" s="22"/>
    </row>
    <row r="34" spans="1:16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6">
        <f>SUM(I35+I46+I65+I86+I93+I113+I139+I158+I168)</f>
        <v>1007080</v>
      </c>
      <c r="J34" s="116">
        <f>SUM(J35+J46+J65+J86+J93+J113+J139+J158+J168)</f>
        <v>594180</v>
      </c>
      <c r="K34" s="117">
        <f>SUM(K35+K46+K65+K86+K93+K113+K139+K158+K168)</f>
        <v>521469.24000000005</v>
      </c>
      <c r="L34" s="116">
        <f>SUM(L35+L46+L65+L86+L93+L113+L139+L158+L168)</f>
        <v>521469.24000000005</v>
      </c>
      <c r="M34" s="53"/>
      <c r="N34" s="53"/>
      <c r="O34" s="53"/>
      <c r="P34" s="22"/>
    </row>
    <row r="35" spans="1:16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6">
        <f>SUM(I36+I42)</f>
        <v>866900</v>
      </c>
      <c r="J35" s="116">
        <f>SUM(J36+J42)</f>
        <v>477700</v>
      </c>
      <c r="K35" s="118">
        <f>SUM(K36+K42)</f>
        <v>454803.84</v>
      </c>
      <c r="L35" s="119">
        <f>SUM(L36+L42)</f>
        <v>454803.84</v>
      </c>
      <c r="M35" s="36"/>
      <c r="N35" s="36"/>
      <c r="O35" s="36"/>
      <c r="P35" s="22"/>
    </row>
    <row r="36" spans="1:16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6">
        <f>SUM(I37)</f>
        <v>853500</v>
      </c>
      <c r="J36" s="116">
        <f>SUM(J37)</f>
        <v>470300</v>
      </c>
      <c r="K36" s="117">
        <f>SUM(K37)</f>
        <v>447818.81</v>
      </c>
      <c r="L36" s="116">
        <f>SUM(L37)</f>
        <v>447818.81</v>
      </c>
      <c r="M36" s="36"/>
      <c r="N36" s="36"/>
      <c r="O36" s="36"/>
      <c r="P36" s="22"/>
    </row>
    <row r="37" spans="1:16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6">
        <f>SUM(I38+I40)</f>
        <v>853500</v>
      </c>
      <c r="J37" s="116">
        <f t="shared" ref="J37:L38" si="0">SUM(J38)</f>
        <v>470300</v>
      </c>
      <c r="K37" s="116">
        <f t="shared" si="0"/>
        <v>447818.81</v>
      </c>
      <c r="L37" s="116">
        <f t="shared" si="0"/>
        <v>447818.81</v>
      </c>
      <c r="M37" s="36"/>
      <c r="N37" s="36"/>
      <c r="O37" s="36"/>
      <c r="P37" s="22"/>
    </row>
    <row r="38" spans="1:16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7">
        <f>SUM(I39)</f>
        <v>853500</v>
      </c>
      <c r="J38" s="117">
        <f t="shared" si="0"/>
        <v>470300</v>
      </c>
      <c r="K38" s="117">
        <f t="shared" si="0"/>
        <v>447818.81</v>
      </c>
      <c r="L38" s="117">
        <f t="shared" si="0"/>
        <v>447818.81</v>
      </c>
      <c r="M38" s="36"/>
      <c r="N38" s="36"/>
      <c r="O38" s="36"/>
      <c r="P38" s="22"/>
    </row>
    <row r="39" spans="1:16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20">
        <v>853500</v>
      </c>
      <c r="J39" s="121">
        <v>470300</v>
      </c>
      <c r="K39" s="121">
        <v>447818.81</v>
      </c>
      <c r="L39" s="121">
        <v>447818.81</v>
      </c>
      <c r="M39" s="36"/>
      <c r="N39" s="36"/>
      <c r="O39" s="36"/>
      <c r="P39" s="22"/>
    </row>
    <row r="40" spans="1:16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  <c r="M40" s="36"/>
      <c r="N40" s="36"/>
      <c r="O40" s="36"/>
      <c r="P40" s="22"/>
    </row>
    <row r="41" spans="1:16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  <c r="M41" s="36"/>
      <c r="N41" s="36"/>
      <c r="O41" s="36"/>
      <c r="P41" s="22"/>
    </row>
    <row r="42" spans="1:16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7">
        <f t="shared" ref="I42:L44" si="1">I43</f>
        <v>13400</v>
      </c>
      <c r="J42" s="116">
        <f t="shared" si="1"/>
        <v>7400</v>
      </c>
      <c r="K42" s="117">
        <f t="shared" si="1"/>
        <v>6985.03</v>
      </c>
      <c r="L42" s="116">
        <f t="shared" si="1"/>
        <v>6985.03</v>
      </c>
      <c r="M42" s="36"/>
      <c r="N42" s="36"/>
      <c r="O42" s="36"/>
      <c r="P42" s="22"/>
    </row>
    <row r="43" spans="1:16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7">
        <f t="shared" si="1"/>
        <v>13400</v>
      </c>
      <c r="J43" s="116">
        <f t="shared" si="1"/>
        <v>7400</v>
      </c>
      <c r="K43" s="116">
        <f t="shared" si="1"/>
        <v>6985.03</v>
      </c>
      <c r="L43" s="116">
        <f t="shared" si="1"/>
        <v>6985.03</v>
      </c>
      <c r="M43" s="36"/>
      <c r="N43" s="36"/>
      <c r="O43" s="36"/>
      <c r="P43" s="22"/>
    </row>
    <row r="44" spans="1:16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6">
        <f t="shared" si="1"/>
        <v>13400</v>
      </c>
      <c r="J44" s="116">
        <f t="shared" si="1"/>
        <v>7400</v>
      </c>
      <c r="K44" s="116">
        <f t="shared" si="1"/>
        <v>6985.03</v>
      </c>
      <c r="L44" s="116">
        <f t="shared" si="1"/>
        <v>6985.03</v>
      </c>
      <c r="M44" s="36"/>
      <c r="N44" s="36"/>
      <c r="O44" s="36"/>
      <c r="P44" s="22"/>
    </row>
    <row r="45" spans="1:16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2">
        <v>13400</v>
      </c>
      <c r="J45" s="121">
        <v>7400</v>
      </c>
      <c r="K45" s="121">
        <v>6985.03</v>
      </c>
      <c r="L45" s="121">
        <v>6985.03</v>
      </c>
      <c r="M45" s="36"/>
      <c r="N45" s="36"/>
      <c r="O45" s="36"/>
      <c r="P45" s="22"/>
    </row>
    <row r="46" spans="1:16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3">
        <f t="shared" ref="I46:L48" si="2">I47</f>
        <v>124880</v>
      </c>
      <c r="J46" s="124">
        <f t="shared" si="2"/>
        <v>103180</v>
      </c>
      <c r="K46" s="123">
        <f t="shared" si="2"/>
        <v>53365.4</v>
      </c>
      <c r="L46" s="123">
        <f t="shared" si="2"/>
        <v>53365.4</v>
      </c>
      <c r="M46" s="36"/>
      <c r="N46" s="36"/>
      <c r="O46" s="36"/>
      <c r="P46" s="22"/>
    </row>
    <row r="47" spans="1:16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6">
        <f t="shared" si="2"/>
        <v>124880</v>
      </c>
      <c r="J47" s="117">
        <f t="shared" si="2"/>
        <v>103180</v>
      </c>
      <c r="K47" s="116">
        <f t="shared" si="2"/>
        <v>53365.4</v>
      </c>
      <c r="L47" s="117">
        <f t="shared" si="2"/>
        <v>53365.4</v>
      </c>
      <c r="M47" s="36"/>
      <c r="N47" s="36"/>
      <c r="O47" s="36"/>
      <c r="P47" s="22"/>
    </row>
    <row r="48" spans="1:16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6">
        <f t="shared" si="2"/>
        <v>124880</v>
      </c>
      <c r="J48" s="117">
        <f t="shared" si="2"/>
        <v>103180</v>
      </c>
      <c r="K48" s="119">
        <f t="shared" si="2"/>
        <v>53365.4</v>
      </c>
      <c r="L48" s="119">
        <f t="shared" si="2"/>
        <v>53365.4</v>
      </c>
      <c r="M48" s="36"/>
      <c r="N48" s="36"/>
      <c r="O48" s="36"/>
      <c r="P48" s="22"/>
    </row>
    <row r="49" spans="1:16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5">
        <f>SUM(I50:I64)</f>
        <v>124880</v>
      </c>
      <c r="J49" s="125">
        <f>SUM(J50:J64)</f>
        <v>103180</v>
      </c>
      <c r="K49" s="126">
        <f>SUM(K50:K64)</f>
        <v>53365.4</v>
      </c>
      <c r="L49" s="126">
        <f>SUM(L50:L64)</f>
        <v>53365.4</v>
      </c>
      <c r="M49" s="36"/>
      <c r="N49" s="36"/>
      <c r="O49" s="36"/>
      <c r="P49" s="22"/>
    </row>
    <row r="50" spans="1:16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1">
        <v>8600</v>
      </c>
      <c r="J50" s="121">
        <v>4300</v>
      </c>
      <c r="K50" s="121">
        <v>4220.43</v>
      </c>
      <c r="L50" s="121">
        <v>4220.43</v>
      </c>
      <c r="M50" s="36"/>
      <c r="N50" s="36"/>
      <c r="O50" s="36"/>
      <c r="P50" s="22"/>
    </row>
    <row r="51" spans="1:16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1">
        <v>600</v>
      </c>
      <c r="J51" s="121">
        <v>600</v>
      </c>
      <c r="K51" s="121">
        <v>0</v>
      </c>
      <c r="L51" s="121">
        <v>0</v>
      </c>
      <c r="M51" s="36"/>
      <c r="N51" s="36"/>
      <c r="O51" s="36"/>
      <c r="P51" s="22"/>
    </row>
    <row r="52" spans="1:16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1">
        <v>1900</v>
      </c>
      <c r="J52" s="121">
        <v>900</v>
      </c>
      <c r="K52" s="121">
        <v>480.21</v>
      </c>
      <c r="L52" s="121">
        <v>480.21</v>
      </c>
      <c r="M52" s="36"/>
      <c r="N52" s="36"/>
      <c r="O52" s="36"/>
      <c r="P52" s="22"/>
    </row>
    <row r="53" spans="1:16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  <c r="M53" s="36"/>
      <c r="N53" s="36"/>
      <c r="O53" s="36"/>
      <c r="P53" s="22"/>
    </row>
    <row r="54" spans="1:16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1">
        <v>700</v>
      </c>
      <c r="J54" s="121">
        <v>400</v>
      </c>
      <c r="K54" s="121">
        <v>100</v>
      </c>
      <c r="L54" s="121">
        <v>100</v>
      </c>
      <c r="M54" s="36"/>
      <c r="N54" s="36"/>
      <c r="O54" s="36"/>
      <c r="P54" s="22"/>
    </row>
    <row r="55" spans="1:16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2">
        <v>1300</v>
      </c>
      <c r="J55" s="121">
        <v>700</v>
      </c>
      <c r="K55" s="121">
        <v>0</v>
      </c>
      <c r="L55" s="121">
        <v>0</v>
      </c>
      <c r="M55" s="36"/>
      <c r="N55" s="36"/>
      <c r="O55" s="36"/>
      <c r="P55" s="22"/>
    </row>
    <row r="56" spans="1:16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  <c r="M56" s="36"/>
      <c r="N56" s="36"/>
      <c r="O56" s="36"/>
      <c r="P56" s="22"/>
    </row>
    <row r="57" spans="1:16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  <c r="M57" s="36"/>
      <c r="N57" s="36"/>
      <c r="O57" s="36"/>
      <c r="P57" s="22"/>
    </row>
    <row r="58" spans="1:16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2">
        <v>50100</v>
      </c>
      <c r="J58" s="121">
        <v>49100</v>
      </c>
      <c r="K58" s="121">
        <v>5981.52</v>
      </c>
      <c r="L58" s="121">
        <v>5981.52</v>
      </c>
      <c r="M58" s="36"/>
      <c r="N58" s="36"/>
      <c r="O58" s="36"/>
      <c r="P58" s="22"/>
    </row>
    <row r="59" spans="1:16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2">
        <v>3500</v>
      </c>
      <c r="J59" s="121">
        <v>2000</v>
      </c>
      <c r="K59" s="121">
        <v>200.75</v>
      </c>
      <c r="L59" s="121">
        <v>200.75</v>
      </c>
      <c r="M59" s="36"/>
      <c r="N59" s="36"/>
      <c r="O59" s="36"/>
      <c r="P59" s="22"/>
    </row>
    <row r="60" spans="1:16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  <c r="M60" s="36"/>
      <c r="N60" s="36"/>
      <c r="O60" s="36"/>
      <c r="P60" s="22"/>
    </row>
    <row r="61" spans="1:16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2">
        <v>31700</v>
      </c>
      <c r="J61" s="121">
        <v>28000</v>
      </c>
      <c r="K61" s="121">
        <v>26033.040000000001</v>
      </c>
      <c r="L61" s="121">
        <v>26033.040000000001</v>
      </c>
      <c r="M61" s="36"/>
      <c r="N61" s="36"/>
      <c r="O61" s="36"/>
      <c r="P61" s="22"/>
    </row>
    <row r="62" spans="1:16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2">
        <v>4000</v>
      </c>
      <c r="J62" s="121">
        <v>2000</v>
      </c>
      <c r="K62" s="121">
        <v>1186.48</v>
      </c>
      <c r="L62" s="121">
        <v>1186.48</v>
      </c>
      <c r="M62" s="36"/>
      <c r="N62" s="36"/>
      <c r="O62" s="36"/>
      <c r="P62" s="22"/>
    </row>
    <row r="63" spans="1:16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  <c r="M63" s="36"/>
      <c r="N63" s="36"/>
      <c r="O63" s="36"/>
      <c r="P63" s="22"/>
    </row>
    <row r="64" spans="1:16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2">
        <v>22480</v>
      </c>
      <c r="J64" s="121">
        <v>15180</v>
      </c>
      <c r="K64" s="121">
        <v>15162.97</v>
      </c>
      <c r="L64" s="121">
        <v>15162.97</v>
      </c>
      <c r="M64" s="36"/>
      <c r="N64" s="36"/>
      <c r="O64" s="36"/>
      <c r="P64" s="22"/>
    </row>
    <row r="65" spans="1:16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  <c r="M65" s="36"/>
      <c r="N65" s="36"/>
      <c r="O65" s="36"/>
      <c r="P65" s="22"/>
    </row>
    <row r="66" spans="1:16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  <c r="M66" s="36"/>
      <c r="N66" s="36"/>
      <c r="O66" s="36"/>
      <c r="P66" s="22"/>
    </row>
    <row r="67" spans="1:16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  <c r="M67" s="36"/>
      <c r="N67" s="36"/>
      <c r="O67" s="36"/>
      <c r="P67" s="22"/>
    </row>
    <row r="68" spans="1:16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  <c r="M68" s="36"/>
      <c r="N68" s="36"/>
      <c r="O68" s="36"/>
      <c r="P68" s="22"/>
    </row>
    <row r="69" spans="1:16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  <c r="P69" s="22"/>
    </row>
    <row r="70" spans="1:16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  <c r="M70" s="36"/>
      <c r="N70" s="36"/>
      <c r="O70" s="36"/>
      <c r="P70" s="22"/>
    </row>
    <row r="71" spans="1:16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  <c r="M71" s="36"/>
      <c r="N71" s="36"/>
      <c r="O71" s="36"/>
      <c r="P71" s="22"/>
    </row>
    <row r="72" spans="1:16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  <c r="M72" s="36"/>
      <c r="N72" s="36"/>
      <c r="O72" s="36"/>
      <c r="P72" s="22"/>
    </row>
    <row r="73" spans="1:16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  <c r="M73" s="36"/>
      <c r="N73" s="36"/>
      <c r="O73" s="36"/>
      <c r="P73" s="22"/>
    </row>
    <row r="74" spans="1:16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  <c r="P74" s="22"/>
    </row>
    <row r="75" spans="1:16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  <c r="M75" s="36"/>
      <c r="N75" s="36"/>
      <c r="O75" s="36"/>
      <c r="P75" s="22"/>
    </row>
    <row r="76" spans="1:16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  <c r="M76" s="36"/>
      <c r="N76" s="36"/>
      <c r="O76" s="36"/>
      <c r="P76" s="22"/>
    </row>
    <row r="77" spans="1:16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  <c r="M77" s="36"/>
      <c r="N77" s="36"/>
      <c r="O77" s="36"/>
      <c r="P77" s="22"/>
    </row>
    <row r="78" spans="1:16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  <c r="M78" s="36"/>
      <c r="N78" s="36"/>
      <c r="O78" s="36"/>
      <c r="P78" s="22"/>
    </row>
    <row r="79" spans="1:16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  <c r="M79" s="36"/>
      <c r="N79" s="36"/>
      <c r="O79" s="36"/>
      <c r="P79" s="22"/>
    </row>
    <row r="80" spans="1:16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  <c r="M80" s="36"/>
      <c r="N80" s="36"/>
      <c r="O80" s="36"/>
      <c r="P80" s="22"/>
    </row>
    <row r="81" spans="1:16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  <c r="M81" s="36"/>
      <c r="N81" s="36"/>
      <c r="O81" s="36"/>
      <c r="P81" s="22"/>
    </row>
    <row r="82" spans="1:16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  <c r="M82" s="36"/>
      <c r="N82" s="36"/>
      <c r="O82" s="36"/>
      <c r="P82" s="22"/>
    </row>
    <row r="83" spans="1:16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  <c r="M83" s="36"/>
      <c r="N83" s="36"/>
      <c r="O83" s="36"/>
      <c r="P83" s="22"/>
    </row>
    <row r="84" spans="1:16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  <c r="M84" s="36"/>
      <c r="N84" s="36"/>
      <c r="O84" s="36"/>
      <c r="P84" s="22"/>
    </row>
    <row r="85" spans="1:16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  <c r="M85" s="36"/>
      <c r="N85" s="36"/>
      <c r="O85" s="36"/>
      <c r="P85" s="22"/>
    </row>
    <row r="86" spans="1:16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  <c r="M86" s="36"/>
      <c r="N86" s="36"/>
      <c r="O86" s="36"/>
      <c r="P86" s="22"/>
    </row>
    <row r="87" spans="1:16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  <c r="M87" s="36"/>
      <c r="N87" s="36"/>
      <c r="O87" s="36"/>
      <c r="P87" s="22"/>
    </row>
    <row r="88" spans="1:16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  <c r="M88" s="36"/>
      <c r="N88" s="36"/>
      <c r="O88" s="36"/>
      <c r="P88" s="22"/>
    </row>
    <row r="89" spans="1:16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  <c r="M89" s="36"/>
      <c r="N89" s="36"/>
      <c r="O89" s="36"/>
      <c r="P89" s="22"/>
    </row>
    <row r="90" spans="1:16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  <c r="M90" s="36"/>
      <c r="N90" s="36"/>
      <c r="O90" s="36"/>
      <c r="P90" s="22"/>
    </row>
    <row r="91" spans="1:16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  <c r="M91" s="36"/>
      <c r="N91" s="36"/>
      <c r="O91" s="36"/>
      <c r="P91" s="22"/>
    </row>
    <row r="92" spans="1:16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  <c r="M92" s="36"/>
      <c r="N92" s="36"/>
      <c r="O92" s="36"/>
      <c r="P92" s="22"/>
    </row>
    <row r="93" spans="1:16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  <c r="M93" s="36"/>
      <c r="N93" s="36"/>
      <c r="O93" s="36"/>
      <c r="P93" s="22"/>
    </row>
    <row r="94" spans="1:16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  <c r="M94" s="36"/>
      <c r="N94" s="36"/>
      <c r="O94" s="36"/>
      <c r="P94" s="22"/>
    </row>
    <row r="95" spans="1:16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  <c r="M95" s="36"/>
      <c r="N95" s="36"/>
      <c r="O95" s="36"/>
      <c r="P95" s="22"/>
    </row>
    <row r="96" spans="1:16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  <c r="M96" s="36"/>
      <c r="N96" s="36"/>
      <c r="O96" s="36"/>
      <c r="P96" s="22"/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  <c r="M97" s="36"/>
      <c r="N97" s="36"/>
      <c r="O97" s="36"/>
      <c r="P97" s="22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  <c r="M98" s="36"/>
      <c r="N98" s="36"/>
      <c r="O98" s="36"/>
      <c r="P98" s="22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  <c r="M99" s="36"/>
      <c r="N99" s="36"/>
      <c r="O99" s="36"/>
      <c r="P99" s="22"/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  <c r="M100" s="36"/>
      <c r="N100" s="36"/>
      <c r="O100" s="36"/>
      <c r="P100" s="22"/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  <c r="M101" s="36"/>
      <c r="N101" s="36"/>
      <c r="O101" s="36"/>
      <c r="P101" s="22"/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  <c r="M102" s="36"/>
      <c r="N102" s="36"/>
      <c r="O102" s="36"/>
      <c r="P102" s="2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  <c r="M103" s="36"/>
      <c r="N103" s="36"/>
      <c r="O103" s="36"/>
      <c r="P103" s="22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  <c r="M104" s="36"/>
      <c r="N104" s="36"/>
      <c r="O104" s="36"/>
      <c r="P104" s="22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  <c r="M105" s="36"/>
      <c r="N105" s="36"/>
      <c r="O105" s="36"/>
      <c r="P105" s="22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  <c r="M106" s="36"/>
      <c r="N106" s="36"/>
      <c r="O106" s="36"/>
      <c r="P106" s="22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  <c r="M107" s="36"/>
      <c r="N107" s="36"/>
      <c r="O107" s="36"/>
      <c r="P107" s="22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M108" s="36"/>
      <c r="N108" s="36"/>
      <c r="O108" s="36"/>
      <c r="P108" s="22"/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  <c r="M109" s="36"/>
      <c r="N109" s="36"/>
      <c r="O109" s="36"/>
      <c r="P109" s="22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  <c r="M110" s="36"/>
      <c r="N110" s="36"/>
      <c r="O110" s="36"/>
      <c r="P110" s="22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  <c r="M111" s="36"/>
      <c r="N111" s="36"/>
      <c r="O111" s="36"/>
      <c r="P111" s="22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  <c r="M112" s="36"/>
      <c r="N112" s="36"/>
      <c r="O112" s="36"/>
      <c r="P112" s="22"/>
    </row>
    <row r="113" spans="1:16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  <c r="M113" s="36"/>
      <c r="N113" s="36"/>
      <c r="O113" s="36"/>
      <c r="P113" s="22"/>
    </row>
    <row r="114" spans="1:16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  <c r="M114" s="36"/>
      <c r="N114" s="36"/>
      <c r="O114" s="36"/>
      <c r="P114" s="22"/>
    </row>
    <row r="115" spans="1:16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  <c r="M115" s="36"/>
      <c r="N115" s="36"/>
      <c r="O115" s="36"/>
      <c r="P115" s="22"/>
    </row>
    <row r="116" spans="1:16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  <c r="M116" s="36"/>
      <c r="N116" s="36"/>
      <c r="O116" s="36"/>
      <c r="P116" s="22"/>
    </row>
    <row r="117" spans="1:16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  <c r="M117" s="36"/>
      <c r="N117" s="36"/>
      <c r="O117" s="36"/>
      <c r="P117" s="22"/>
    </row>
    <row r="118" spans="1:16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  <c r="M118" s="36"/>
      <c r="N118" s="36"/>
      <c r="O118" s="36"/>
      <c r="P118" s="22"/>
    </row>
    <row r="119" spans="1:16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  <c r="M119" s="36"/>
      <c r="N119" s="36"/>
      <c r="O119" s="36"/>
      <c r="P119" s="22"/>
    </row>
    <row r="120" spans="1:16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  <c r="M120" s="36"/>
      <c r="N120" s="36"/>
      <c r="O120" s="36"/>
      <c r="P120" s="22"/>
    </row>
    <row r="121" spans="1:16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  <c r="M121" s="36"/>
      <c r="N121" s="36"/>
      <c r="O121" s="36"/>
      <c r="P121" s="22"/>
    </row>
    <row r="122" spans="1:16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  <c r="M122" s="36"/>
      <c r="N122" s="36"/>
      <c r="O122" s="36"/>
      <c r="P122" s="22"/>
    </row>
    <row r="123" spans="1:16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  <c r="M123" s="36"/>
      <c r="N123" s="36"/>
      <c r="O123" s="36"/>
      <c r="P123" s="22"/>
    </row>
    <row r="124" spans="1:16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  <c r="M124" s="36"/>
      <c r="N124" s="36"/>
      <c r="O124" s="36"/>
      <c r="P124" s="22"/>
    </row>
    <row r="125" spans="1:16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  <c r="M125" s="36"/>
      <c r="N125" s="36"/>
      <c r="O125" s="36"/>
      <c r="P125" s="22"/>
    </row>
    <row r="126" spans="1:16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  <c r="M126" s="36"/>
      <c r="N126" s="36"/>
      <c r="O126" s="36"/>
      <c r="P126" s="22"/>
    </row>
    <row r="127" spans="1:16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  <c r="M127" s="36"/>
      <c r="N127" s="36"/>
      <c r="O127" s="36"/>
      <c r="P127" s="22"/>
    </row>
    <row r="128" spans="1:16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  <c r="M128" s="36"/>
      <c r="N128" s="36"/>
      <c r="O128" s="36"/>
      <c r="P128" s="22"/>
    </row>
    <row r="129" spans="1:16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  <c r="M129" s="36"/>
      <c r="N129" s="36"/>
      <c r="O129" s="36"/>
      <c r="P129" s="22"/>
    </row>
    <row r="130" spans="1:16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  <c r="M130" s="36"/>
      <c r="N130" s="36"/>
      <c r="O130" s="36"/>
      <c r="P130" s="22"/>
    </row>
    <row r="131" spans="1:16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  <c r="M131" s="36"/>
      <c r="N131" s="36"/>
      <c r="O131" s="36"/>
      <c r="P131" s="22"/>
    </row>
    <row r="132" spans="1:16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  <c r="M132" s="36"/>
      <c r="N132" s="36"/>
      <c r="O132" s="36"/>
      <c r="P132" s="22"/>
    </row>
    <row r="133" spans="1:16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  <c r="M133" s="36"/>
      <c r="N133" s="36"/>
      <c r="O133" s="36"/>
      <c r="P133" s="22"/>
    </row>
    <row r="134" spans="1:16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  <c r="M134" s="36"/>
      <c r="N134" s="36"/>
      <c r="O134" s="36"/>
      <c r="P134" s="22"/>
    </row>
    <row r="135" spans="1:16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  <c r="M135" s="36"/>
      <c r="N135" s="36"/>
      <c r="O135" s="36"/>
      <c r="P135" s="22"/>
    </row>
    <row r="136" spans="1:16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  <c r="M136" s="36"/>
      <c r="N136" s="36"/>
      <c r="O136" s="36"/>
      <c r="P136" s="22"/>
    </row>
    <row r="137" spans="1:16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  <c r="M137" s="36"/>
      <c r="N137" s="36"/>
      <c r="O137" s="36"/>
      <c r="P137" s="22"/>
    </row>
    <row r="138" spans="1:16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  <c r="M138" s="36"/>
      <c r="N138" s="36"/>
      <c r="O138" s="36"/>
      <c r="P138" s="22"/>
    </row>
    <row r="139" spans="1:16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7">
        <f>SUM(I140+I145+I153)</f>
        <v>15300</v>
      </c>
      <c r="J139" s="128">
        <f>SUM(J140+J145+J153)</f>
        <v>13300</v>
      </c>
      <c r="K139" s="117">
        <f>SUM(K140+K145+K153)</f>
        <v>13300</v>
      </c>
      <c r="L139" s="116">
        <f>SUM(L140+L145+L153)</f>
        <v>13300</v>
      </c>
      <c r="M139" s="36"/>
      <c r="N139" s="36"/>
      <c r="O139" s="36"/>
      <c r="P139" s="22"/>
    </row>
    <row r="140" spans="1:16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  <c r="M140" s="36"/>
      <c r="N140" s="36"/>
      <c r="O140" s="36"/>
      <c r="P140" s="22"/>
    </row>
    <row r="141" spans="1:16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  <c r="M141" s="36"/>
      <c r="N141" s="36"/>
      <c r="O141" s="36"/>
      <c r="P141" s="22"/>
    </row>
    <row r="142" spans="1:16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  <c r="M142" s="36"/>
      <c r="N142" s="36"/>
      <c r="O142" s="36"/>
      <c r="P142" s="22"/>
    </row>
    <row r="143" spans="1:16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  <c r="M143" s="36"/>
      <c r="N143" s="36"/>
      <c r="O143" s="36"/>
      <c r="P143" s="22"/>
    </row>
    <row r="144" spans="1:16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  <c r="M144" s="36"/>
      <c r="N144" s="36"/>
      <c r="O144" s="36"/>
      <c r="P144" s="22"/>
    </row>
    <row r="145" spans="1:16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  <c r="M145" s="36"/>
      <c r="N145" s="36"/>
      <c r="O145" s="36"/>
      <c r="P145" s="22"/>
    </row>
    <row r="146" spans="1:16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  <c r="M146" s="36"/>
      <c r="N146" s="36"/>
      <c r="O146" s="36"/>
      <c r="P146" s="22"/>
    </row>
    <row r="147" spans="1:16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  <c r="M147" s="36"/>
      <c r="N147" s="36"/>
      <c r="O147" s="36"/>
      <c r="P147" s="22"/>
    </row>
    <row r="148" spans="1:16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  <c r="M148" s="36"/>
      <c r="N148" s="36"/>
      <c r="O148" s="36"/>
      <c r="P148" s="22"/>
    </row>
    <row r="149" spans="1:16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  <c r="M149" s="36"/>
      <c r="N149" s="36"/>
      <c r="O149" s="36"/>
      <c r="P149" s="22"/>
    </row>
    <row r="150" spans="1:16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  <c r="M150" s="36"/>
      <c r="N150" s="36"/>
      <c r="O150" s="36"/>
      <c r="P150" s="22"/>
    </row>
    <row r="151" spans="1:16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  <c r="M151" s="36"/>
      <c r="N151" s="36"/>
      <c r="O151" s="36"/>
      <c r="P151" s="22"/>
    </row>
    <row r="152" spans="1:16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  <c r="M152" s="36"/>
      <c r="N152" s="36"/>
      <c r="O152" s="36"/>
      <c r="P152" s="22"/>
    </row>
    <row r="153" spans="1:16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7">
        <f t="shared" ref="I153:L154" si="15">I154</f>
        <v>15300</v>
      </c>
      <c r="J153" s="128">
        <f t="shared" si="15"/>
        <v>13300</v>
      </c>
      <c r="K153" s="117">
        <f t="shared" si="15"/>
        <v>13300</v>
      </c>
      <c r="L153" s="116">
        <f t="shared" si="15"/>
        <v>13300</v>
      </c>
      <c r="M153" s="36"/>
      <c r="N153" s="36"/>
      <c r="O153" s="36"/>
      <c r="P153" s="22"/>
    </row>
    <row r="154" spans="1:16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6">
        <f t="shared" si="15"/>
        <v>15300</v>
      </c>
      <c r="J154" s="134">
        <f t="shared" si="15"/>
        <v>13300</v>
      </c>
      <c r="K154" s="126">
        <f t="shared" si="15"/>
        <v>13300</v>
      </c>
      <c r="L154" s="125">
        <f t="shared" si="15"/>
        <v>13300</v>
      </c>
      <c r="M154" s="36"/>
      <c r="N154" s="36"/>
      <c r="O154" s="36"/>
      <c r="P154" s="22"/>
    </row>
    <row r="155" spans="1:16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7">
        <f>SUM(I156:I157)</f>
        <v>15300</v>
      </c>
      <c r="J155" s="128">
        <f>SUM(J156:J157)</f>
        <v>13300</v>
      </c>
      <c r="K155" s="117">
        <f>SUM(K156:K157)</f>
        <v>13300</v>
      </c>
      <c r="L155" s="116">
        <f>SUM(L156:L157)</f>
        <v>13300</v>
      </c>
      <c r="M155" s="36"/>
      <c r="N155" s="36"/>
      <c r="O155" s="36"/>
      <c r="P155" s="22"/>
    </row>
    <row r="156" spans="1:16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6">
        <v>15300</v>
      </c>
      <c r="J156" s="136">
        <v>13300</v>
      </c>
      <c r="K156" s="136">
        <v>13300</v>
      </c>
      <c r="L156" s="136">
        <v>13300</v>
      </c>
      <c r="M156" s="36"/>
      <c r="N156" s="36"/>
      <c r="O156" s="36"/>
      <c r="P156" s="22"/>
    </row>
    <row r="157" spans="1:16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  <c r="M157" s="36"/>
      <c r="N157" s="36"/>
      <c r="O157" s="36"/>
      <c r="P157" s="22"/>
    </row>
    <row r="158" spans="1:16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  <c r="M158" s="36"/>
      <c r="N158" s="36"/>
      <c r="O158" s="36"/>
      <c r="P158" s="22"/>
    </row>
    <row r="159" spans="1:16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  <c r="M159" s="36"/>
      <c r="N159" s="36"/>
      <c r="O159" s="36"/>
      <c r="P159" s="22"/>
    </row>
    <row r="160" spans="1:16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  <c r="M160" s="36"/>
      <c r="N160" s="36"/>
      <c r="O160" s="36"/>
      <c r="P160" s="22"/>
    </row>
    <row r="161" spans="1:16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  <c r="M161" s="36"/>
      <c r="N161" s="36"/>
      <c r="O161" s="36"/>
      <c r="P161" s="22"/>
    </row>
    <row r="162" spans="1:16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  <c r="M162" s="36"/>
      <c r="N162" s="36"/>
      <c r="O162" s="36"/>
      <c r="P162" s="22"/>
    </row>
    <row r="163" spans="1:16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  <c r="M163" s="36"/>
      <c r="N163" s="36"/>
      <c r="O163" s="36"/>
      <c r="P163" s="22"/>
    </row>
    <row r="164" spans="1:16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  <c r="M164" s="36"/>
      <c r="N164" s="36"/>
      <c r="O164" s="36"/>
      <c r="P164" s="22"/>
    </row>
    <row r="165" spans="1:16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  <c r="M165" s="36"/>
      <c r="N165" s="36"/>
      <c r="O165" s="36"/>
      <c r="P165" s="22"/>
    </row>
    <row r="166" spans="1:16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  <c r="M166" s="36"/>
      <c r="N166" s="36"/>
      <c r="O166" s="36"/>
      <c r="P166" s="22"/>
    </row>
    <row r="167" spans="1:16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  <c r="M167" s="36"/>
      <c r="N167" s="36"/>
      <c r="O167" s="36"/>
      <c r="P167" s="22"/>
    </row>
    <row r="168" spans="1:16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  <c r="M168" s="36"/>
      <c r="N168" s="36"/>
      <c r="O168" s="36"/>
      <c r="P168" s="22"/>
    </row>
    <row r="169" spans="1:16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  <c r="P169" s="22"/>
    </row>
    <row r="170" spans="1:16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  <c r="M170" s="36"/>
      <c r="N170" s="36"/>
      <c r="O170" s="36"/>
      <c r="P170" s="22"/>
    </row>
    <row r="171" spans="1:16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  <c r="M171" s="36"/>
      <c r="N171" s="36"/>
      <c r="O171" s="36"/>
      <c r="P171" s="22"/>
    </row>
    <row r="172" spans="1:16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  <c r="M172" s="36"/>
      <c r="N172" s="36"/>
      <c r="O172" s="36"/>
      <c r="P172" s="22"/>
    </row>
    <row r="173" spans="1:16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  <c r="M173" s="36"/>
      <c r="N173" s="36"/>
      <c r="O173" s="36"/>
      <c r="P173" s="22"/>
    </row>
    <row r="174" spans="1:16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  <c r="M174" s="36"/>
      <c r="N174" s="36"/>
      <c r="O174" s="36"/>
      <c r="P174" s="22"/>
    </row>
    <row r="175" spans="1:16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  <c r="M175" s="36"/>
      <c r="N175" s="36"/>
      <c r="O175" s="36"/>
      <c r="P175" s="22"/>
    </row>
    <row r="176" spans="1:16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  <c r="M176" s="36"/>
      <c r="N176" s="36"/>
      <c r="O176" s="36"/>
      <c r="P176" s="22"/>
    </row>
    <row r="177" spans="1:16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  <c r="M177" s="36"/>
      <c r="N177" s="36"/>
      <c r="O177" s="36"/>
      <c r="P177" s="22"/>
    </row>
    <row r="178" spans="1:16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  <c r="M178" s="36"/>
      <c r="N178" s="36"/>
      <c r="O178" s="36"/>
      <c r="P178" s="22"/>
    </row>
    <row r="179" spans="1:16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  <c r="M179" s="36"/>
      <c r="N179" s="36"/>
      <c r="O179" s="36"/>
      <c r="P179" s="22"/>
    </row>
    <row r="180" spans="1:16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  <c r="M180" s="36"/>
      <c r="N180" s="36"/>
      <c r="O180" s="36"/>
      <c r="P180" s="22"/>
    </row>
    <row r="181" spans="1:16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  <c r="M181" s="36"/>
      <c r="N181" s="36"/>
      <c r="O181" s="36"/>
      <c r="P181" s="22"/>
    </row>
    <row r="182" spans="1:16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  <c r="M182" s="36"/>
      <c r="N182" s="36"/>
      <c r="O182" s="36"/>
      <c r="P182" s="22"/>
    </row>
    <row r="183" spans="1:16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  <c r="M183" s="36"/>
      <c r="N183" s="36"/>
      <c r="O183" s="36"/>
      <c r="P183" s="22"/>
    </row>
    <row r="184" spans="1:16" ht="76.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6">
        <f>SUM(I185+I238+I303)</f>
        <v>6420</v>
      </c>
      <c r="J184" s="128">
        <f>SUM(J185+J238+J303)</f>
        <v>6420</v>
      </c>
      <c r="K184" s="117">
        <f>SUM(K185+K238+K303)</f>
        <v>6410.88</v>
      </c>
      <c r="L184" s="116">
        <f>SUM(L185+L238+L303)</f>
        <v>6410.88</v>
      </c>
      <c r="M184" s="36"/>
      <c r="N184" s="36"/>
      <c r="O184" s="36"/>
      <c r="P184" s="22"/>
    </row>
    <row r="185" spans="1:16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6">
        <f>SUM(I186+I209+I216+I228+I232)</f>
        <v>6420</v>
      </c>
      <c r="J185" s="123">
        <f>SUM(J186+J209+J216+J228+J232)</f>
        <v>6420</v>
      </c>
      <c r="K185" s="123">
        <f>SUM(K186+K209+K216+K228+K232)</f>
        <v>6410.88</v>
      </c>
      <c r="L185" s="123">
        <f>SUM(L186+L209+L216+L228+L232)</f>
        <v>6410.88</v>
      </c>
      <c r="M185" s="36"/>
      <c r="N185" s="36"/>
      <c r="O185" s="36"/>
      <c r="P185" s="22"/>
    </row>
    <row r="186" spans="1:16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3">
        <f>SUM(I187+I190+I195+I201+I206)</f>
        <v>6420</v>
      </c>
      <c r="J186" s="128">
        <f>SUM(J187+J190+J195+J201+J206)</f>
        <v>6420</v>
      </c>
      <c r="K186" s="117">
        <f>SUM(K187+K190+K195+K201+K206)</f>
        <v>6410.88</v>
      </c>
      <c r="L186" s="116">
        <f>SUM(L187+L190+L195+L201+L206)</f>
        <v>6410.88</v>
      </c>
      <c r="M186" s="36"/>
      <c r="N186" s="36"/>
      <c r="O186" s="36"/>
      <c r="P186" s="22"/>
    </row>
    <row r="187" spans="1:16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  <c r="M187" s="36"/>
      <c r="N187" s="36"/>
      <c r="O187" s="36"/>
      <c r="P187" s="22"/>
    </row>
    <row r="188" spans="1:16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  <c r="M188" s="36"/>
      <c r="N188" s="36"/>
      <c r="O188" s="36"/>
      <c r="P188" s="22"/>
    </row>
    <row r="189" spans="1:16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  <c r="M189" s="36"/>
      <c r="N189" s="36"/>
      <c r="O189" s="36"/>
      <c r="P189" s="22"/>
    </row>
    <row r="190" spans="1:16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  <c r="M190" s="36"/>
      <c r="N190" s="36"/>
      <c r="O190" s="36"/>
      <c r="P190" s="22"/>
    </row>
    <row r="191" spans="1:16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  <c r="M191" s="36"/>
      <c r="N191" s="36"/>
      <c r="O191" s="36"/>
      <c r="P191" s="22"/>
    </row>
    <row r="192" spans="1:16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  <c r="M192" s="36"/>
      <c r="N192" s="36"/>
      <c r="O192" s="36"/>
      <c r="P192" s="22"/>
    </row>
    <row r="193" spans="1:16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  <c r="M193" s="36"/>
      <c r="N193" s="36"/>
      <c r="O193" s="36"/>
      <c r="P193" s="22"/>
    </row>
    <row r="194" spans="1:16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  <c r="M194" s="36"/>
      <c r="N194" s="36"/>
      <c r="O194" s="36"/>
      <c r="P194" s="22"/>
    </row>
    <row r="195" spans="1:16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6">
        <f>I196</f>
        <v>6420</v>
      </c>
      <c r="J195" s="128">
        <f>J196</f>
        <v>6420</v>
      </c>
      <c r="K195" s="117">
        <f>K196</f>
        <v>6410.88</v>
      </c>
      <c r="L195" s="116">
        <f>L196</f>
        <v>6410.88</v>
      </c>
      <c r="M195" s="36"/>
      <c r="N195" s="36"/>
      <c r="O195" s="36"/>
      <c r="P195" s="22"/>
    </row>
    <row r="196" spans="1:16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6">
        <f>SUM(I197:I200)</f>
        <v>6420</v>
      </c>
      <c r="J196" s="116">
        <f>SUM(J197:J200)</f>
        <v>6420</v>
      </c>
      <c r="K196" s="116">
        <f>SUM(K197:K200)</f>
        <v>6410.88</v>
      </c>
      <c r="L196" s="116">
        <f>SUM(L197:L200)</f>
        <v>6410.88</v>
      </c>
      <c r="M196" s="36"/>
      <c r="N196" s="36"/>
      <c r="O196" s="36"/>
      <c r="P196" s="22"/>
    </row>
    <row r="197" spans="1:16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  <c r="M197" s="36"/>
      <c r="N197" s="36"/>
      <c r="O197" s="36"/>
      <c r="P197" s="22"/>
    </row>
    <row r="198" spans="1:16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20">
        <v>6420</v>
      </c>
      <c r="J198" s="122">
        <v>6420</v>
      </c>
      <c r="K198" s="122">
        <v>6410.88</v>
      </c>
      <c r="L198" s="122">
        <v>6410.88</v>
      </c>
      <c r="M198" s="36"/>
      <c r="N198" s="36"/>
      <c r="O198" s="36"/>
      <c r="P198" s="22"/>
    </row>
    <row r="199" spans="1:16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  <c r="M199" s="36"/>
      <c r="N199" s="36"/>
      <c r="O199" s="36"/>
      <c r="P199" s="22"/>
    </row>
    <row r="200" spans="1:16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  <c r="M200" s="36"/>
      <c r="N200" s="36"/>
      <c r="O200" s="36"/>
      <c r="P200" s="22"/>
    </row>
    <row r="201" spans="1:16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  <c r="M201" s="36"/>
      <c r="N201" s="36"/>
      <c r="O201" s="36"/>
      <c r="P201" s="22"/>
    </row>
    <row r="202" spans="1:16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  <c r="M202" s="36"/>
      <c r="N202" s="36"/>
      <c r="O202" s="36"/>
      <c r="P202" s="22"/>
    </row>
    <row r="203" spans="1:16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  <c r="M203" s="36"/>
      <c r="N203" s="36"/>
      <c r="O203" s="36"/>
      <c r="P203" s="22"/>
    </row>
    <row r="204" spans="1:16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  <c r="M204" s="36"/>
      <c r="N204" s="36"/>
      <c r="O204" s="36"/>
      <c r="P204" s="22"/>
    </row>
    <row r="205" spans="1:16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  <c r="M205" s="36"/>
      <c r="N205" s="36"/>
      <c r="O205" s="36"/>
      <c r="P205" s="22"/>
    </row>
    <row r="206" spans="1:16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  <c r="M206" s="36"/>
      <c r="N206" s="36"/>
      <c r="O206" s="36"/>
      <c r="P206" s="22"/>
    </row>
    <row r="207" spans="1:16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  <c r="M207" s="36"/>
      <c r="N207" s="36"/>
      <c r="O207" s="36"/>
      <c r="P207" s="22"/>
    </row>
    <row r="208" spans="1:16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  <c r="M208" s="36"/>
      <c r="N208" s="36"/>
      <c r="O208" s="36"/>
      <c r="P208" s="22"/>
    </row>
    <row r="209" spans="1:16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  <c r="M209" s="36"/>
      <c r="N209" s="36"/>
      <c r="O209" s="36"/>
      <c r="P209" s="22"/>
    </row>
    <row r="210" spans="1:16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  <c r="M210" s="36"/>
      <c r="N210" s="36"/>
      <c r="O210" s="36"/>
      <c r="P210" s="22"/>
    </row>
    <row r="211" spans="1:16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  <c r="M211" s="36"/>
      <c r="N211" s="36"/>
      <c r="O211" s="36"/>
      <c r="P211" s="22"/>
    </row>
    <row r="212" spans="1:16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  <c r="M212" s="36"/>
      <c r="N212" s="36"/>
      <c r="O212" s="36"/>
      <c r="P212" s="22"/>
    </row>
    <row r="213" spans="1:16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  <c r="M213" s="36"/>
      <c r="N213" s="36"/>
      <c r="O213" s="36"/>
      <c r="P213" s="22"/>
    </row>
    <row r="214" spans="1:16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  <c r="M214" s="36"/>
      <c r="N214" s="36"/>
      <c r="O214" s="36"/>
      <c r="P214" s="22"/>
    </row>
    <row r="215" spans="1:16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  <c r="M215" s="36"/>
      <c r="N215" s="36"/>
      <c r="O215" s="36"/>
      <c r="P215" s="22"/>
    </row>
    <row r="216" spans="1:16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  <c r="M216" s="36"/>
      <c r="N216" s="36"/>
      <c r="O216" s="36"/>
      <c r="P216" s="22"/>
    </row>
    <row r="217" spans="1:16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  <c r="M217" s="36"/>
      <c r="N217" s="36"/>
      <c r="O217" s="36"/>
      <c r="P217" s="22"/>
    </row>
    <row r="218" spans="1:16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  <c r="M218" s="36"/>
      <c r="N218" s="36"/>
      <c r="O218" s="36"/>
      <c r="P218" s="22"/>
    </row>
    <row r="219" spans="1:16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  <c r="M219" s="36"/>
      <c r="N219" s="36"/>
      <c r="O219" s="36"/>
      <c r="P219" s="22"/>
    </row>
    <row r="220" spans="1:16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  <c r="M220" s="36"/>
      <c r="N220" s="36"/>
      <c r="O220" s="36"/>
      <c r="P220" s="22"/>
    </row>
    <row r="221" spans="1:16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  <c r="P221" s="22"/>
    </row>
    <row r="222" spans="1:16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  <c r="M222" s="36"/>
      <c r="N222" s="36"/>
      <c r="O222" s="36"/>
      <c r="P222" s="22"/>
    </row>
    <row r="223" spans="1:16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  <c r="M223" s="36"/>
      <c r="N223" s="36"/>
      <c r="O223" s="36"/>
      <c r="P223" s="22"/>
    </row>
    <row r="224" spans="1:16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  <c r="M224" s="36"/>
      <c r="N224" s="36"/>
      <c r="O224" s="36"/>
      <c r="P224" s="22"/>
    </row>
    <row r="225" spans="1:16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  <c r="M225" s="36"/>
      <c r="N225" s="36"/>
      <c r="O225" s="36"/>
      <c r="P225" s="22"/>
    </row>
    <row r="226" spans="1:16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  <c r="M226" s="36"/>
      <c r="N226" s="36"/>
      <c r="O226" s="36"/>
      <c r="P226" s="22"/>
    </row>
    <row r="227" spans="1:16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  <c r="M227" s="36"/>
      <c r="N227" s="36"/>
      <c r="O227" s="36"/>
      <c r="P227" s="22"/>
    </row>
    <row r="228" spans="1:16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  <c r="M228" s="36"/>
      <c r="N228" s="36"/>
      <c r="O228" s="36"/>
      <c r="P228" s="22"/>
    </row>
    <row r="229" spans="1:16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  <c r="M229" s="36"/>
      <c r="N229" s="36"/>
      <c r="O229" s="36"/>
      <c r="P229" s="22"/>
    </row>
    <row r="230" spans="1:16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  <c r="M230" s="36"/>
      <c r="N230" s="36"/>
      <c r="O230" s="36"/>
      <c r="P230" s="22"/>
    </row>
    <row r="231" spans="1:16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  <c r="M231" s="36"/>
      <c r="N231" s="36"/>
      <c r="O231" s="36"/>
      <c r="P231" s="22"/>
    </row>
    <row r="232" spans="1:16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  <c r="M232" s="36"/>
      <c r="N232" s="36"/>
      <c r="O232" s="36"/>
      <c r="P232" s="22"/>
    </row>
    <row r="233" spans="1:16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  <c r="M233" s="36"/>
      <c r="N233" s="36"/>
      <c r="O233" s="36"/>
      <c r="P233" s="22"/>
    </row>
    <row r="234" spans="1:16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  <c r="M234" s="36"/>
      <c r="N234" s="36"/>
      <c r="O234" s="36"/>
      <c r="P234" s="22"/>
    </row>
    <row r="235" spans="1:16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  <c r="M235" s="36"/>
      <c r="N235" s="36"/>
      <c r="O235" s="36"/>
      <c r="P235" s="22"/>
    </row>
    <row r="236" spans="1:16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  <c r="M236" s="36"/>
      <c r="N236" s="36"/>
      <c r="O236" s="36"/>
      <c r="P236" s="22"/>
    </row>
    <row r="237" spans="1:16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  <c r="M237" s="36"/>
      <c r="N237" s="36"/>
      <c r="O237" s="36"/>
      <c r="P237" s="22"/>
    </row>
    <row r="238" spans="1:16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  <c r="M238" s="36"/>
      <c r="N238" s="36"/>
      <c r="O238" s="36"/>
      <c r="P238" s="22"/>
    </row>
    <row r="239" spans="1:16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  <c r="M239" s="36"/>
      <c r="N239" s="36"/>
      <c r="O239" s="36"/>
      <c r="P239" s="22"/>
    </row>
    <row r="240" spans="1:16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  <c r="M240" s="36"/>
      <c r="N240" s="36"/>
      <c r="O240" s="36"/>
      <c r="P240" s="22"/>
    </row>
    <row r="241" spans="1:16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  <c r="M241" s="36"/>
      <c r="N241" s="36"/>
      <c r="O241" s="36"/>
      <c r="P241" s="22"/>
    </row>
    <row r="242" spans="1:16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  <c r="M242" s="36"/>
      <c r="N242" s="36"/>
      <c r="O242" s="36"/>
      <c r="P242" s="22"/>
    </row>
    <row r="243" spans="1:16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  <c r="M243" s="36"/>
      <c r="N243" s="36"/>
      <c r="O243" s="36"/>
      <c r="P243" s="22"/>
    </row>
    <row r="244" spans="1:16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  <c r="M244" s="36"/>
      <c r="N244" s="36"/>
      <c r="O244" s="36"/>
      <c r="P244" s="22"/>
    </row>
    <row r="245" spans="1:16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  <c r="M245" s="36"/>
      <c r="N245" s="36"/>
      <c r="O245" s="36"/>
      <c r="P245" s="22"/>
    </row>
    <row r="246" spans="1:16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  <c r="M246" s="36"/>
      <c r="N246" s="36"/>
      <c r="O246" s="36"/>
      <c r="P246" s="22"/>
    </row>
    <row r="247" spans="1:16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  <c r="M247" s="36"/>
      <c r="N247" s="36"/>
      <c r="O247" s="36"/>
      <c r="P247" s="22"/>
    </row>
    <row r="248" spans="1:16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  <c r="M248" s="36"/>
      <c r="N248" s="36"/>
      <c r="O248" s="36"/>
      <c r="P248" s="22"/>
    </row>
    <row r="249" spans="1:16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  <c r="M249" s="36"/>
      <c r="N249" s="36"/>
      <c r="O249" s="36"/>
      <c r="P249" s="22"/>
    </row>
    <row r="250" spans="1:16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  <c r="M250" s="36"/>
      <c r="N250" s="36"/>
      <c r="O250" s="36"/>
      <c r="P250" s="22"/>
    </row>
    <row r="251" spans="1:16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  <c r="M251" s="36"/>
      <c r="N251" s="36"/>
      <c r="O251" s="36"/>
      <c r="P251" s="22"/>
    </row>
    <row r="252" spans="1:16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  <c r="M252" s="36"/>
      <c r="N252" s="36"/>
      <c r="O252" s="36"/>
      <c r="P252" s="22"/>
    </row>
    <row r="253" spans="1:16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  <c r="M253" s="36"/>
      <c r="N253" s="36"/>
      <c r="O253" s="36"/>
      <c r="P253" s="22"/>
    </row>
    <row r="254" spans="1:16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  <c r="M254" s="36"/>
      <c r="N254" s="36"/>
      <c r="O254" s="36"/>
      <c r="P254" s="22"/>
    </row>
    <row r="255" spans="1:16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  <c r="M255" s="36"/>
      <c r="N255" s="36"/>
      <c r="O255" s="36"/>
      <c r="P255" s="22"/>
    </row>
    <row r="256" spans="1:16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  <c r="M256" s="36"/>
      <c r="N256" s="36"/>
      <c r="O256" s="36"/>
      <c r="P256" s="22"/>
    </row>
    <row r="257" spans="1:16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  <c r="M257" s="36"/>
      <c r="N257" s="36"/>
      <c r="O257" s="36"/>
      <c r="P257" s="22"/>
    </row>
    <row r="258" spans="1:16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  <c r="M258" s="36"/>
      <c r="N258" s="36"/>
      <c r="O258" s="36"/>
      <c r="P258" s="22"/>
    </row>
    <row r="259" spans="1:16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  <c r="M259" s="36"/>
      <c r="N259" s="36"/>
      <c r="O259" s="36"/>
      <c r="P259" s="22"/>
    </row>
    <row r="260" spans="1:16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  <c r="M260" s="36"/>
      <c r="N260" s="36"/>
      <c r="O260" s="36"/>
      <c r="P260" s="22"/>
    </row>
    <row r="261" spans="1:16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  <c r="M261" s="36"/>
      <c r="N261" s="36"/>
      <c r="O261" s="36"/>
      <c r="P261" s="22"/>
    </row>
    <row r="262" spans="1:16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  <c r="M262" s="36"/>
      <c r="N262" s="36"/>
      <c r="O262" s="36"/>
      <c r="P262" s="22"/>
    </row>
    <row r="263" spans="1:16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  <c r="M263" s="36"/>
      <c r="N263" s="36"/>
      <c r="O263" s="36"/>
      <c r="P263" s="22"/>
    </row>
    <row r="264" spans="1:16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  <c r="M264" s="36"/>
      <c r="N264" s="36"/>
      <c r="O264" s="36"/>
      <c r="P264" s="22"/>
    </row>
    <row r="265" spans="1:16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  <c r="M265" s="36"/>
      <c r="N265" s="36"/>
      <c r="O265" s="36"/>
      <c r="P265" s="22"/>
    </row>
    <row r="266" spans="1:16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  <c r="M266" s="36"/>
      <c r="N266" s="36"/>
      <c r="O266" s="36"/>
      <c r="P266" s="22"/>
    </row>
    <row r="267" spans="1:16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  <c r="M267" s="36"/>
      <c r="N267" s="36"/>
      <c r="O267" s="36"/>
      <c r="P267" s="22"/>
    </row>
    <row r="268" spans="1:16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  <c r="M268" s="36"/>
      <c r="N268" s="36"/>
      <c r="O268" s="36"/>
      <c r="P268" s="22"/>
    </row>
    <row r="269" spans="1:16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  <c r="M269" s="36"/>
      <c r="N269" s="36"/>
      <c r="O269" s="36"/>
      <c r="P269" s="22"/>
    </row>
    <row r="270" spans="1:16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  <c r="M270" s="36"/>
      <c r="N270" s="36"/>
      <c r="O270" s="36"/>
      <c r="P270" s="22"/>
    </row>
    <row r="271" spans="1:16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  <c r="M271" s="36"/>
      <c r="N271" s="36"/>
      <c r="O271" s="36"/>
      <c r="P271" s="22"/>
    </row>
    <row r="272" spans="1:16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  <c r="M272" s="36"/>
      <c r="N272" s="36"/>
      <c r="O272" s="36"/>
      <c r="P272" s="22"/>
    </row>
    <row r="273" spans="1:16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  <c r="M273" s="36"/>
      <c r="N273" s="36"/>
      <c r="O273" s="36"/>
      <c r="P273" s="22"/>
    </row>
    <row r="274" spans="1:16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  <c r="M274" s="36"/>
      <c r="N274" s="36"/>
      <c r="O274" s="36"/>
      <c r="P274" s="22"/>
    </row>
    <row r="275" spans="1:16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  <c r="M275" s="36"/>
      <c r="N275" s="36"/>
      <c r="O275" s="36"/>
      <c r="P275" s="22"/>
    </row>
    <row r="276" spans="1:16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  <c r="M276" s="36"/>
      <c r="N276" s="36"/>
      <c r="O276" s="36"/>
      <c r="P276" s="22"/>
    </row>
    <row r="277" spans="1:16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  <c r="M277" s="36"/>
      <c r="N277" s="36"/>
      <c r="O277" s="36"/>
      <c r="P277" s="22"/>
    </row>
    <row r="278" spans="1:16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  <c r="M278" s="36"/>
      <c r="N278" s="36"/>
      <c r="O278" s="36"/>
      <c r="P278" s="22"/>
    </row>
    <row r="279" spans="1:16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  <c r="M279" s="36"/>
      <c r="N279" s="36"/>
      <c r="O279" s="36"/>
      <c r="P279" s="22"/>
    </row>
    <row r="280" spans="1:16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  <c r="M280" s="36"/>
      <c r="N280" s="36"/>
      <c r="O280" s="36"/>
      <c r="P280" s="22"/>
    </row>
    <row r="281" spans="1:16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  <c r="M281" s="36"/>
      <c r="N281" s="36"/>
      <c r="O281" s="36"/>
      <c r="P281" s="22"/>
    </row>
    <row r="282" spans="1:16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  <c r="M282" s="36"/>
      <c r="N282" s="36"/>
      <c r="O282" s="36"/>
      <c r="P282" s="22"/>
    </row>
    <row r="283" spans="1:16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  <c r="M283" s="36"/>
      <c r="N283" s="36"/>
      <c r="O283" s="36"/>
      <c r="P283" s="22"/>
    </row>
    <row r="284" spans="1:16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  <c r="M284" s="36"/>
      <c r="N284" s="36"/>
      <c r="O284" s="36"/>
      <c r="P284" s="22"/>
    </row>
    <row r="285" spans="1:16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  <c r="M285" s="36"/>
      <c r="N285" s="36"/>
      <c r="O285" s="36"/>
      <c r="P285" s="22"/>
    </row>
    <row r="286" spans="1:16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  <c r="M286" s="36"/>
      <c r="N286" s="36"/>
      <c r="O286" s="36"/>
      <c r="P286" s="22"/>
    </row>
    <row r="287" spans="1:16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  <c r="M287" s="36"/>
      <c r="N287" s="36"/>
      <c r="O287" s="36"/>
      <c r="P287" s="22"/>
    </row>
    <row r="288" spans="1:16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  <c r="M288" s="36"/>
      <c r="N288" s="36"/>
      <c r="O288" s="36"/>
      <c r="P288" s="22"/>
    </row>
    <row r="289" spans="1:16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  <c r="M289" s="36"/>
      <c r="N289" s="36"/>
      <c r="O289" s="36"/>
      <c r="P289" s="22"/>
    </row>
    <row r="290" spans="1:16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  <c r="M290" s="36"/>
      <c r="N290" s="36"/>
      <c r="O290" s="36"/>
      <c r="P290" s="22"/>
    </row>
    <row r="291" spans="1:16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  <c r="M291" s="36"/>
      <c r="N291" s="36"/>
      <c r="O291" s="36"/>
      <c r="P291" s="22"/>
    </row>
    <row r="292" spans="1:16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  <c r="M292" s="36"/>
      <c r="N292" s="36"/>
      <c r="O292" s="36"/>
      <c r="P292" s="22"/>
    </row>
    <row r="293" spans="1:16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  <c r="M293" s="36"/>
      <c r="N293" s="36"/>
      <c r="O293" s="36"/>
      <c r="P293" s="22"/>
    </row>
    <row r="294" spans="1:16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  <c r="M294" s="36"/>
      <c r="N294" s="36"/>
      <c r="O294" s="36"/>
      <c r="P294" s="22"/>
    </row>
    <row r="295" spans="1:16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  <c r="M295" s="36"/>
      <c r="N295" s="36"/>
      <c r="O295" s="36"/>
      <c r="P295" s="22"/>
    </row>
    <row r="296" spans="1:16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  <c r="M296" s="36"/>
      <c r="N296" s="36"/>
      <c r="O296" s="36"/>
      <c r="P296" s="22"/>
    </row>
    <row r="297" spans="1:16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  <c r="M297" s="36"/>
      <c r="N297" s="36"/>
      <c r="O297" s="36"/>
      <c r="P297" s="22"/>
    </row>
    <row r="298" spans="1:16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  <c r="M298" s="36"/>
      <c r="N298" s="36"/>
      <c r="O298" s="36"/>
      <c r="P298" s="22"/>
    </row>
    <row r="299" spans="1:16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  <c r="M299" s="36"/>
      <c r="N299" s="36"/>
      <c r="O299" s="36"/>
      <c r="P299" s="22"/>
    </row>
    <row r="300" spans="1:16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  <c r="M300" s="36"/>
      <c r="N300" s="36"/>
      <c r="O300" s="36"/>
      <c r="P300" s="22"/>
    </row>
    <row r="301" spans="1:16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  <c r="M301" s="36"/>
      <c r="N301" s="36"/>
      <c r="O301" s="36"/>
      <c r="P301" s="22"/>
    </row>
    <row r="302" spans="1:16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  <c r="M302" s="36"/>
      <c r="N302" s="36"/>
      <c r="O302" s="36"/>
      <c r="P302" s="22"/>
    </row>
    <row r="303" spans="1:16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  <c r="M303" s="36"/>
      <c r="N303" s="36"/>
      <c r="O303" s="36"/>
      <c r="P303" s="22"/>
    </row>
    <row r="304" spans="1:16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  <c r="M304" s="36"/>
      <c r="N304" s="36"/>
      <c r="O304" s="36"/>
      <c r="P304" s="22"/>
    </row>
    <row r="305" spans="1:16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  <c r="M305" s="36"/>
      <c r="N305" s="36"/>
      <c r="O305" s="36"/>
      <c r="P305" s="22"/>
    </row>
    <row r="306" spans="1:16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  <c r="M306" s="36"/>
      <c r="N306" s="36"/>
      <c r="O306" s="36"/>
      <c r="P306" s="22"/>
    </row>
    <row r="307" spans="1:16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  <c r="M307" s="36"/>
      <c r="N307" s="36"/>
      <c r="O307" s="36"/>
      <c r="P307" s="22"/>
    </row>
    <row r="308" spans="1:16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  <c r="M308" s="36"/>
      <c r="N308" s="36"/>
      <c r="O308" s="36"/>
      <c r="P308" s="22"/>
    </row>
    <row r="309" spans="1:16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  <c r="M309" s="36"/>
      <c r="N309" s="36"/>
      <c r="O309" s="36"/>
      <c r="P309" s="22"/>
    </row>
    <row r="310" spans="1:16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  <c r="M310" s="36"/>
      <c r="N310" s="36"/>
      <c r="O310" s="36"/>
      <c r="P310" s="22"/>
    </row>
    <row r="311" spans="1:16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  <c r="M311" s="36"/>
      <c r="N311" s="36"/>
      <c r="O311" s="36"/>
      <c r="P311" s="22"/>
    </row>
    <row r="312" spans="1:16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  <c r="M312" s="36"/>
      <c r="N312" s="36"/>
      <c r="O312" s="36"/>
      <c r="P312" s="22"/>
    </row>
    <row r="313" spans="1:16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  <c r="M313" s="36"/>
      <c r="N313" s="36"/>
      <c r="O313" s="36"/>
      <c r="P313" s="22"/>
    </row>
    <row r="314" spans="1:16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  <c r="M314" s="36"/>
      <c r="N314" s="36"/>
      <c r="O314" s="36"/>
      <c r="P314" s="22"/>
    </row>
    <row r="315" spans="1:16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  <c r="M315" s="36"/>
      <c r="N315" s="36"/>
      <c r="O315" s="36"/>
      <c r="P315" s="22"/>
    </row>
    <row r="316" spans="1:16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  <c r="M316" s="36"/>
      <c r="N316" s="36"/>
      <c r="O316" s="36"/>
      <c r="P316" s="22"/>
    </row>
    <row r="317" spans="1:16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  <c r="M317" s="36"/>
      <c r="N317" s="36"/>
      <c r="O317" s="36"/>
      <c r="P317" s="22"/>
    </row>
    <row r="318" spans="1:16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  <c r="M318" s="36"/>
      <c r="N318" s="36"/>
      <c r="O318" s="36"/>
      <c r="P318" s="22"/>
    </row>
    <row r="319" spans="1:16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  <c r="M319" s="36"/>
      <c r="N319" s="36"/>
      <c r="O319" s="36"/>
      <c r="P319" s="22"/>
    </row>
    <row r="320" spans="1:16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  <c r="M320" s="36"/>
      <c r="N320" s="36"/>
      <c r="O320" s="36"/>
      <c r="P320" s="22"/>
    </row>
    <row r="321" spans="1:16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  <c r="M321" s="36"/>
      <c r="N321" s="36"/>
      <c r="O321" s="36"/>
      <c r="P321" s="22"/>
    </row>
    <row r="322" spans="1:16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  <c r="M322" s="36"/>
      <c r="N322" s="36"/>
      <c r="O322" s="36"/>
      <c r="P322" s="22"/>
    </row>
    <row r="323" spans="1:16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  <c r="M323" s="36"/>
      <c r="N323" s="36"/>
      <c r="O323" s="36"/>
      <c r="P323" s="22"/>
    </row>
    <row r="324" spans="1:16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  <c r="M324" s="36"/>
      <c r="N324" s="36"/>
      <c r="O324" s="36"/>
      <c r="P324" s="22"/>
    </row>
    <row r="325" spans="1:16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  <c r="M325" s="36"/>
      <c r="N325" s="36"/>
      <c r="O325" s="36"/>
      <c r="P325" s="22"/>
    </row>
    <row r="326" spans="1:16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  <c r="M326" s="36"/>
      <c r="N326" s="36"/>
      <c r="O326" s="36"/>
      <c r="P326" s="22"/>
    </row>
    <row r="327" spans="1:16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  <c r="M327" s="36"/>
      <c r="N327" s="36"/>
      <c r="O327" s="36"/>
      <c r="P327" s="22"/>
    </row>
    <row r="328" spans="1:16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  <c r="M328" s="36"/>
      <c r="N328" s="36"/>
      <c r="O328" s="36"/>
      <c r="P328" s="22"/>
    </row>
    <row r="329" spans="1:16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  <c r="M329" s="36"/>
      <c r="N329" s="36"/>
      <c r="O329" s="36"/>
      <c r="P329" s="22"/>
    </row>
    <row r="330" spans="1:16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  <c r="M330" s="36"/>
      <c r="N330" s="36"/>
      <c r="O330" s="36"/>
      <c r="P330" s="22"/>
    </row>
    <row r="331" spans="1:16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  <c r="M331" s="36"/>
      <c r="N331" s="36"/>
      <c r="O331" s="36"/>
      <c r="P331" s="22"/>
    </row>
    <row r="332" spans="1:16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  <c r="M332" s="36"/>
      <c r="N332" s="36"/>
      <c r="O332" s="36"/>
      <c r="P332" s="22"/>
    </row>
    <row r="333" spans="1:16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  <c r="M333" s="36"/>
      <c r="N333" s="36"/>
      <c r="O333" s="36"/>
      <c r="P333" s="22"/>
    </row>
    <row r="334" spans="1:16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  <c r="M334" s="36"/>
      <c r="N334" s="36"/>
      <c r="O334" s="36"/>
      <c r="P334" s="22"/>
    </row>
    <row r="335" spans="1:16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  <c r="M335" s="36"/>
      <c r="N335" s="36"/>
      <c r="O335" s="36"/>
      <c r="P335" s="22"/>
    </row>
    <row r="336" spans="1:16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  <c r="M336" s="36"/>
      <c r="N336" s="36"/>
      <c r="O336" s="36"/>
      <c r="P336" s="22"/>
    </row>
    <row r="337" spans="1:16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  <c r="M337" s="36"/>
      <c r="N337" s="36"/>
      <c r="O337" s="36"/>
      <c r="P337" s="22"/>
    </row>
    <row r="338" spans="1:16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  <c r="P338" s="22"/>
    </row>
    <row r="339" spans="1:16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  <c r="M339" s="36"/>
      <c r="N339" s="36"/>
      <c r="O339" s="36"/>
      <c r="P339" s="22"/>
    </row>
    <row r="340" spans="1:16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  <c r="M340" s="36"/>
      <c r="N340" s="36"/>
      <c r="O340" s="36"/>
      <c r="P340" s="22"/>
    </row>
    <row r="341" spans="1:16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  <c r="M341" s="36"/>
      <c r="N341" s="36"/>
      <c r="O341" s="36"/>
      <c r="P341" s="22"/>
    </row>
    <row r="342" spans="1:16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  <c r="M342" s="36"/>
      <c r="N342" s="36"/>
      <c r="O342" s="36"/>
      <c r="P342" s="22"/>
    </row>
    <row r="343" spans="1:16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  <c r="M343" s="36"/>
      <c r="N343" s="36"/>
      <c r="O343" s="36"/>
      <c r="P343" s="22"/>
    </row>
    <row r="344" spans="1:16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  <c r="M344" s="36"/>
      <c r="N344" s="36"/>
      <c r="O344" s="36"/>
      <c r="P344" s="22"/>
    </row>
    <row r="345" spans="1:16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  <c r="M345" s="36"/>
      <c r="N345" s="36"/>
      <c r="O345" s="36"/>
      <c r="P345" s="22"/>
    </row>
    <row r="346" spans="1:16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  <c r="M346" s="36"/>
      <c r="N346" s="36"/>
      <c r="O346" s="36"/>
      <c r="P346" s="22"/>
    </row>
    <row r="347" spans="1:16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  <c r="M347" s="36"/>
      <c r="N347" s="36"/>
      <c r="O347" s="36"/>
      <c r="P347" s="22"/>
    </row>
    <row r="348" spans="1:16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  <c r="M348" s="36"/>
      <c r="N348" s="36"/>
      <c r="O348" s="36"/>
      <c r="P348" s="22"/>
    </row>
    <row r="349" spans="1:16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  <c r="M349" s="36"/>
      <c r="N349" s="36"/>
      <c r="O349" s="36"/>
      <c r="P349" s="22"/>
    </row>
    <row r="350" spans="1:16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  <c r="M350" s="36"/>
      <c r="N350" s="36"/>
      <c r="O350" s="36"/>
      <c r="P350" s="22"/>
    </row>
    <row r="351" spans="1:16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  <c r="M351" s="36"/>
      <c r="N351" s="36"/>
      <c r="O351" s="36"/>
      <c r="P351" s="22"/>
    </row>
    <row r="352" spans="1:16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  <c r="M352" s="36"/>
      <c r="N352" s="36"/>
      <c r="O352" s="36"/>
      <c r="P352" s="22"/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  <c r="M353" s="36"/>
      <c r="N353" s="36"/>
      <c r="O353" s="36"/>
      <c r="P353" s="22"/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  <c r="M354" s="36"/>
      <c r="N354" s="36"/>
      <c r="O354" s="36"/>
      <c r="P354" s="22"/>
    </row>
    <row r="355" spans="1:16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  <c r="M355" s="36"/>
      <c r="N355" s="36"/>
      <c r="O355" s="36"/>
      <c r="P355" s="22"/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  <c r="M356" s="36"/>
      <c r="N356" s="36"/>
      <c r="O356" s="36"/>
      <c r="P356" s="22"/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  <c r="M357" s="36"/>
      <c r="N357" s="36"/>
      <c r="O357" s="36"/>
      <c r="P357" s="22"/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  <c r="M358" s="36"/>
      <c r="N358" s="36"/>
      <c r="O358" s="36"/>
      <c r="P358" s="22"/>
    </row>
    <row r="359" spans="1:16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  <c r="M359" s="36"/>
      <c r="N359" s="36"/>
      <c r="O359" s="36"/>
      <c r="P359" s="22"/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  <c r="M360" s="36"/>
      <c r="N360" s="36"/>
      <c r="O360" s="36"/>
      <c r="P360" s="22"/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  <c r="M361" s="36"/>
      <c r="N361" s="36"/>
      <c r="O361" s="36"/>
      <c r="P361" s="22"/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  <c r="M362" s="36"/>
      <c r="N362" s="36"/>
      <c r="O362" s="36"/>
      <c r="P362" s="22"/>
    </row>
    <row r="363" spans="1:16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  <c r="M363" s="36"/>
      <c r="N363" s="36"/>
      <c r="O363" s="36"/>
      <c r="P363" s="22"/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  <c r="M364" s="36"/>
      <c r="N364" s="36"/>
      <c r="O364" s="36"/>
      <c r="P364" s="22"/>
    </row>
    <row r="365" spans="1:16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  <c r="M365" s="36"/>
      <c r="N365" s="36"/>
      <c r="O365" s="36"/>
      <c r="P365" s="22"/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  <c r="M366" s="36"/>
      <c r="N366" s="36"/>
      <c r="O366" s="36"/>
      <c r="P366" s="22"/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  <c r="M367" s="36"/>
      <c r="N367" s="36"/>
      <c r="O367" s="36"/>
      <c r="P367" s="22"/>
    </row>
    <row r="368" spans="1:16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1">
        <f>SUM(I34+I184)</f>
        <v>1013500</v>
      </c>
      <c r="J368" s="131">
        <f>SUM(J34+J184)</f>
        <v>600600</v>
      </c>
      <c r="K368" s="131">
        <f>SUM(K34+K184)</f>
        <v>527880.12</v>
      </c>
      <c r="L368" s="131">
        <f>SUM(L34+L184)</f>
        <v>527880.12</v>
      </c>
      <c r="M368" s="36"/>
      <c r="N368" s="36"/>
      <c r="O368" s="36"/>
      <c r="P368" s="22"/>
    </row>
    <row r="369" spans="1:16">
      <c r="G369" s="53"/>
      <c r="H369" s="7"/>
      <c r="I369" s="108"/>
      <c r="J369" s="109"/>
      <c r="K369" s="109"/>
      <c r="L369" s="109"/>
      <c r="M369" s="36"/>
      <c r="N369" s="36"/>
      <c r="O369" s="36"/>
      <c r="P369" s="22"/>
    </row>
    <row r="370" spans="1:16">
      <c r="D370" s="419" t="s">
        <v>227</v>
      </c>
      <c r="E370" s="419"/>
      <c r="F370" s="419"/>
      <c r="G370" s="419"/>
      <c r="H370" s="153"/>
      <c r="I370" s="111"/>
      <c r="J370" s="109"/>
      <c r="K370" s="419" t="s">
        <v>228</v>
      </c>
      <c r="L370" s="419"/>
      <c r="M370" s="36"/>
      <c r="N370" s="36"/>
      <c r="O370" s="36"/>
      <c r="P370" s="22"/>
    </row>
    <row r="371" spans="1:16" ht="18.75" customHeight="1">
      <c r="A371" s="112"/>
      <c r="B371" s="112"/>
      <c r="C371" s="112"/>
      <c r="D371" s="421" t="s">
        <v>223</v>
      </c>
      <c r="E371" s="421"/>
      <c r="F371" s="421"/>
      <c r="G371" s="421"/>
      <c r="I371" s="148" t="s">
        <v>224</v>
      </c>
      <c r="K371" s="428" t="s">
        <v>225</v>
      </c>
      <c r="L371" s="428"/>
      <c r="M371" s="36"/>
      <c r="N371" s="36"/>
      <c r="O371" s="36"/>
      <c r="P371" s="22"/>
    </row>
    <row r="372" spans="1:16" ht="15.75" customHeight="1">
      <c r="I372" s="14"/>
      <c r="K372" s="14"/>
      <c r="L372" s="14"/>
      <c r="M372" s="36"/>
      <c r="N372" s="36"/>
      <c r="O372" s="36"/>
      <c r="P372" s="22"/>
    </row>
    <row r="373" spans="1:16" ht="27.75" customHeight="1">
      <c r="D373" s="420" t="s">
        <v>332</v>
      </c>
      <c r="E373" s="420"/>
      <c r="F373" s="420"/>
      <c r="G373" s="420"/>
      <c r="I373" s="14"/>
      <c r="K373" s="450" t="s">
        <v>333</v>
      </c>
      <c r="L373" s="419"/>
      <c r="M373" s="36"/>
      <c r="N373" s="36"/>
      <c r="O373" s="36"/>
      <c r="P373" s="22"/>
    </row>
    <row r="374" spans="1:16" ht="25.5" customHeight="1">
      <c r="D374" s="434" t="s">
        <v>226</v>
      </c>
      <c r="E374" s="435"/>
      <c r="F374" s="435"/>
      <c r="G374" s="435"/>
      <c r="H374" s="150"/>
      <c r="I374" s="15" t="s">
        <v>224</v>
      </c>
      <c r="K374" s="428" t="s">
        <v>225</v>
      </c>
      <c r="L374" s="428"/>
      <c r="M374" s="36"/>
      <c r="N374" s="36"/>
      <c r="O374" s="36"/>
      <c r="P374" s="22"/>
    </row>
  </sheetData>
  <mergeCells count="31">
    <mergeCell ref="G14:K14"/>
    <mergeCell ref="A7:L7"/>
    <mergeCell ref="A9:L9"/>
    <mergeCell ref="A10:L10"/>
    <mergeCell ref="G12:K12"/>
    <mergeCell ref="A13:L13"/>
    <mergeCell ref="A26:I26"/>
    <mergeCell ref="A27:I27"/>
    <mergeCell ref="G29:H29"/>
    <mergeCell ref="A30:I30"/>
    <mergeCell ref="G15:K15"/>
    <mergeCell ref="B16:L16"/>
    <mergeCell ref="G18:K18"/>
    <mergeCell ref="G19:K19"/>
    <mergeCell ref="E21:K21"/>
    <mergeCell ref="A22:L22"/>
    <mergeCell ref="D373:G373"/>
    <mergeCell ref="K373:L373"/>
    <mergeCell ref="D374:G374"/>
    <mergeCell ref="K374:L374"/>
    <mergeCell ref="A31:F32"/>
    <mergeCell ref="G31:G32"/>
    <mergeCell ref="H31:H32"/>
    <mergeCell ref="I31:J31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3.937007874015748E-2" footer="3.937007874015748E-2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7" sqref="A7:L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</cols>
  <sheetData>
    <row r="1" spans="1:12">
      <c r="G1" s="1"/>
      <c r="H1" s="3"/>
      <c r="I1" s="21"/>
      <c r="J1" s="152" t="s">
        <v>0</v>
      </c>
      <c r="K1" s="152"/>
      <c r="L1" s="152"/>
    </row>
    <row r="2" spans="1:12">
      <c r="H2" s="3"/>
      <c r="I2" s="22"/>
      <c r="J2" s="152" t="s">
        <v>1</v>
      </c>
      <c r="K2" s="152"/>
      <c r="L2" s="152"/>
    </row>
    <row r="3" spans="1:12">
      <c r="H3" s="23"/>
      <c r="I3" s="3"/>
      <c r="J3" s="152" t="s">
        <v>2</v>
      </c>
      <c r="K3" s="152"/>
      <c r="L3" s="152"/>
    </row>
    <row r="4" spans="1:12">
      <c r="G4" s="4" t="s">
        <v>3</v>
      </c>
      <c r="H4" s="3"/>
      <c r="I4" s="22"/>
      <c r="J4" s="152" t="s">
        <v>4</v>
      </c>
      <c r="K4" s="152"/>
      <c r="L4" s="152"/>
    </row>
    <row r="5" spans="1:12">
      <c r="H5" s="3"/>
      <c r="I5" s="22"/>
      <c r="J5" s="152" t="s">
        <v>5</v>
      </c>
      <c r="K5" s="152"/>
      <c r="L5" s="152"/>
    </row>
    <row r="6" spans="1:12">
      <c r="H6" s="3"/>
      <c r="I6" s="22"/>
      <c r="J6" s="152"/>
      <c r="K6" s="152"/>
      <c r="L6" s="152"/>
    </row>
    <row r="7" spans="1:12" ht="32.25" customHeight="1">
      <c r="A7" s="422" t="s">
        <v>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</row>
    <row r="8" spans="1:12" ht="15.75">
      <c r="G8" s="24"/>
      <c r="H8" s="25"/>
      <c r="I8" s="25"/>
      <c r="J8" s="26"/>
      <c r="K8" s="26"/>
      <c r="L8" s="27"/>
    </row>
    <row r="9" spans="1:12">
      <c r="A9" s="423" t="s">
        <v>7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</row>
    <row r="10" spans="1:12">
      <c r="A10" s="424" t="s">
        <v>8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</row>
    <row r="11" spans="1:12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ht="15.75">
      <c r="A12" s="28"/>
      <c r="B12" s="152"/>
      <c r="C12" s="152"/>
      <c r="D12" s="152"/>
      <c r="E12" s="152"/>
      <c r="F12" s="152"/>
      <c r="G12" s="430" t="s">
        <v>9</v>
      </c>
      <c r="H12" s="430"/>
      <c r="I12" s="430"/>
      <c r="J12" s="430"/>
      <c r="K12" s="430"/>
      <c r="L12" s="152"/>
    </row>
    <row r="13" spans="1:12" ht="15.75">
      <c r="A13" s="431" t="s">
        <v>10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</row>
    <row r="14" spans="1:12">
      <c r="G14" s="432" t="s">
        <v>11</v>
      </c>
      <c r="H14" s="432"/>
      <c r="I14" s="432"/>
      <c r="J14" s="432"/>
      <c r="K14" s="432"/>
    </row>
    <row r="15" spans="1:12">
      <c r="G15" s="424" t="s">
        <v>12</v>
      </c>
      <c r="H15" s="424"/>
      <c r="I15" s="424"/>
      <c r="J15" s="424"/>
      <c r="K15" s="424"/>
    </row>
    <row r="16" spans="1:12" ht="15.75">
      <c r="B16" s="431" t="s">
        <v>13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8" spans="1:16">
      <c r="G18" s="433" t="s">
        <v>334</v>
      </c>
      <c r="H18" s="432"/>
      <c r="I18" s="432"/>
      <c r="J18" s="432"/>
      <c r="K18" s="432"/>
    </row>
    <row r="19" spans="1:16">
      <c r="G19" s="451" t="s">
        <v>14</v>
      </c>
      <c r="H19" s="451"/>
      <c r="I19" s="451"/>
      <c r="J19" s="451"/>
      <c r="K19" s="451"/>
    </row>
    <row r="20" spans="1:16">
      <c r="G20" s="152"/>
      <c r="H20" s="152"/>
      <c r="I20" s="152"/>
      <c r="J20" s="152"/>
      <c r="K20" s="152"/>
    </row>
    <row r="21" spans="1:16">
      <c r="B21" s="22"/>
      <c r="C21" s="22"/>
      <c r="D21" s="22"/>
      <c r="E21" s="455" t="s">
        <v>231</v>
      </c>
      <c r="F21" s="455"/>
      <c r="G21" s="455"/>
      <c r="H21" s="455"/>
      <c r="I21" s="455"/>
      <c r="J21" s="455"/>
      <c r="K21" s="455"/>
      <c r="L21" s="22"/>
    </row>
    <row r="22" spans="1:16">
      <c r="A22" s="453" t="s">
        <v>15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</row>
    <row r="23" spans="1:16">
      <c r="F23" s="36"/>
      <c r="J23" s="5"/>
      <c r="K23" s="13"/>
      <c r="L23" s="6" t="s">
        <v>16</v>
      </c>
    </row>
    <row r="24" spans="1:16">
      <c r="F24" s="36"/>
      <c r="J24" s="31" t="s">
        <v>17</v>
      </c>
      <c r="K24" s="23"/>
      <c r="L24" s="32"/>
    </row>
    <row r="25" spans="1:16">
      <c r="E25" s="152"/>
      <c r="F25" s="151"/>
      <c r="I25" s="34"/>
      <c r="J25" s="34"/>
      <c r="K25" s="35" t="s">
        <v>18</v>
      </c>
      <c r="L25" s="32"/>
    </row>
    <row r="26" spans="1:16">
      <c r="A26" s="454" t="s">
        <v>232</v>
      </c>
      <c r="B26" s="454"/>
      <c r="C26" s="454"/>
      <c r="D26" s="454"/>
      <c r="E26" s="454"/>
      <c r="F26" s="454"/>
      <c r="G26" s="454"/>
      <c r="H26" s="454"/>
      <c r="I26" s="454"/>
      <c r="K26" s="35" t="s">
        <v>19</v>
      </c>
      <c r="L26" s="37" t="s">
        <v>20</v>
      </c>
    </row>
    <row r="27" spans="1:16">
      <c r="A27" s="454" t="s">
        <v>233</v>
      </c>
      <c r="B27" s="454"/>
      <c r="C27" s="454"/>
      <c r="D27" s="454"/>
      <c r="E27" s="454"/>
      <c r="F27" s="454"/>
      <c r="G27" s="454"/>
      <c r="H27" s="454"/>
      <c r="I27" s="454"/>
      <c r="J27" s="149" t="s">
        <v>22</v>
      </c>
      <c r="K27" s="114" t="s">
        <v>34</v>
      </c>
      <c r="L27" s="32"/>
    </row>
    <row r="28" spans="1:16">
      <c r="F28" s="36"/>
      <c r="G28" s="39" t="s">
        <v>23</v>
      </c>
      <c r="H28" s="102" t="s">
        <v>229</v>
      </c>
      <c r="I28" s="103"/>
      <c r="J28" s="42"/>
      <c r="K28" s="32"/>
      <c r="L28" s="32"/>
    </row>
    <row r="29" spans="1:16">
      <c r="F29" s="36"/>
      <c r="G29" s="429" t="s">
        <v>24</v>
      </c>
      <c r="H29" s="429"/>
      <c r="I29" s="115" t="s">
        <v>234</v>
      </c>
      <c r="J29" s="43" t="s">
        <v>235</v>
      </c>
      <c r="K29" s="32" t="s">
        <v>235</v>
      </c>
      <c r="L29" s="32" t="s">
        <v>235</v>
      </c>
    </row>
    <row r="30" spans="1:16">
      <c r="A30" s="418" t="s">
        <v>230</v>
      </c>
      <c r="B30" s="418"/>
      <c r="C30" s="418"/>
      <c r="D30" s="418"/>
      <c r="E30" s="418"/>
      <c r="F30" s="418"/>
      <c r="G30" s="418"/>
      <c r="H30" s="418"/>
      <c r="I30" s="418"/>
      <c r="J30" s="44"/>
      <c r="K30" s="44"/>
      <c r="L30" s="45" t="s">
        <v>25</v>
      </c>
    </row>
    <row r="31" spans="1:16" ht="27" customHeight="1">
      <c r="A31" s="436" t="s">
        <v>26</v>
      </c>
      <c r="B31" s="437"/>
      <c r="C31" s="437"/>
      <c r="D31" s="437"/>
      <c r="E31" s="437"/>
      <c r="F31" s="437"/>
      <c r="G31" s="440" t="s">
        <v>27</v>
      </c>
      <c r="H31" s="442" t="s">
        <v>28</v>
      </c>
      <c r="I31" s="444" t="s">
        <v>29</v>
      </c>
      <c r="J31" s="445"/>
      <c r="K31" s="446" t="s">
        <v>30</v>
      </c>
      <c r="L31" s="448" t="s">
        <v>31</v>
      </c>
      <c r="M31" s="46"/>
      <c r="N31" s="36"/>
      <c r="O31" s="36"/>
      <c r="P31" s="22"/>
    </row>
    <row r="32" spans="1:16" ht="58.5" customHeight="1">
      <c r="A32" s="438"/>
      <c r="B32" s="439"/>
      <c r="C32" s="439"/>
      <c r="D32" s="439"/>
      <c r="E32" s="439"/>
      <c r="F32" s="439"/>
      <c r="G32" s="441"/>
      <c r="H32" s="443"/>
      <c r="I32" s="47" t="s">
        <v>32</v>
      </c>
      <c r="J32" s="48" t="s">
        <v>33</v>
      </c>
      <c r="K32" s="447"/>
      <c r="L32" s="449"/>
      <c r="M32" s="36"/>
      <c r="N32" s="36"/>
      <c r="O32" s="36"/>
      <c r="P32" s="22"/>
    </row>
    <row r="33" spans="1:16">
      <c r="A33" s="425" t="s">
        <v>34</v>
      </c>
      <c r="B33" s="426"/>
      <c r="C33" s="426"/>
      <c r="D33" s="426"/>
      <c r="E33" s="426"/>
      <c r="F33" s="427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  <c r="M33" s="36"/>
      <c r="N33" s="36"/>
      <c r="O33" s="36"/>
      <c r="P33" s="22"/>
    </row>
    <row r="34" spans="1:16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6">
        <f>SUM(I35+I46+I65+I86+I93+I113+I139+I158+I168)</f>
        <v>929300</v>
      </c>
      <c r="J34" s="116">
        <f>SUM(J35+J46+J65+J86+J93+J113+J139+J158+J168)</f>
        <v>517600</v>
      </c>
      <c r="K34" s="117">
        <f>SUM(K35+K46+K65+K86+K93+K113+K139+K158+K168)</f>
        <v>487576.85000000003</v>
      </c>
      <c r="L34" s="116">
        <f>SUM(L35+L46+L65+L86+L93+L113+L139+L158+L168)</f>
        <v>487576.85000000003</v>
      </c>
      <c r="M34" s="53"/>
      <c r="N34" s="53"/>
      <c r="O34" s="53"/>
      <c r="P34" s="22"/>
    </row>
    <row r="35" spans="1:16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6">
        <f>SUM(I36+I42)</f>
        <v>856500</v>
      </c>
      <c r="J35" s="116">
        <f>SUM(J36+J42)</f>
        <v>467300</v>
      </c>
      <c r="K35" s="118">
        <f>SUM(K36+K42)</f>
        <v>444403.84</v>
      </c>
      <c r="L35" s="119">
        <f>SUM(L36+L42)</f>
        <v>444403.84</v>
      </c>
      <c r="M35" s="36"/>
      <c r="N35" s="36"/>
      <c r="O35" s="36"/>
      <c r="P35" s="22"/>
    </row>
    <row r="36" spans="1:16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6">
        <f>SUM(I37)</f>
        <v>843200</v>
      </c>
      <c r="J36" s="116">
        <f>SUM(J37)</f>
        <v>460000</v>
      </c>
      <c r="K36" s="117">
        <f>SUM(K37)</f>
        <v>437518.81</v>
      </c>
      <c r="L36" s="116">
        <f>SUM(L37)</f>
        <v>437518.81</v>
      </c>
      <c r="M36" s="36"/>
      <c r="N36" s="36"/>
      <c r="O36" s="36"/>
      <c r="P36" s="22"/>
    </row>
    <row r="37" spans="1:16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6">
        <f>SUM(I38+I40)</f>
        <v>843200</v>
      </c>
      <c r="J37" s="116">
        <f t="shared" ref="J37:L38" si="0">SUM(J38)</f>
        <v>460000</v>
      </c>
      <c r="K37" s="116">
        <f t="shared" si="0"/>
        <v>437518.81</v>
      </c>
      <c r="L37" s="116">
        <f t="shared" si="0"/>
        <v>437518.81</v>
      </c>
      <c r="M37" s="36"/>
      <c r="N37" s="36"/>
      <c r="O37" s="36"/>
      <c r="P37" s="22"/>
    </row>
    <row r="38" spans="1:16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7">
        <f>SUM(I39)</f>
        <v>843200</v>
      </c>
      <c r="J38" s="117">
        <f t="shared" si="0"/>
        <v>460000</v>
      </c>
      <c r="K38" s="117">
        <f t="shared" si="0"/>
        <v>437518.81</v>
      </c>
      <c r="L38" s="117">
        <f t="shared" si="0"/>
        <v>437518.81</v>
      </c>
      <c r="M38" s="36"/>
      <c r="N38" s="36"/>
      <c r="O38" s="36"/>
      <c r="P38" s="22"/>
    </row>
    <row r="39" spans="1:16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20">
        <v>843200</v>
      </c>
      <c r="J39" s="121">
        <v>460000</v>
      </c>
      <c r="K39" s="121">
        <v>437518.81</v>
      </c>
      <c r="L39" s="121">
        <v>437518.81</v>
      </c>
      <c r="M39" s="36"/>
      <c r="N39" s="36"/>
      <c r="O39" s="36"/>
      <c r="P39" s="22"/>
    </row>
    <row r="40" spans="1:16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  <c r="M40" s="36"/>
      <c r="N40" s="36"/>
      <c r="O40" s="36"/>
      <c r="P40" s="22"/>
    </row>
    <row r="41" spans="1:16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  <c r="M41" s="36"/>
      <c r="N41" s="36"/>
      <c r="O41" s="36"/>
      <c r="P41" s="22"/>
    </row>
    <row r="42" spans="1:16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7">
        <f t="shared" ref="I42:L44" si="1">I43</f>
        <v>13300</v>
      </c>
      <c r="J42" s="116">
        <f t="shared" si="1"/>
        <v>7300</v>
      </c>
      <c r="K42" s="117">
        <f t="shared" si="1"/>
        <v>6885.03</v>
      </c>
      <c r="L42" s="116">
        <f t="shared" si="1"/>
        <v>6885.03</v>
      </c>
      <c r="M42" s="36"/>
      <c r="N42" s="36"/>
      <c r="O42" s="36"/>
      <c r="P42" s="22"/>
    </row>
    <row r="43" spans="1:16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7">
        <f t="shared" si="1"/>
        <v>13300</v>
      </c>
      <c r="J43" s="116">
        <f t="shared" si="1"/>
        <v>7300</v>
      </c>
      <c r="K43" s="116">
        <f t="shared" si="1"/>
        <v>6885.03</v>
      </c>
      <c r="L43" s="116">
        <f t="shared" si="1"/>
        <v>6885.03</v>
      </c>
      <c r="M43" s="36"/>
      <c r="N43" s="36"/>
      <c r="O43" s="36"/>
      <c r="P43" s="22"/>
    </row>
    <row r="44" spans="1:16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6">
        <f t="shared" si="1"/>
        <v>13300</v>
      </c>
      <c r="J44" s="116">
        <f t="shared" si="1"/>
        <v>7300</v>
      </c>
      <c r="K44" s="116">
        <f t="shared" si="1"/>
        <v>6885.03</v>
      </c>
      <c r="L44" s="116">
        <f t="shared" si="1"/>
        <v>6885.03</v>
      </c>
      <c r="M44" s="36"/>
      <c r="N44" s="36"/>
      <c r="O44" s="36"/>
      <c r="P44" s="22"/>
    </row>
    <row r="45" spans="1:16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2">
        <v>13300</v>
      </c>
      <c r="J45" s="121">
        <v>7300</v>
      </c>
      <c r="K45" s="121">
        <v>6885.03</v>
      </c>
      <c r="L45" s="121">
        <v>6885.03</v>
      </c>
      <c r="M45" s="36"/>
      <c r="N45" s="36"/>
      <c r="O45" s="36"/>
      <c r="P45" s="22"/>
    </row>
    <row r="46" spans="1:16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3">
        <f t="shared" ref="I46:L48" si="2">I47</f>
        <v>67800</v>
      </c>
      <c r="J46" s="124">
        <f t="shared" si="2"/>
        <v>47300</v>
      </c>
      <c r="K46" s="123">
        <f t="shared" si="2"/>
        <v>40173.01</v>
      </c>
      <c r="L46" s="123">
        <f t="shared" si="2"/>
        <v>40173.01</v>
      </c>
      <c r="M46" s="36"/>
      <c r="N46" s="36"/>
      <c r="O46" s="36"/>
      <c r="P46" s="22"/>
    </row>
    <row r="47" spans="1:16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6">
        <f t="shared" si="2"/>
        <v>67800</v>
      </c>
      <c r="J47" s="117">
        <f t="shared" si="2"/>
        <v>47300</v>
      </c>
      <c r="K47" s="116">
        <f t="shared" si="2"/>
        <v>40173.01</v>
      </c>
      <c r="L47" s="117">
        <f t="shared" si="2"/>
        <v>40173.01</v>
      </c>
      <c r="M47" s="36"/>
      <c r="N47" s="36"/>
      <c r="O47" s="36"/>
      <c r="P47" s="22"/>
    </row>
    <row r="48" spans="1:16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6">
        <f t="shared" si="2"/>
        <v>67800</v>
      </c>
      <c r="J48" s="117">
        <f t="shared" si="2"/>
        <v>47300</v>
      </c>
      <c r="K48" s="119">
        <f t="shared" si="2"/>
        <v>40173.01</v>
      </c>
      <c r="L48" s="119">
        <f t="shared" si="2"/>
        <v>40173.01</v>
      </c>
      <c r="M48" s="36"/>
      <c r="N48" s="36"/>
      <c r="O48" s="36"/>
      <c r="P48" s="22"/>
    </row>
    <row r="49" spans="1:16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5">
        <f>SUM(I50:I64)</f>
        <v>67800</v>
      </c>
      <c r="J49" s="125">
        <f>SUM(J50:J64)</f>
        <v>47300</v>
      </c>
      <c r="K49" s="126">
        <f>SUM(K50:K64)</f>
        <v>40173.01</v>
      </c>
      <c r="L49" s="126">
        <f>SUM(L50:L64)</f>
        <v>40173.01</v>
      </c>
      <c r="M49" s="36"/>
      <c r="N49" s="36"/>
      <c r="O49" s="36"/>
      <c r="P49" s="22"/>
    </row>
    <row r="50" spans="1:16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1">
        <v>8600</v>
      </c>
      <c r="J50" s="121">
        <v>4300</v>
      </c>
      <c r="K50" s="121">
        <v>4220.43</v>
      </c>
      <c r="L50" s="121">
        <v>4220.43</v>
      </c>
      <c r="M50" s="36"/>
      <c r="N50" s="36"/>
      <c r="O50" s="36"/>
      <c r="P50" s="22"/>
    </row>
    <row r="51" spans="1:16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1">
        <v>600</v>
      </c>
      <c r="J51" s="121">
        <v>600</v>
      </c>
      <c r="K51" s="121">
        <v>0</v>
      </c>
      <c r="L51" s="121">
        <v>0</v>
      </c>
      <c r="M51" s="36"/>
      <c r="N51" s="36"/>
      <c r="O51" s="36"/>
      <c r="P51" s="22"/>
    </row>
    <row r="52" spans="1:16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1">
        <v>1900</v>
      </c>
      <c r="J52" s="121">
        <v>900</v>
      </c>
      <c r="K52" s="121">
        <v>480.21</v>
      </c>
      <c r="L52" s="121">
        <v>480.21</v>
      </c>
      <c r="M52" s="36"/>
      <c r="N52" s="36"/>
      <c r="O52" s="36"/>
      <c r="P52" s="22"/>
    </row>
    <row r="53" spans="1:16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  <c r="M53" s="36"/>
      <c r="N53" s="36"/>
      <c r="O53" s="36"/>
      <c r="P53" s="22"/>
    </row>
    <row r="54" spans="1:16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1">
        <v>700</v>
      </c>
      <c r="J54" s="121">
        <v>400</v>
      </c>
      <c r="K54" s="121">
        <v>100</v>
      </c>
      <c r="L54" s="121">
        <v>100</v>
      </c>
      <c r="M54" s="36"/>
      <c r="N54" s="36"/>
      <c r="O54" s="36"/>
      <c r="P54" s="22"/>
    </row>
    <row r="55" spans="1:16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2">
        <v>1300</v>
      </c>
      <c r="J55" s="121">
        <v>700</v>
      </c>
      <c r="K55" s="121">
        <v>0</v>
      </c>
      <c r="L55" s="121">
        <v>0</v>
      </c>
      <c r="M55" s="36"/>
      <c r="N55" s="36"/>
      <c r="O55" s="36"/>
      <c r="P55" s="22"/>
    </row>
    <row r="56" spans="1:16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  <c r="M56" s="36"/>
      <c r="N56" s="36"/>
      <c r="O56" s="36"/>
      <c r="P56" s="22"/>
    </row>
    <row r="57" spans="1:16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  <c r="M57" s="36"/>
      <c r="N57" s="36"/>
      <c r="O57" s="36"/>
      <c r="P57" s="22"/>
    </row>
    <row r="58" spans="1:16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2">
        <v>2100</v>
      </c>
      <c r="J58" s="121">
        <v>1100</v>
      </c>
      <c r="K58" s="121">
        <v>669.13</v>
      </c>
      <c r="L58" s="121">
        <v>669.13</v>
      </c>
      <c r="M58" s="36"/>
      <c r="N58" s="36"/>
      <c r="O58" s="36"/>
      <c r="P58" s="22"/>
    </row>
    <row r="59" spans="1:16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2">
        <v>3500</v>
      </c>
      <c r="J59" s="121">
        <v>2000</v>
      </c>
      <c r="K59" s="121">
        <v>200.75</v>
      </c>
      <c r="L59" s="121">
        <v>200.75</v>
      </c>
      <c r="M59" s="36"/>
      <c r="N59" s="36"/>
      <c r="O59" s="36"/>
      <c r="P59" s="22"/>
    </row>
    <row r="60" spans="1:16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  <c r="M60" s="36"/>
      <c r="N60" s="36"/>
      <c r="O60" s="36"/>
      <c r="P60" s="22"/>
    </row>
    <row r="61" spans="1:16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2">
        <v>30500</v>
      </c>
      <c r="J61" s="121">
        <v>28000</v>
      </c>
      <c r="K61" s="121">
        <v>26033.040000000001</v>
      </c>
      <c r="L61" s="121">
        <v>26033.040000000001</v>
      </c>
      <c r="M61" s="36"/>
      <c r="N61" s="36"/>
      <c r="O61" s="36"/>
      <c r="P61" s="22"/>
    </row>
    <row r="62" spans="1:16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2">
        <v>4000</v>
      </c>
      <c r="J62" s="121">
        <v>2000</v>
      </c>
      <c r="K62" s="121">
        <v>1186.48</v>
      </c>
      <c r="L62" s="121">
        <v>1186.48</v>
      </c>
      <c r="M62" s="36"/>
      <c r="N62" s="36"/>
      <c r="O62" s="36"/>
      <c r="P62" s="22"/>
    </row>
    <row r="63" spans="1:16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  <c r="M63" s="36"/>
      <c r="N63" s="36"/>
      <c r="O63" s="36"/>
      <c r="P63" s="22"/>
    </row>
    <row r="64" spans="1:16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2">
        <v>14600</v>
      </c>
      <c r="J64" s="121">
        <v>7300</v>
      </c>
      <c r="K64" s="121">
        <v>7282.97</v>
      </c>
      <c r="L64" s="121">
        <v>7282.97</v>
      </c>
      <c r="M64" s="36"/>
      <c r="N64" s="36"/>
      <c r="O64" s="36"/>
      <c r="P64" s="22"/>
    </row>
    <row r="65" spans="1:16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  <c r="M65" s="36"/>
      <c r="N65" s="36"/>
      <c r="O65" s="36"/>
      <c r="P65" s="22"/>
    </row>
    <row r="66" spans="1:16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  <c r="M66" s="36"/>
      <c r="N66" s="36"/>
      <c r="O66" s="36"/>
      <c r="P66" s="22"/>
    </row>
    <row r="67" spans="1:16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  <c r="M67" s="36"/>
      <c r="N67" s="36"/>
      <c r="O67" s="36"/>
      <c r="P67" s="22"/>
    </row>
    <row r="68" spans="1:16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  <c r="M68" s="36"/>
      <c r="N68" s="36"/>
      <c r="O68" s="36"/>
      <c r="P68" s="22"/>
    </row>
    <row r="69" spans="1:16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  <c r="P69" s="22"/>
    </row>
    <row r="70" spans="1:16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  <c r="M70" s="36"/>
      <c r="N70" s="36"/>
      <c r="O70" s="36"/>
      <c r="P70" s="22"/>
    </row>
    <row r="71" spans="1:16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  <c r="M71" s="36"/>
      <c r="N71" s="36"/>
      <c r="O71" s="36"/>
      <c r="P71" s="22"/>
    </row>
    <row r="72" spans="1:16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  <c r="M72" s="36"/>
      <c r="N72" s="36"/>
      <c r="O72" s="36"/>
      <c r="P72" s="22"/>
    </row>
    <row r="73" spans="1:16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  <c r="M73" s="36"/>
      <c r="N73" s="36"/>
      <c r="O73" s="36"/>
      <c r="P73" s="22"/>
    </row>
    <row r="74" spans="1:16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  <c r="P74" s="22"/>
    </row>
    <row r="75" spans="1:16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  <c r="M75" s="36"/>
      <c r="N75" s="36"/>
      <c r="O75" s="36"/>
      <c r="P75" s="22"/>
    </row>
    <row r="76" spans="1:16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  <c r="M76" s="36"/>
      <c r="N76" s="36"/>
      <c r="O76" s="36"/>
      <c r="P76" s="22"/>
    </row>
    <row r="77" spans="1:16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  <c r="M77" s="36"/>
      <c r="N77" s="36"/>
      <c r="O77" s="36"/>
      <c r="P77" s="22"/>
    </row>
    <row r="78" spans="1:16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  <c r="M78" s="36"/>
      <c r="N78" s="36"/>
      <c r="O78" s="36"/>
      <c r="P78" s="22"/>
    </row>
    <row r="79" spans="1:16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  <c r="M79" s="36"/>
      <c r="N79" s="36"/>
      <c r="O79" s="36"/>
      <c r="P79" s="22"/>
    </row>
    <row r="80" spans="1:16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  <c r="M80" s="36"/>
      <c r="N80" s="36"/>
      <c r="O80" s="36"/>
      <c r="P80" s="22"/>
    </row>
    <row r="81" spans="1:16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  <c r="M81" s="36"/>
      <c r="N81" s="36"/>
      <c r="O81" s="36"/>
      <c r="P81" s="22"/>
    </row>
    <row r="82" spans="1:16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  <c r="M82" s="36"/>
      <c r="N82" s="36"/>
      <c r="O82" s="36"/>
      <c r="P82" s="22"/>
    </row>
    <row r="83" spans="1:16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  <c r="M83" s="36"/>
      <c r="N83" s="36"/>
      <c r="O83" s="36"/>
      <c r="P83" s="22"/>
    </row>
    <row r="84" spans="1:16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  <c r="M84" s="36"/>
      <c r="N84" s="36"/>
      <c r="O84" s="36"/>
      <c r="P84" s="22"/>
    </row>
    <row r="85" spans="1:16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  <c r="M85" s="36"/>
      <c r="N85" s="36"/>
      <c r="O85" s="36"/>
      <c r="P85" s="22"/>
    </row>
    <row r="86" spans="1:16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  <c r="M86" s="36"/>
      <c r="N86" s="36"/>
      <c r="O86" s="36"/>
      <c r="P86" s="22"/>
    </row>
    <row r="87" spans="1:16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  <c r="M87" s="36"/>
      <c r="N87" s="36"/>
      <c r="O87" s="36"/>
      <c r="P87" s="22"/>
    </row>
    <row r="88" spans="1:16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  <c r="M88" s="36"/>
      <c r="N88" s="36"/>
      <c r="O88" s="36"/>
      <c r="P88" s="22"/>
    </row>
    <row r="89" spans="1:16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  <c r="M89" s="36"/>
      <c r="N89" s="36"/>
      <c r="O89" s="36"/>
      <c r="P89" s="22"/>
    </row>
    <row r="90" spans="1:16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  <c r="M90" s="36"/>
      <c r="N90" s="36"/>
      <c r="O90" s="36"/>
      <c r="P90" s="22"/>
    </row>
    <row r="91" spans="1:16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  <c r="M91" s="36"/>
      <c r="N91" s="36"/>
      <c r="O91" s="36"/>
      <c r="P91" s="22"/>
    </row>
    <row r="92" spans="1:16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  <c r="M92" s="36"/>
      <c r="N92" s="36"/>
      <c r="O92" s="36"/>
      <c r="P92" s="22"/>
    </row>
    <row r="93" spans="1:16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  <c r="M93" s="36"/>
      <c r="N93" s="36"/>
      <c r="O93" s="36"/>
      <c r="P93" s="22"/>
    </row>
    <row r="94" spans="1:16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  <c r="M94" s="36"/>
      <c r="N94" s="36"/>
      <c r="O94" s="36"/>
      <c r="P94" s="22"/>
    </row>
    <row r="95" spans="1:16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  <c r="M95" s="36"/>
      <c r="N95" s="36"/>
      <c r="O95" s="36"/>
      <c r="P95" s="22"/>
    </row>
    <row r="96" spans="1:16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  <c r="M96" s="36"/>
      <c r="N96" s="36"/>
      <c r="O96" s="36"/>
      <c r="P96" s="22"/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  <c r="M97" s="36"/>
      <c r="N97" s="36"/>
      <c r="O97" s="36"/>
      <c r="P97" s="22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  <c r="M98" s="36"/>
      <c r="N98" s="36"/>
      <c r="O98" s="36"/>
      <c r="P98" s="22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  <c r="M99" s="36"/>
      <c r="N99" s="36"/>
      <c r="O99" s="36"/>
      <c r="P99" s="22"/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  <c r="M100" s="36"/>
      <c r="N100" s="36"/>
      <c r="O100" s="36"/>
      <c r="P100" s="22"/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  <c r="M101" s="36"/>
      <c r="N101" s="36"/>
      <c r="O101" s="36"/>
      <c r="P101" s="22"/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  <c r="M102" s="36"/>
      <c r="N102" s="36"/>
      <c r="O102" s="36"/>
      <c r="P102" s="2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  <c r="M103" s="36"/>
      <c r="N103" s="36"/>
      <c r="O103" s="36"/>
      <c r="P103" s="22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  <c r="M104" s="36"/>
      <c r="N104" s="36"/>
      <c r="O104" s="36"/>
      <c r="P104" s="22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  <c r="M105" s="36"/>
      <c r="N105" s="36"/>
      <c r="O105" s="36"/>
      <c r="P105" s="22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  <c r="M106" s="36"/>
      <c r="N106" s="36"/>
      <c r="O106" s="36"/>
      <c r="P106" s="22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  <c r="M107" s="36"/>
      <c r="N107" s="36"/>
      <c r="O107" s="36"/>
      <c r="P107" s="22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M108" s="36"/>
      <c r="N108" s="36"/>
      <c r="O108" s="36"/>
      <c r="P108" s="22"/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  <c r="M109" s="36"/>
      <c r="N109" s="36"/>
      <c r="O109" s="36"/>
      <c r="P109" s="22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  <c r="M110" s="36"/>
      <c r="N110" s="36"/>
      <c r="O110" s="36"/>
      <c r="P110" s="22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  <c r="M111" s="36"/>
      <c r="N111" s="36"/>
      <c r="O111" s="36"/>
      <c r="P111" s="22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  <c r="M112" s="36"/>
      <c r="N112" s="36"/>
      <c r="O112" s="36"/>
      <c r="P112" s="22"/>
    </row>
    <row r="113" spans="1:16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  <c r="M113" s="36"/>
      <c r="N113" s="36"/>
      <c r="O113" s="36"/>
      <c r="P113" s="22"/>
    </row>
    <row r="114" spans="1:16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  <c r="M114" s="36"/>
      <c r="N114" s="36"/>
      <c r="O114" s="36"/>
      <c r="P114" s="22"/>
    </row>
    <row r="115" spans="1:16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  <c r="M115" s="36"/>
      <c r="N115" s="36"/>
      <c r="O115" s="36"/>
      <c r="P115" s="22"/>
    </row>
    <row r="116" spans="1:16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  <c r="M116" s="36"/>
      <c r="N116" s="36"/>
      <c r="O116" s="36"/>
      <c r="P116" s="22"/>
    </row>
    <row r="117" spans="1:16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  <c r="M117" s="36"/>
      <c r="N117" s="36"/>
      <c r="O117" s="36"/>
      <c r="P117" s="22"/>
    </row>
    <row r="118" spans="1:16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  <c r="M118" s="36"/>
      <c r="N118" s="36"/>
      <c r="O118" s="36"/>
      <c r="P118" s="22"/>
    </row>
    <row r="119" spans="1:16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  <c r="M119" s="36"/>
      <c r="N119" s="36"/>
      <c r="O119" s="36"/>
      <c r="P119" s="22"/>
    </row>
    <row r="120" spans="1:16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  <c r="M120" s="36"/>
      <c r="N120" s="36"/>
      <c r="O120" s="36"/>
      <c r="P120" s="22"/>
    </row>
    <row r="121" spans="1:16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  <c r="M121" s="36"/>
      <c r="N121" s="36"/>
      <c r="O121" s="36"/>
      <c r="P121" s="22"/>
    </row>
    <row r="122" spans="1:16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  <c r="M122" s="36"/>
      <c r="N122" s="36"/>
      <c r="O122" s="36"/>
      <c r="P122" s="22"/>
    </row>
    <row r="123" spans="1:16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  <c r="M123" s="36"/>
      <c r="N123" s="36"/>
      <c r="O123" s="36"/>
      <c r="P123" s="22"/>
    </row>
    <row r="124" spans="1:16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  <c r="M124" s="36"/>
      <c r="N124" s="36"/>
      <c r="O124" s="36"/>
      <c r="P124" s="22"/>
    </row>
    <row r="125" spans="1:16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  <c r="M125" s="36"/>
      <c r="N125" s="36"/>
      <c r="O125" s="36"/>
      <c r="P125" s="22"/>
    </row>
    <row r="126" spans="1:16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  <c r="M126" s="36"/>
      <c r="N126" s="36"/>
      <c r="O126" s="36"/>
      <c r="P126" s="22"/>
    </row>
    <row r="127" spans="1:16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  <c r="M127" s="36"/>
      <c r="N127" s="36"/>
      <c r="O127" s="36"/>
      <c r="P127" s="22"/>
    </row>
    <row r="128" spans="1:16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  <c r="M128" s="36"/>
      <c r="N128" s="36"/>
      <c r="O128" s="36"/>
      <c r="P128" s="22"/>
    </row>
    <row r="129" spans="1:16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  <c r="M129" s="36"/>
      <c r="N129" s="36"/>
      <c r="O129" s="36"/>
      <c r="P129" s="22"/>
    </row>
    <row r="130" spans="1:16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  <c r="M130" s="36"/>
      <c r="N130" s="36"/>
      <c r="O130" s="36"/>
      <c r="P130" s="22"/>
    </row>
    <row r="131" spans="1:16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  <c r="M131" s="36"/>
      <c r="N131" s="36"/>
      <c r="O131" s="36"/>
      <c r="P131" s="22"/>
    </row>
    <row r="132" spans="1:16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  <c r="M132" s="36"/>
      <c r="N132" s="36"/>
      <c r="O132" s="36"/>
      <c r="P132" s="22"/>
    </row>
    <row r="133" spans="1:16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  <c r="M133" s="36"/>
      <c r="N133" s="36"/>
      <c r="O133" s="36"/>
      <c r="P133" s="22"/>
    </row>
    <row r="134" spans="1:16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  <c r="M134" s="36"/>
      <c r="N134" s="36"/>
      <c r="O134" s="36"/>
      <c r="P134" s="22"/>
    </row>
    <row r="135" spans="1:16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  <c r="M135" s="36"/>
      <c r="N135" s="36"/>
      <c r="O135" s="36"/>
      <c r="P135" s="22"/>
    </row>
    <row r="136" spans="1:16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  <c r="M136" s="36"/>
      <c r="N136" s="36"/>
      <c r="O136" s="36"/>
      <c r="P136" s="22"/>
    </row>
    <row r="137" spans="1:16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  <c r="M137" s="36"/>
      <c r="N137" s="36"/>
      <c r="O137" s="36"/>
      <c r="P137" s="22"/>
    </row>
    <row r="138" spans="1:16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  <c r="M138" s="36"/>
      <c r="N138" s="36"/>
      <c r="O138" s="36"/>
      <c r="P138" s="22"/>
    </row>
    <row r="139" spans="1:16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7">
        <f>SUM(I140+I145+I153)</f>
        <v>5000</v>
      </c>
      <c r="J139" s="128">
        <f>SUM(J140+J145+J153)</f>
        <v>3000</v>
      </c>
      <c r="K139" s="117">
        <f>SUM(K140+K145+K153)</f>
        <v>3000</v>
      </c>
      <c r="L139" s="116">
        <f>SUM(L140+L145+L153)</f>
        <v>3000</v>
      </c>
      <c r="M139" s="36"/>
      <c r="N139" s="36"/>
      <c r="O139" s="36"/>
      <c r="P139" s="22"/>
    </row>
    <row r="140" spans="1:16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  <c r="M140" s="36"/>
      <c r="N140" s="36"/>
      <c r="O140" s="36"/>
      <c r="P140" s="22"/>
    </row>
    <row r="141" spans="1:16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  <c r="M141" s="36"/>
      <c r="N141" s="36"/>
      <c r="O141" s="36"/>
      <c r="P141" s="22"/>
    </row>
    <row r="142" spans="1:16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  <c r="M142" s="36"/>
      <c r="N142" s="36"/>
      <c r="O142" s="36"/>
      <c r="P142" s="22"/>
    </row>
    <row r="143" spans="1:16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  <c r="M143" s="36"/>
      <c r="N143" s="36"/>
      <c r="O143" s="36"/>
      <c r="P143" s="22"/>
    </row>
    <row r="144" spans="1:16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  <c r="M144" s="36"/>
      <c r="N144" s="36"/>
      <c r="O144" s="36"/>
      <c r="P144" s="22"/>
    </row>
    <row r="145" spans="1:16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  <c r="M145" s="36"/>
      <c r="N145" s="36"/>
      <c r="O145" s="36"/>
      <c r="P145" s="22"/>
    </row>
    <row r="146" spans="1:16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  <c r="M146" s="36"/>
      <c r="N146" s="36"/>
      <c r="O146" s="36"/>
      <c r="P146" s="22"/>
    </row>
    <row r="147" spans="1:16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  <c r="M147" s="36"/>
      <c r="N147" s="36"/>
      <c r="O147" s="36"/>
      <c r="P147" s="22"/>
    </row>
    <row r="148" spans="1:16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  <c r="M148" s="36"/>
      <c r="N148" s="36"/>
      <c r="O148" s="36"/>
      <c r="P148" s="22"/>
    </row>
    <row r="149" spans="1:16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  <c r="M149" s="36"/>
      <c r="N149" s="36"/>
      <c r="O149" s="36"/>
      <c r="P149" s="22"/>
    </row>
    <row r="150" spans="1:16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  <c r="M150" s="36"/>
      <c r="N150" s="36"/>
      <c r="O150" s="36"/>
      <c r="P150" s="22"/>
    </row>
    <row r="151" spans="1:16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  <c r="M151" s="36"/>
      <c r="N151" s="36"/>
      <c r="O151" s="36"/>
      <c r="P151" s="22"/>
    </row>
    <row r="152" spans="1:16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  <c r="M152" s="36"/>
      <c r="N152" s="36"/>
      <c r="O152" s="36"/>
      <c r="P152" s="22"/>
    </row>
    <row r="153" spans="1:16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7">
        <f t="shared" ref="I153:L154" si="15">I154</f>
        <v>5000</v>
      </c>
      <c r="J153" s="128">
        <f t="shared" si="15"/>
        <v>3000</v>
      </c>
      <c r="K153" s="117">
        <f t="shared" si="15"/>
        <v>3000</v>
      </c>
      <c r="L153" s="116">
        <f t="shared" si="15"/>
        <v>3000</v>
      </c>
      <c r="M153" s="36"/>
      <c r="N153" s="36"/>
      <c r="O153" s="36"/>
      <c r="P153" s="22"/>
    </row>
    <row r="154" spans="1:16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6">
        <f t="shared" si="15"/>
        <v>5000</v>
      </c>
      <c r="J154" s="134">
        <f t="shared" si="15"/>
        <v>3000</v>
      </c>
      <c r="K154" s="126">
        <f t="shared" si="15"/>
        <v>3000</v>
      </c>
      <c r="L154" s="125">
        <f t="shared" si="15"/>
        <v>3000</v>
      </c>
      <c r="M154" s="36"/>
      <c r="N154" s="36"/>
      <c r="O154" s="36"/>
      <c r="P154" s="22"/>
    </row>
    <row r="155" spans="1:16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7">
        <f>SUM(I156:I157)</f>
        <v>5000</v>
      </c>
      <c r="J155" s="128">
        <f>SUM(J156:J157)</f>
        <v>3000</v>
      </c>
      <c r="K155" s="117">
        <f>SUM(K156:K157)</f>
        <v>3000</v>
      </c>
      <c r="L155" s="116">
        <f>SUM(L156:L157)</f>
        <v>3000</v>
      </c>
      <c r="M155" s="36"/>
      <c r="N155" s="36"/>
      <c r="O155" s="36"/>
      <c r="P155" s="22"/>
    </row>
    <row r="156" spans="1:16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6">
        <v>5000</v>
      </c>
      <c r="J156" s="136">
        <v>3000</v>
      </c>
      <c r="K156" s="136">
        <v>3000</v>
      </c>
      <c r="L156" s="136">
        <v>3000</v>
      </c>
      <c r="M156" s="36"/>
      <c r="N156" s="36"/>
      <c r="O156" s="36"/>
      <c r="P156" s="22"/>
    </row>
    <row r="157" spans="1:16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  <c r="M157" s="36"/>
      <c r="N157" s="36"/>
      <c r="O157" s="36"/>
      <c r="P157" s="22"/>
    </row>
    <row r="158" spans="1:16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  <c r="M158" s="36"/>
      <c r="N158" s="36"/>
      <c r="O158" s="36"/>
      <c r="P158" s="22"/>
    </row>
    <row r="159" spans="1:16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  <c r="M159" s="36"/>
      <c r="N159" s="36"/>
      <c r="O159" s="36"/>
      <c r="P159" s="22"/>
    </row>
    <row r="160" spans="1:16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  <c r="M160" s="36"/>
      <c r="N160" s="36"/>
      <c r="O160" s="36"/>
      <c r="P160" s="22"/>
    </row>
    <row r="161" spans="1:16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  <c r="M161" s="36"/>
      <c r="N161" s="36"/>
      <c r="O161" s="36"/>
      <c r="P161" s="22"/>
    </row>
    <row r="162" spans="1:16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  <c r="M162" s="36"/>
      <c r="N162" s="36"/>
      <c r="O162" s="36"/>
      <c r="P162" s="22"/>
    </row>
    <row r="163" spans="1:16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  <c r="M163" s="36"/>
      <c r="N163" s="36"/>
      <c r="O163" s="36"/>
      <c r="P163" s="22"/>
    </row>
    <row r="164" spans="1:16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  <c r="M164" s="36"/>
      <c r="N164" s="36"/>
      <c r="O164" s="36"/>
      <c r="P164" s="22"/>
    </row>
    <row r="165" spans="1:16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  <c r="M165" s="36"/>
      <c r="N165" s="36"/>
      <c r="O165" s="36"/>
      <c r="P165" s="22"/>
    </row>
    <row r="166" spans="1:16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  <c r="M166" s="36"/>
      <c r="N166" s="36"/>
      <c r="O166" s="36"/>
      <c r="P166" s="22"/>
    </row>
    <row r="167" spans="1:16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  <c r="M167" s="36"/>
      <c r="N167" s="36"/>
      <c r="O167" s="36"/>
      <c r="P167" s="22"/>
    </row>
    <row r="168" spans="1:16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  <c r="M168" s="36"/>
      <c r="N168" s="36"/>
      <c r="O168" s="36"/>
      <c r="P168" s="22"/>
    </row>
    <row r="169" spans="1:16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  <c r="P169" s="22"/>
    </row>
    <row r="170" spans="1:16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  <c r="M170" s="36"/>
      <c r="N170" s="36"/>
      <c r="O170" s="36"/>
      <c r="P170" s="22"/>
    </row>
    <row r="171" spans="1:16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  <c r="M171" s="36"/>
      <c r="N171" s="36"/>
      <c r="O171" s="36"/>
      <c r="P171" s="22"/>
    </row>
    <row r="172" spans="1:16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  <c r="M172" s="36"/>
      <c r="N172" s="36"/>
      <c r="O172" s="36"/>
      <c r="P172" s="22"/>
    </row>
    <row r="173" spans="1:16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  <c r="M173" s="36"/>
      <c r="N173" s="36"/>
      <c r="O173" s="36"/>
      <c r="P173" s="22"/>
    </row>
    <row r="174" spans="1:16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  <c r="M174" s="36"/>
      <c r="N174" s="36"/>
      <c r="O174" s="36"/>
      <c r="P174" s="22"/>
    </row>
    <row r="175" spans="1:16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  <c r="M175" s="36"/>
      <c r="N175" s="36"/>
      <c r="O175" s="36"/>
      <c r="P175" s="22"/>
    </row>
    <row r="176" spans="1:16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  <c r="M176" s="36"/>
      <c r="N176" s="36"/>
      <c r="O176" s="36"/>
      <c r="P176" s="22"/>
    </row>
    <row r="177" spans="1:16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  <c r="M177" s="36"/>
      <c r="N177" s="36"/>
      <c r="O177" s="36"/>
      <c r="P177" s="22"/>
    </row>
    <row r="178" spans="1:16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  <c r="M178" s="36"/>
      <c r="N178" s="36"/>
      <c r="O178" s="36"/>
      <c r="P178" s="22"/>
    </row>
    <row r="179" spans="1:16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  <c r="M179" s="36"/>
      <c r="N179" s="36"/>
      <c r="O179" s="36"/>
      <c r="P179" s="22"/>
    </row>
    <row r="180" spans="1:16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  <c r="M180" s="36"/>
      <c r="N180" s="36"/>
      <c r="O180" s="36"/>
      <c r="P180" s="22"/>
    </row>
    <row r="181" spans="1:16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  <c r="M181" s="36"/>
      <c r="N181" s="36"/>
      <c r="O181" s="36"/>
      <c r="P181" s="22"/>
    </row>
    <row r="182" spans="1:16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  <c r="M182" s="36"/>
      <c r="N182" s="36"/>
      <c r="O182" s="36"/>
      <c r="P182" s="22"/>
    </row>
    <row r="183" spans="1:16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  <c r="M183" s="36"/>
      <c r="N183" s="36"/>
      <c r="O183" s="36"/>
      <c r="P183" s="22"/>
    </row>
    <row r="184" spans="1:16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  <c r="M184" s="36"/>
      <c r="N184" s="36"/>
      <c r="O184" s="36"/>
      <c r="P184" s="22"/>
    </row>
    <row r="185" spans="1:16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  <c r="M185" s="36"/>
      <c r="N185" s="36"/>
      <c r="O185" s="36"/>
      <c r="P185" s="22"/>
    </row>
    <row r="186" spans="1:16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  <c r="M186" s="36"/>
      <c r="N186" s="36"/>
      <c r="O186" s="36"/>
      <c r="P186" s="22"/>
    </row>
    <row r="187" spans="1:16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  <c r="M187" s="36"/>
      <c r="N187" s="36"/>
      <c r="O187" s="36"/>
      <c r="P187" s="22"/>
    </row>
    <row r="188" spans="1:16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  <c r="M188" s="36"/>
      <c r="N188" s="36"/>
      <c r="O188" s="36"/>
      <c r="P188" s="22"/>
    </row>
    <row r="189" spans="1:16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  <c r="M189" s="36"/>
      <c r="N189" s="36"/>
      <c r="O189" s="36"/>
      <c r="P189" s="22"/>
    </row>
    <row r="190" spans="1:16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  <c r="M190" s="36"/>
      <c r="N190" s="36"/>
      <c r="O190" s="36"/>
      <c r="P190" s="22"/>
    </row>
    <row r="191" spans="1:16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  <c r="M191" s="36"/>
      <c r="N191" s="36"/>
      <c r="O191" s="36"/>
      <c r="P191" s="22"/>
    </row>
    <row r="192" spans="1:16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  <c r="M192" s="36"/>
      <c r="N192" s="36"/>
      <c r="O192" s="36"/>
      <c r="P192" s="22"/>
    </row>
    <row r="193" spans="1:16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  <c r="M193" s="36"/>
      <c r="N193" s="36"/>
      <c r="O193" s="36"/>
      <c r="P193" s="22"/>
    </row>
    <row r="194" spans="1:16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  <c r="M194" s="36"/>
      <c r="N194" s="36"/>
      <c r="O194" s="36"/>
      <c r="P194" s="22"/>
    </row>
    <row r="195" spans="1:16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  <c r="M195" s="36"/>
      <c r="N195" s="36"/>
      <c r="O195" s="36"/>
      <c r="P195" s="22"/>
    </row>
    <row r="196" spans="1:16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  <c r="M196" s="36"/>
      <c r="N196" s="36"/>
      <c r="O196" s="36"/>
      <c r="P196" s="22"/>
    </row>
    <row r="197" spans="1:16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  <c r="M197" s="36"/>
      <c r="N197" s="36"/>
      <c r="O197" s="36"/>
      <c r="P197" s="22"/>
    </row>
    <row r="198" spans="1:16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  <c r="M198" s="36"/>
      <c r="N198" s="36"/>
      <c r="O198" s="36"/>
      <c r="P198" s="22"/>
    </row>
    <row r="199" spans="1:16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  <c r="M199" s="36"/>
      <c r="N199" s="36"/>
      <c r="O199" s="36"/>
      <c r="P199" s="22"/>
    </row>
    <row r="200" spans="1:16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  <c r="M200" s="36"/>
      <c r="N200" s="36"/>
      <c r="O200" s="36"/>
      <c r="P200" s="22"/>
    </row>
    <row r="201" spans="1:16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  <c r="M201" s="36"/>
      <c r="N201" s="36"/>
      <c r="O201" s="36"/>
      <c r="P201" s="22"/>
    </row>
    <row r="202" spans="1:16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  <c r="M202" s="36"/>
      <c r="N202" s="36"/>
      <c r="O202" s="36"/>
      <c r="P202" s="22"/>
    </row>
    <row r="203" spans="1:16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  <c r="M203" s="36"/>
      <c r="N203" s="36"/>
      <c r="O203" s="36"/>
      <c r="P203" s="22"/>
    </row>
    <row r="204" spans="1:16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  <c r="M204" s="36"/>
      <c r="N204" s="36"/>
      <c r="O204" s="36"/>
      <c r="P204" s="22"/>
    </row>
    <row r="205" spans="1:16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  <c r="M205" s="36"/>
      <c r="N205" s="36"/>
      <c r="O205" s="36"/>
      <c r="P205" s="22"/>
    </row>
    <row r="206" spans="1:16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  <c r="M206" s="36"/>
      <c r="N206" s="36"/>
      <c r="O206" s="36"/>
      <c r="P206" s="22"/>
    </row>
    <row r="207" spans="1:16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  <c r="M207" s="36"/>
      <c r="N207" s="36"/>
      <c r="O207" s="36"/>
      <c r="P207" s="22"/>
    </row>
    <row r="208" spans="1:16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  <c r="M208" s="36"/>
      <c r="N208" s="36"/>
      <c r="O208" s="36"/>
      <c r="P208" s="22"/>
    </row>
    <row r="209" spans="1:16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  <c r="M209" s="36"/>
      <c r="N209" s="36"/>
      <c r="O209" s="36"/>
      <c r="P209" s="22"/>
    </row>
    <row r="210" spans="1:16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  <c r="M210" s="36"/>
      <c r="N210" s="36"/>
      <c r="O210" s="36"/>
      <c r="P210" s="22"/>
    </row>
    <row r="211" spans="1:16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  <c r="M211" s="36"/>
      <c r="N211" s="36"/>
      <c r="O211" s="36"/>
      <c r="P211" s="22"/>
    </row>
    <row r="212" spans="1:16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  <c r="M212" s="36"/>
      <c r="N212" s="36"/>
      <c r="O212" s="36"/>
      <c r="P212" s="22"/>
    </row>
    <row r="213" spans="1:16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  <c r="M213" s="36"/>
      <c r="N213" s="36"/>
      <c r="O213" s="36"/>
      <c r="P213" s="22"/>
    </row>
    <row r="214" spans="1:16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  <c r="M214" s="36"/>
      <c r="N214" s="36"/>
      <c r="O214" s="36"/>
      <c r="P214" s="22"/>
    </row>
    <row r="215" spans="1:16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  <c r="M215" s="36"/>
      <c r="N215" s="36"/>
      <c r="O215" s="36"/>
      <c r="P215" s="22"/>
    </row>
    <row r="216" spans="1:16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  <c r="M216" s="36"/>
      <c r="N216" s="36"/>
      <c r="O216" s="36"/>
      <c r="P216" s="22"/>
    </row>
    <row r="217" spans="1:16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  <c r="M217" s="36"/>
      <c r="N217" s="36"/>
      <c r="O217" s="36"/>
      <c r="P217" s="22"/>
    </row>
    <row r="218" spans="1:16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  <c r="M218" s="36"/>
      <c r="N218" s="36"/>
      <c r="O218" s="36"/>
      <c r="P218" s="22"/>
    </row>
    <row r="219" spans="1:16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  <c r="M219" s="36"/>
      <c r="N219" s="36"/>
      <c r="O219" s="36"/>
      <c r="P219" s="22"/>
    </row>
    <row r="220" spans="1:16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  <c r="M220" s="36"/>
      <c r="N220" s="36"/>
      <c r="O220" s="36"/>
      <c r="P220" s="22"/>
    </row>
    <row r="221" spans="1:16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  <c r="P221" s="22"/>
    </row>
    <row r="222" spans="1:16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  <c r="M222" s="36"/>
      <c r="N222" s="36"/>
      <c r="O222" s="36"/>
      <c r="P222" s="22"/>
    </row>
    <row r="223" spans="1:16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  <c r="M223" s="36"/>
      <c r="N223" s="36"/>
      <c r="O223" s="36"/>
      <c r="P223" s="22"/>
    </row>
    <row r="224" spans="1:16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  <c r="M224" s="36"/>
      <c r="N224" s="36"/>
      <c r="O224" s="36"/>
      <c r="P224" s="22"/>
    </row>
    <row r="225" spans="1:16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  <c r="M225" s="36"/>
      <c r="N225" s="36"/>
      <c r="O225" s="36"/>
      <c r="P225" s="22"/>
    </row>
    <row r="226" spans="1:16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  <c r="M226" s="36"/>
      <c r="N226" s="36"/>
      <c r="O226" s="36"/>
      <c r="P226" s="22"/>
    </row>
    <row r="227" spans="1:16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  <c r="M227" s="36"/>
      <c r="N227" s="36"/>
      <c r="O227" s="36"/>
      <c r="P227" s="22"/>
    </row>
    <row r="228" spans="1:16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  <c r="M228" s="36"/>
      <c r="N228" s="36"/>
      <c r="O228" s="36"/>
      <c r="P228" s="22"/>
    </row>
    <row r="229" spans="1:16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  <c r="M229" s="36"/>
      <c r="N229" s="36"/>
      <c r="O229" s="36"/>
      <c r="P229" s="22"/>
    </row>
    <row r="230" spans="1:16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  <c r="M230" s="36"/>
      <c r="N230" s="36"/>
      <c r="O230" s="36"/>
      <c r="P230" s="22"/>
    </row>
    <row r="231" spans="1:16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  <c r="M231" s="36"/>
      <c r="N231" s="36"/>
      <c r="O231" s="36"/>
      <c r="P231" s="22"/>
    </row>
    <row r="232" spans="1:16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  <c r="M232" s="36"/>
      <c r="N232" s="36"/>
      <c r="O232" s="36"/>
      <c r="P232" s="22"/>
    </row>
    <row r="233" spans="1:16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  <c r="M233" s="36"/>
      <c r="N233" s="36"/>
      <c r="O233" s="36"/>
      <c r="P233" s="22"/>
    </row>
    <row r="234" spans="1:16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  <c r="M234" s="36"/>
      <c r="N234" s="36"/>
      <c r="O234" s="36"/>
      <c r="P234" s="22"/>
    </row>
    <row r="235" spans="1:16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  <c r="M235" s="36"/>
      <c r="N235" s="36"/>
      <c r="O235" s="36"/>
      <c r="P235" s="22"/>
    </row>
    <row r="236" spans="1:16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  <c r="M236" s="36"/>
      <c r="N236" s="36"/>
      <c r="O236" s="36"/>
      <c r="P236" s="22"/>
    </row>
    <row r="237" spans="1:16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  <c r="M237" s="36"/>
      <c r="N237" s="36"/>
      <c r="O237" s="36"/>
      <c r="P237" s="22"/>
    </row>
    <row r="238" spans="1:16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  <c r="M238" s="36"/>
      <c r="N238" s="36"/>
      <c r="O238" s="36"/>
      <c r="P238" s="22"/>
    </row>
    <row r="239" spans="1:16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  <c r="M239" s="36"/>
      <c r="N239" s="36"/>
      <c r="O239" s="36"/>
      <c r="P239" s="22"/>
    </row>
    <row r="240" spans="1:16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  <c r="M240" s="36"/>
      <c r="N240" s="36"/>
      <c r="O240" s="36"/>
      <c r="P240" s="22"/>
    </row>
    <row r="241" spans="1:16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  <c r="M241" s="36"/>
      <c r="N241" s="36"/>
      <c r="O241" s="36"/>
      <c r="P241" s="22"/>
    </row>
    <row r="242" spans="1:16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  <c r="M242" s="36"/>
      <c r="N242" s="36"/>
      <c r="O242" s="36"/>
      <c r="P242" s="22"/>
    </row>
    <row r="243" spans="1:16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  <c r="M243" s="36"/>
      <c r="N243" s="36"/>
      <c r="O243" s="36"/>
      <c r="P243" s="22"/>
    </row>
    <row r="244" spans="1:16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  <c r="M244" s="36"/>
      <c r="N244" s="36"/>
      <c r="O244" s="36"/>
      <c r="P244" s="22"/>
    </row>
    <row r="245" spans="1:16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  <c r="M245" s="36"/>
      <c r="N245" s="36"/>
      <c r="O245" s="36"/>
      <c r="P245" s="22"/>
    </row>
    <row r="246" spans="1:16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  <c r="M246" s="36"/>
      <c r="N246" s="36"/>
      <c r="O246" s="36"/>
      <c r="P246" s="22"/>
    </row>
    <row r="247" spans="1:16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  <c r="M247" s="36"/>
      <c r="N247" s="36"/>
      <c r="O247" s="36"/>
      <c r="P247" s="22"/>
    </row>
    <row r="248" spans="1:16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  <c r="M248" s="36"/>
      <c r="N248" s="36"/>
      <c r="O248" s="36"/>
      <c r="P248" s="22"/>
    </row>
    <row r="249" spans="1:16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  <c r="M249" s="36"/>
      <c r="N249" s="36"/>
      <c r="O249" s="36"/>
      <c r="P249" s="22"/>
    </row>
    <row r="250" spans="1:16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  <c r="M250" s="36"/>
      <c r="N250" s="36"/>
      <c r="O250" s="36"/>
      <c r="P250" s="22"/>
    </row>
    <row r="251" spans="1:16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  <c r="M251" s="36"/>
      <c r="N251" s="36"/>
      <c r="O251" s="36"/>
      <c r="P251" s="22"/>
    </row>
    <row r="252" spans="1:16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  <c r="M252" s="36"/>
      <c r="N252" s="36"/>
      <c r="O252" s="36"/>
      <c r="P252" s="22"/>
    </row>
    <row r="253" spans="1:16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  <c r="M253" s="36"/>
      <c r="N253" s="36"/>
      <c r="O253" s="36"/>
      <c r="P253" s="22"/>
    </row>
    <row r="254" spans="1:16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  <c r="M254" s="36"/>
      <c r="N254" s="36"/>
      <c r="O254" s="36"/>
      <c r="P254" s="22"/>
    </row>
    <row r="255" spans="1:16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  <c r="M255" s="36"/>
      <c r="N255" s="36"/>
      <c r="O255" s="36"/>
      <c r="P255" s="22"/>
    </row>
    <row r="256" spans="1:16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  <c r="M256" s="36"/>
      <c r="N256" s="36"/>
      <c r="O256" s="36"/>
      <c r="P256" s="22"/>
    </row>
    <row r="257" spans="1:16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  <c r="M257" s="36"/>
      <c r="N257" s="36"/>
      <c r="O257" s="36"/>
      <c r="P257" s="22"/>
    </row>
    <row r="258" spans="1:16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  <c r="M258" s="36"/>
      <c r="N258" s="36"/>
      <c r="O258" s="36"/>
      <c r="P258" s="22"/>
    </row>
    <row r="259" spans="1:16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  <c r="M259" s="36"/>
      <c r="N259" s="36"/>
      <c r="O259" s="36"/>
      <c r="P259" s="22"/>
    </row>
    <row r="260" spans="1:16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  <c r="M260" s="36"/>
      <c r="N260" s="36"/>
      <c r="O260" s="36"/>
      <c r="P260" s="22"/>
    </row>
    <row r="261" spans="1:16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  <c r="M261" s="36"/>
      <c r="N261" s="36"/>
      <c r="O261" s="36"/>
      <c r="P261" s="22"/>
    </row>
    <row r="262" spans="1:16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  <c r="M262" s="36"/>
      <c r="N262" s="36"/>
      <c r="O262" s="36"/>
      <c r="P262" s="22"/>
    </row>
    <row r="263" spans="1:16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  <c r="M263" s="36"/>
      <c r="N263" s="36"/>
      <c r="O263" s="36"/>
      <c r="P263" s="22"/>
    </row>
    <row r="264" spans="1:16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  <c r="M264" s="36"/>
      <c r="N264" s="36"/>
      <c r="O264" s="36"/>
      <c r="P264" s="22"/>
    </row>
    <row r="265" spans="1:16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  <c r="M265" s="36"/>
      <c r="N265" s="36"/>
      <c r="O265" s="36"/>
      <c r="P265" s="22"/>
    </row>
    <row r="266" spans="1:16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  <c r="M266" s="36"/>
      <c r="N266" s="36"/>
      <c r="O266" s="36"/>
      <c r="P266" s="22"/>
    </row>
    <row r="267" spans="1:16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  <c r="M267" s="36"/>
      <c r="N267" s="36"/>
      <c r="O267" s="36"/>
      <c r="P267" s="22"/>
    </row>
    <row r="268" spans="1:16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  <c r="M268" s="36"/>
      <c r="N268" s="36"/>
      <c r="O268" s="36"/>
      <c r="P268" s="22"/>
    </row>
    <row r="269" spans="1:16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  <c r="M269" s="36"/>
      <c r="N269" s="36"/>
      <c r="O269" s="36"/>
      <c r="P269" s="22"/>
    </row>
    <row r="270" spans="1:16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  <c r="M270" s="36"/>
      <c r="N270" s="36"/>
      <c r="O270" s="36"/>
      <c r="P270" s="22"/>
    </row>
    <row r="271" spans="1:16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  <c r="M271" s="36"/>
      <c r="N271" s="36"/>
      <c r="O271" s="36"/>
      <c r="P271" s="22"/>
    </row>
    <row r="272" spans="1:16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  <c r="M272" s="36"/>
      <c r="N272" s="36"/>
      <c r="O272" s="36"/>
      <c r="P272" s="22"/>
    </row>
    <row r="273" spans="1:16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  <c r="M273" s="36"/>
      <c r="N273" s="36"/>
      <c r="O273" s="36"/>
      <c r="P273" s="22"/>
    </row>
    <row r="274" spans="1:16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  <c r="M274" s="36"/>
      <c r="N274" s="36"/>
      <c r="O274" s="36"/>
      <c r="P274" s="22"/>
    </row>
    <row r="275" spans="1:16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  <c r="M275" s="36"/>
      <c r="N275" s="36"/>
      <c r="O275" s="36"/>
      <c r="P275" s="22"/>
    </row>
    <row r="276" spans="1:16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  <c r="M276" s="36"/>
      <c r="N276" s="36"/>
      <c r="O276" s="36"/>
      <c r="P276" s="22"/>
    </row>
    <row r="277" spans="1:16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  <c r="M277" s="36"/>
      <c r="N277" s="36"/>
      <c r="O277" s="36"/>
      <c r="P277" s="22"/>
    </row>
    <row r="278" spans="1:16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  <c r="M278" s="36"/>
      <c r="N278" s="36"/>
      <c r="O278" s="36"/>
      <c r="P278" s="22"/>
    </row>
    <row r="279" spans="1:16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  <c r="M279" s="36"/>
      <c r="N279" s="36"/>
      <c r="O279" s="36"/>
      <c r="P279" s="22"/>
    </row>
    <row r="280" spans="1:16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  <c r="M280" s="36"/>
      <c r="N280" s="36"/>
      <c r="O280" s="36"/>
      <c r="P280" s="22"/>
    </row>
    <row r="281" spans="1:16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  <c r="M281" s="36"/>
      <c r="N281" s="36"/>
      <c r="O281" s="36"/>
      <c r="P281" s="22"/>
    </row>
    <row r="282" spans="1:16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  <c r="M282" s="36"/>
      <c r="N282" s="36"/>
      <c r="O282" s="36"/>
      <c r="P282" s="22"/>
    </row>
    <row r="283" spans="1:16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  <c r="M283" s="36"/>
      <c r="N283" s="36"/>
      <c r="O283" s="36"/>
      <c r="P283" s="22"/>
    </row>
    <row r="284" spans="1:16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  <c r="M284" s="36"/>
      <c r="N284" s="36"/>
      <c r="O284" s="36"/>
      <c r="P284" s="22"/>
    </row>
    <row r="285" spans="1:16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  <c r="M285" s="36"/>
      <c r="N285" s="36"/>
      <c r="O285" s="36"/>
      <c r="P285" s="22"/>
    </row>
    <row r="286" spans="1:16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  <c r="M286" s="36"/>
      <c r="N286" s="36"/>
      <c r="O286" s="36"/>
      <c r="P286" s="22"/>
    </row>
    <row r="287" spans="1:16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  <c r="M287" s="36"/>
      <c r="N287" s="36"/>
      <c r="O287" s="36"/>
      <c r="P287" s="22"/>
    </row>
    <row r="288" spans="1:16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  <c r="M288" s="36"/>
      <c r="N288" s="36"/>
      <c r="O288" s="36"/>
      <c r="P288" s="22"/>
    </row>
    <row r="289" spans="1:16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  <c r="M289" s="36"/>
      <c r="N289" s="36"/>
      <c r="O289" s="36"/>
      <c r="P289" s="22"/>
    </row>
    <row r="290" spans="1:16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  <c r="M290" s="36"/>
      <c r="N290" s="36"/>
      <c r="O290" s="36"/>
      <c r="P290" s="22"/>
    </row>
    <row r="291" spans="1:16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  <c r="M291" s="36"/>
      <c r="N291" s="36"/>
      <c r="O291" s="36"/>
      <c r="P291" s="22"/>
    </row>
    <row r="292" spans="1:16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  <c r="M292" s="36"/>
      <c r="N292" s="36"/>
      <c r="O292" s="36"/>
      <c r="P292" s="22"/>
    </row>
    <row r="293" spans="1:16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  <c r="M293" s="36"/>
      <c r="N293" s="36"/>
      <c r="O293" s="36"/>
      <c r="P293" s="22"/>
    </row>
    <row r="294" spans="1:16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  <c r="M294" s="36"/>
      <c r="N294" s="36"/>
      <c r="O294" s="36"/>
      <c r="P294" s="22"/>
    </row>
    <row r="295" spans="1:16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  <c r="M295" s="36"/>
      <c r="N295" s="36"/>
      <c r="O295" s="36"/>
      <c r="P295" s="22"/>
    </row>
    <row r="296" spans="1:16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  <c r="M296" s="36"/>
      <c r="N296" s="36"/>
      <c r="O296" s="36"/>
      <c r="P296" s="22"/>
    </row>
    <row r="297" spans="1:16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  <c r="M297" s="36"/>
      <c r="N297" s="36"/>
      <c r="O297" s="36"/>
      <c r="P297" s="22"/>
    </row>
    <row r="298" spans="1:16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  <c r="M298" s="36"/>
      <c r="N298" s="36"/>
      <c r="O298" s="36"/>
      <c r="P298" s="22"/>
    </row>
    <row r="299" spans="1:16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  <c r="M299" s="36"/>
      <c r="N299" s="36"/>
      <c r="O299" s="36"/>
      <c r="P299" s="22"/>
    </row>
    <row r="300" spans="1:16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  <c r="M300" s="36"/>
      <c r="N300" s="36"/>
      <c r="O300" s="36"/>
      <c r="P300" s="22"/>
    </row>
    <row r="301" spans="1:16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  <c r="M301" s="36"/>
      <c r="N301" s="36"/>
      <c r="O301" s="36"/>
      <c r="P301" s="22"/>
    </row>
    <row r="302" spans="1:16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  <c r="M302" s="36"/>
      <c r="N302" s="36"/>
      <c r="O302" s="36"/>
      <c r="P302" s="22"/>
    </row>
    <row r="303" spans="1:16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  <c r="M303" s="36"/>
      <c r="N303" s="36"/>
      <c r="O303" s="36"/>
      <c r="P303" s="22"/>
    </row>
    <row r="304" spans="1:16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  <c r="M304" s="36"/>
      <c r="N304" s="36"/>
      <c r="O304" s="36"/>
      <c r="P304" s="22"/>
    </row>
    <row r="305" spans="1:16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  <c r="M305" s="36"/>
      <c r="N305" s="36"/>
      <c r="O305" s="36"/>
      <c r="P305" s="22"/>
    </row>
    <row r="306" spans="1:16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  <c r="M306" s="36"/>
      <c r="N306" s="36"/>
      <c r="O306" s="36"/>
      <c r="P306" s="22"/>
    </row>
    <row r="307" spans="1:16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  <c r="M307" s="36"/>
      <c r="N307" s="36"/>
      <c r="O307" s="36"/>
      <c r="P307" s="22"/>
    </row>
    <row r="308" spans="1:16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  <c r="M308" s="36"/>
      <c r="N308" s="36"/>
      <c r="O308" s="36"/>
      <c r="P308" s="22"/>
    </row>
    <row r="309" spans="1:16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  <c r="M309" s="36"/>
      <c r="N309" s="36"/>
      <c r="O309" s="36"/>
      <c r="P309" s="22"/>
    </row>
    <row r="310" spans="1:16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  <c r="M310" s="36"/>
      <c r="N310" s="36"/>
      <c r="O310" s="36"/>
      <c r="P310" s="22"/>
    </row>
    <row r="311" spans="1:16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  <c r="M311" s="36"/>
      <c r="N311" s="36"/>
      <c r="O311" s="36"/>
      <c r="P311" s="22"/>
    </row>
    <row r="312" spans="1:16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  <c r="M312" s="36"/>
      <c r="N312" s="36"/>
      <c r="O312" s="36"/>
      <c r="P312" s="22"/>
    </row>
    <row r="313" spans="1:16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  <c r="M313" s="36"/>
      <c r="N313" s="36"/>
      <c r="O313" s="36"/>
      <c r="P313" s="22"/>
    </row>
    <row r="314" spans="1:16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  <c r="M314" s="36"/>
      <c r="N314" s="36"/>
      <c r="O314" s="36"/>
      <c r="P314" s="22"/>
    </row>
    <row r="315" spans="1:16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  <c r="M315" s="36"/>
      <c r="N315" s="36"/>
      <c r="O315" s="36"/>
      <c r="P315" s="22"/>
    </row>
    <row r="316" spans="1:16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  <c r="M316" s="36"/>
      <c r="N316" s="36"/>
      <c r="O316" s="36"/>
      <c r="P316" s="22"/>
    </row>
    <row r="317" spans="1:16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  <c r="M317" s="36"/>
      <c r="N317" s="36"/>
      <c r="O317" s="36"/>
      <c r="P317" s="22"/>
    </row>
    <row r="318" spans="1:16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  <c r="M318" s="36"/>
      <c r="N318" s="36"/>
      <c r="O318" s="36"/>
      <c r="P318" s="22"/>
    </row>
    <row r="319" spans="1:16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  <c r="M319" s="36"/>
      <c r="N319" s="36"/>
      <c r="O319" s="36"/>
      <c r="P319" s="22"/>
    </row>
    <row r="320" spans="1:16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  <c r="M320" s="36"/>
      <c r="N320" s="36"/>
      <c r="O320" s="36"/>
      <c r="P320" s="22"/>
    </row>
    <row r="321" spans="1:16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  <c r="M321" s="36"/>
      <c r="N321" s="36"/>
      <c r="O321" s="36"/>
      <c r="P321" s="22"/>
    </row>
    <row r="322" spans="1:16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  <c r="M322" s="36"/>
      <c r="N322" s="36"/>
      <c r="O322" s="36"/>
      <c r="P322" s="22"/>
    </row>
    <row r="323" spans="1:16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  <c r="M323" s="36"/>
      <c r="N323" s="36"/>
      <c r="O323" s="36"/>
      <c r="P323" s="22"/>
    </row>
    <row r="324" spans="1:16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  <c r="M324" s="36"/>
      <c r="N324" s="36"/>
      <c r="O324" s="36"/>
      <c r="P324" s="22"/>
    </row>
    <row r="325" spans="1:16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  <c r="M325" s="36"/>
      <c r="N325" s="36"/>
      <c r="O325" s="36"/>
      <c r="P325" s="22"/>
    </row>
    <row r="326" spans="1:16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  <c r="M326" s="36"/>
      <c r="N326" s="36"/>
      <c r="O326" s="36"/>
      <c r="P326" s="22"/>
    </row>
    <row r="327" spans="1:16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  <c r="M327" s="36"/>
      <c r="N327" s="36"/>
      <c r="O327" s="36"/>
      <c r="P327" s="22"/>
    </row>
    <row r="328" spans="1:16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  <c r="M328" s="36"/>
      <c r="N328" s="36"/>
      <c r="O328" s="36"/>
      <c r="P328" s="22"/>
    </row>
    <row r="329" spans="1:16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  <c r="M329" s="36"/>
      <c r="N329" s="36"/>
      <c r="O329" s="36"/>
      <c r="P329" s="22"/>
    </row>
    <row r="330" spans="1:16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  <c r="M330" s="36"/>
      <c r="N330" s="36"/>
      <c r="O330" s="36"/>
      <c r="P330" s="22"/>
    </row>
    <row r="331" spans="1:16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  <c r="M331" s="36"/>
      <c r="N331" s="36"/>
      <c r="O331" s="36"/>
      <c r="P331" s="22"/>
    </row>
    <row r="332" spans="1:16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  <c r="M332" s="36"/>
      <c r="N332" s="36"/>
      <c r="O332" s="36"/>
      <c r="P332" s="22"/>
    </row>
    <row r="333" spans="1:16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  <c r="M333" s="36"/>
      <c r="N333" s="36"/>
      <c r="O333" s="36"/>
      <c r="P333" s="22"/>
    </row>
    <row r="334" spans="1:16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  <c r="M334" s="36"/>
      <c r="N334" s="36"/>
      <c r="O334" s="36"/>
      <c r="P334" s="22"/>
    </row>
    <row r="335" spans="1:16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  <c r="M335" s="36"/>
      <c r="N335" s="36"/>
      <c r="O335" s="36"/>
      <c r="P335" s="22"/>
    </row>
    <row r="336" spans="1:16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  <c r="M336" s="36"/>
      <c r="N336" s="36"/>
      <c r="O336" s="36"/>
      <c r="P336" s="22"/>
    </row>
    <row r="337" spans="1:16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  <c r="M337" s="36"/>
      <c r="N337" s="36"/>
      <c r="O337" s="36"/>
      <c r="P337" s="22"/>
    </row>
    <row r="338" spans="1:16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  <c r="P338" s="22"/>
    </row>
    <row r="339" spans="1:16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  <c r="M339" s="36"/>
      <c r="N339" s="36"/>
      <c r="O339" s="36"/>
      <c r="P339" s="22"/>
    </row>
    <row r="340" spans="1:16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  <c r="M340" s="36"/>
      <c r="N340" s="36"/>
      <c r="O340" s="36"/>
      <c r="P340" s="22"/>
    </row>
    <row r="341" spans="1:16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  <c r="M341" s="36"/>
      <c r="N341" s="36"/>
      <c r="O341" s="36"/>
      <c r="P341" s="22"/>
    </row>
    <row r="342" spans="1:16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  <c r="M342" s="36"/>
      <c r="N342" s="36"/>
      <c r="O342" s="36"/>
      <c r="P342" s="22"/>
    </row>
    <row r="343" spans="1:16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  <c r="M343" s="36"/>
      <c r="N343" s="36"/>
      <c r="O343" s="36"/>
      <c r="P343" s="22"/>
    </row>
    <row r="344" spans="1:16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  <c r="M344" s="36"/>
      <c r="N344" s="36"/>
      <c r="O344" s="36"/>
      <c r="P344" s="22"/>
    </row>
    <row r="345" spans="1:16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  <c r="M345" s="36"/>
      <c r="N345" s="36"/>
      <c r="O345" s="36"/>
      <c r="P345" s="22"/>
    </row>
    <row r="346" spans="1:16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  <c r="M346" s="36"/>
      <c r="N346" s="36"/>
      <c r="O346" s="36"/>
      <c r="P346" s="22"/>
    </row>
    <row r="347" spans="1:16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  <c r="M347" s="36"/>
      <c r="N347" s="36"/>
      <c r="O347" s="36"/>
      <c r="P347" s="22"/>
    </row>
    <row r="348" spans="1:16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  <c r="M348" s="36"/>
      <c r="N348" s="36"/>
      <c r="O348" s="36"/>
      <c r="P348" s="22"/>
    </row>
    <row r="349" spans="1:16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  <c r="M349" s="36"/>
      <c r="N349" s="36"/>
      <c r="O349" s="36"/>
      <c r="P349" s="22"/>
    </row>
    <row r="350" spans="1:16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  <c r="M350" s="36"/>
      <c r="N350" s="36"/>
      <c r="O350" s="36"/>
      <c r="P350" s="22"/>
    </row>
    <row r="351" spans="1:16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  <c r="M351" s="36"/>
      <c r="N351" s="36"/>
      <c r="O351" s="36"/>
      <c r="P351" s="22"/>
    </row>
    <row r="352" spans="1:16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  <c r="M352" s="36"/>
      <c r="N352" s="36"/>
      <c r="O352" s="36"/>
      <c r="P352" s="22"/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  <c r="M353" s="36"/>
      <c r="N353" s="36"/>
      <c r="O353" s="36"/>
      <c r="P353" s="22"/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  <c r="M354" s="36"/>
      <c r="N354" s="36"/>
      <c r="O354" s="36"/>
      <c r="P354" s="22"/>
    </row>
    <row r="355" spans="1:16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  <c r="M355" s="36"/>
      <c r="N355" s="36"/>
      <c r="O355" s="36"/>
      <c r="P355" s="22"/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  <c r="M356" s="36"/>
      <c r="N356" s="36"/>
      <c r="O356" s="36"/>
      <c r="P356" s="22"/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  <c r="M357" s="36"/>
      <c r="N357" s="36"/>
      <c r="O357" s="36"/>
      <c r="P357" s="22"/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  <c r="M358" s="36"/>
      <c r="N358" s="36"/>
      <c r="O358" s="36"/>
      <c r="P358" s="22"/>
    </row>
    <row r="359" spans="1:16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  <c r="M359" s="36"/>
      <c r="N359" s="36"/>
      <c r="O359" s="36"/>
      <c r="P359" s="22"/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  <c r="M360" s="36"/>
      <c r="N360" s="36"/>
      <c r="O360" s="36"/>
      <c r="P360" s="22"/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  <c r="M361" s="36"/>
      <c r="N361" s="36"/>
      <c r="O361" s="36"/>
      <c r="P361" s="22"/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  <c r="M362" s="36"/>
      <c r="N362" s="36"/>
      <c r="O362" s="36"/>
      <c r="P362" s="22"/>
    </row>
    <row r="363" spans="1:16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  <c r="M363" s="36"/>
      <c r="N363" s="36"/>
      <c r="O363" s="36"/>
      <c r="P363" s="22"/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  <c r="M364" s="36"/>
      <c r="N364" s="36"/>
      <c r="O364" s="36"/>
      <c r="P364" s="22"/>
    </row>
    <row r="365" spans="1:16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  <c r="M365" s="36"/>
      <c r="N365" s="36"/>
      <c r="O365" s="36"/>
      <c r="P365" s="22"/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  <c r="M366" s="36"/>
      <c r="N366" s="36"/>
      <c r="O366" s="36"/>
      <c r="P366" s="22"/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  <c r="M367" s="36"/>
      <c r="N367" s="36"/>
      <c r="O367" s="36"/>
      <c r="P367" s="22"/>
    </row>
    <row r="368" spans="1:16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1">
        <f>SUM(I34+I184)</f>
        <v>929300</v>
      </c>
      <c r="J368" s="131">
        <f>SUM(J34+J184)</f>
        <v>517600</v>
      </c>
      <c r="K368" s="131">
        <f>SUM(K34+K184)</f>
        <v>487576.85000000003</v>
      </c>
      <c r="L368" s="131">
        <f>SUM(L34+L184)</f>
        <v>487576.85000000003</v>
      </c>
      <c r="M368" s="36"/>
      <c r="N368" s="36"/>
      <c r="O368" s="36"/>
      <c r="P368" s="22"/>
    </row>
    <row r="369" spans="1:16">
      <c r="G369" s="53"/>
      <c r="H369" s="7"/>
      <c r="I369" s="108"/>
      <c r="J369" s="109"/>
      <c r="K369" s="109"/>
      <c r="L369" s="109"/>
      <c r="M369" s="36"/>
      <c r="N369" s="36"/>
      <c r="O369" s="36"/>
      <c r="P369" s="22"/>
    </row>
    <row r="370" spans="1:16">
      <c r="D370" s="419" t="s">
        <v>227</v>
      </c>
      <c r="E370" s="419"/>
      <c r="F370" s="419"/>
      <c r="G370" s="419"/>
      <c r="H370" s="153"/>
      <c r="I370" s="111"/>
      <c r="J370" s="109"/>
      <c r="K370" s="419" t="s">
        <v>228</v>
      </c>
      <c r="L370" s="419"/>
      <c r="M370" s="36"/>
      <c r="N370" s="36"/>
      <c r="O370" s="36"/>
      <c r="P370" s="22"/>
    </row>
    <row r="371" spans="1:16" ht="18.75" customHeight="1">
      <c r="A371" s="112"/>
      <c r="B371" s="112"/>
      <c r="C371" s="112"/>
      <c r="D371" s="421" t="s">
        <v>223</v>
      </c>
      <c r="E371" s="421"/>
      <c r="F371" s="421"/>
      <c r="G371" s="421"/>
      <c r="I371" s="148" t="s">
        <v>224</v>
      </c>
      <c r="K371" s="428" t="s">
        <v>225</v>
      </c>
      <c r="L371" s="428"/>
      <c r="M371" s="36"/>
      <c r="N371" s="36"/>
      <c r="O371" s="36"/>
      <c r="P371" s="22"/>
    </row>
    <row r="372" spans="1:16" ht="15.75" customHeight="1">
      <c r="I372" s="14"/>
      <c r="K372" s="14"/>
      <c r="L372" s="14"/>
      <c r="M372" s="36"/>
      <c r="N372" s="36"/>
      <c r="O372" s="36"/>
      <c r="P372" s="22"/>
    </row>
    <row r="373" spans="1:16" ht="28.5" customHeight="1">
      <c r="D373" s="420" t="s">
        <v>332</v>
      </c>
      <c r="E373" s="420"/>
      <c r="F373" s="420"/>
      <c r="G373" s="420"/>
      <c r="I373" s="14"/>
      <c r="K373" s="450" t="s">
        <v>333</v>
      </c>
      <c r="L373" s="419"/>
      <c r="M373" s="36"/>
      <c r="N373" s="36"/>
      <c r="O373" s="36"/>
      <c r="P373" s="22"/>
    </row>
    <row r="374" spans="1:16" ht="25.5" customHeight="1">
      <c r="D374" s="434" t="s">
        <v>226</v>
      </c>
      <c r="E374" s="435"/>
      <c r="F374" s="435"/>
      <c r="G374" s="435"/>
      <c r="H374" s="150"/>
      <c r="I374" s="15" t="s">
        <v>224</v>
      </c>
      <c r="K374" s="428" t="s">
        <v>225</v>
      </c>
      <c r="L374" s="428"/>
      <c r="M374" s="36"/>
      <c r="N374" s="36"/>
      <c r="O374" s="36"/>
      <c r="P374" s="22"/>
    </row>
  </sheetData>
  <mergeCells count="31">
    <mergeCell ref="G14:K14"/>
    <mergeCell ref="A7:L7"/>
    <mergeCell ref="A9:L9"/>
    <mergeCell ref="A10:L10"/>
    <mergeCell ref="G12:K12"/>
    <mergeCell ref="A13:L13"/>
    <mergeCell ref="A26:I26"/>
    <mergeCell ref="A27:I27"/>
    <mergeCell ref="G29:H29"/>
    <mergeCell ref="A30:I30"/>
    <mergeCell ref="G15:K15"/>
    <mergeCell ref="B16:L16"/>
    <mergeCell ref="G18:K18"/>
    <mergeCell ref="G19:K19"/>
    <mergeCell ref="E21:K21"/>
    <mergeCell ref="A22:L22"/>
    <mergeCell ref="D373:G373"/>
    <mergeCell ref="K373:L373"/>
    <mergeCell ref="D374:G374"/>
    <mergeCell ref="K374:L374"/>
    <mergeCell ref="A31:F32"/>
    <mergeCell ref="G31:G32"/>
    <mergeCell ref="H31:H32"/>
    <mergeCell ref="I31:J31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3.937007874015748E-2" footer="3.937007874015748E-2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7" sqref="A7:L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</cols>
  <sheetData>
    <row r="1" spans="1:12">
      <c r="G1" s="1"/>
      <c r="H1" s="3"/>
      <c r="I1" s="21"/>
      <c r="J1" s="152" t="s">
        <v>0</v>
      </c>
      <c r="K1" s="152"/>
      <c r="L1" s="152"/>
    </row>
    <row r="2" spans="1:12">
      <c r="H2" s="3"/>
      <c r="I2" s="22"/>
      <c r="J2" s="152" t="s">
        <v>1</v>
      </c>
      <c r="K2" s="152"/>
      <c r="L2" s="152"/>
    </row>
    <row r="3" spans="1:12">
      <c r="H3" s="23"/>
      <c r="I3" s="3"/>
      <c r="J3" s="152" t="s">
        <v>2</v>
      </c>
      <c r="K3" s="152"/>
      <c r="L3" s="152"/>
    </row>
    <row r="4" spans="1:12">
      <c r="G4" s="4" t="s">
        <v>3</v>
      </c>
      <c r="H4" s="3"/>
      <c r="I4" s="22"/>
      <c r="J4" s="152" t="s">
        <v>4</v>
      </c>
      <c r="K4" s="152"/>
      <c r="L4" s="152"/>
    </row>
    <row r="5" spans="1:12">
      <c r="H5" s="3"/>
      <c r="I5" s="22"/>
      <c r="J5" s="152" t="s">
        <v>5</v>
      </c>
      <c r="K5" s="152"/>
      <c r="L5" s="152"/>
    </row>
    <row r="6" spans="1:12">
      <c r="H6" s="3"/>
      <c r="I6" s="22"/>
      <c r="J6" s="152"/>
      <c r="K6" s="152"/>
      <c r="L6" s="152"/>
    </row>
    <row r="7" spans="1:12" ht="31.5" customHeight="1">
      <c r="A7" s="422" t="s">
        <v>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</row>
    <row r="8" spans="1:12" ht="15.75">
      <c r="G8" s="24"/>
      <c r="H8" s="25"/>
      <c r="I8" s="25"/>
      <c r="J8" s="26"/>
      <c r="K8" s="26"/>
      <c r="L8" s="27"/>
    </row>
    <row r="9" spans="1:12">
      <c r="A9" s="423" t="s">
        <v>7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</row>
    <row r="10" spans="1:12">
      <c r="A10" s="424" t="s">
        <v>8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</row>
    <row r="11" spans="1:12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ht="15.75">
      <c r="A12" s="28"/>
      <c r="B12" s="152"/>
      <c r="C12" s="152"/>
      <c r="D12" s="152"/>
      <c r="E12" s="152"/>
      <c r="F12" s="152"/>
      <c r="G12" s="430" t="s">
        <v>9</v>
      </c>
      <c r="H12" s="430"/>
      <c r="I12" s="430"/>
      <c r="J12" s="430"/>
      <c r="K12" s="430"/>
      <c r="L12" s="152"/>
    </row>
    <row r="13" spans="1:12" ht="15.75">
      <c r="A13" s="431" t="s">
        <v>10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</row>
    <row r="14" spans="1:12">
      <c r="G14" s="432" t="s">
        <v>11</v>
      </c>
      <c r="H14" s="432"/>
      <c r="I14" s="432"/>
      <c r="J14" s="432"/>
      <c r="K14" s="432"/>
    </row>
    <row r="15" spans="1:12">
      <c r="G15" s="424" t="s">
        <v>12</v>
      </c>
      <c r="H15" s="424"/>
      <c r="I15" s="424"/>
      <c r="J15" s="424"/>
      <c r="K15" s="424"/>
    </row>
    <row r="16" spans="1:12" ht="15.75">
      <c r="B16" s="431" t="s">
        <v>13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8" spans="1:16">
      <c r="G18" s="433" t="s">
        <v>334</v>
      </c>
      <c r="H18" s="432"/>
      <c r="I18" s="432"/>
      <c r="J18" s="432"/>
      <c r="K18" s="432"/>
    </row>
    <row r="19" spans="1:16">
      <c r="G19" s="451" t="s">
        <v>14</v>
      </c>
      <c r="H19" s="451"/>
      <c r="I19" s="451"/>
      <c r="J19" s="451"/>
      <c r="K19" s="451"/>
    </row>
    <row r="20" spans="1:16">
      <c r="G20" s="152"/>
      <c r="H20" s="152"/>
      <c r="I20" s="152"/>
      <c r="J20" s="152"/>
      <c r="K20" s="152"/>
    </row>
    <row r="21" spans="1:16">
      <c r="B21" s="22"/>
      <c r="C21" s="22"/>
      <c r="D21" s="22"/>
      <c r="E21" s="455" t="s">
        <v>231</v>
      </c>
      <c r="F21" s="455"/>
      <c r="G21" s="455"/>
      <c r="H21" s="455"/>
      <c r="I21" s="455"/>
      <c r="J21" s="455"/>
      <c r="K21" s="455"/>
      <c r="L21" s="22"/>
    </row>
    <row r="22" spans="1:16">
      <c r="A22" s="453" t="s">
        <v>15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</row>
    <row r="23" spans="1:16">
      <c r="F23" s="36"/>
      <c r="J23" s="5"/>
      <c r="K23" s="13"/>
      <c r="L23" s="6" t="s">
        <v>16</v>
      </c>
    </row>
    <row r="24" spans="1:16">
      <c r="F24" s="36"/>
      <c r="J24" s="31" t="s">
        <v>17</v>
      </c>
      <c r="K24" s="23"/>
      <c r="L24" s="32"/>
    </row>
    <row r="25" spans="1:16">
      <c r="E25" s="152"/>
      <c r="F25" s="151"/>
      <c r="I25" s="34"/>
      <c r="J25" s="34"/>
      <c r="K25" s="35" t="s">
        <v>18</v>
      </c>
      <c r="L25" s="32"/>
    </row>
    <row r="26" spans="1:16">
      <c r="A26" s="454" t="s">
        <v>232</v>
      </c>
      <c r="B26" s="454"/>
      <c r="C26" s="454"/>
      <c r="D26" s="454"/>
      <c r="E26" s="454"/>
      <c r="F26" s="454"/>
      <c r="G26" s="454"/>
      <c r="H26" s="454"/>
      <c r="I26" s="454"/>
      <c r="K26" s="35" t="s">
        <v>19</v>
      </c>
      <c r="L26" s="37" t="s">
        <v>20</v>
      </c>
    </row>
    <row r="27" spans="1:16">
      <c r="A27" s="454" t="s">
        <v>236</v>
      </c>
      <c r="B27" s="454"/>
      <c r="C27" s="454"/>
      <c r="D27" s="454"/>
      <c r="E27" s="454"/>
      <c r="F27" s="454"/>
      <c r="G27" s="454"/>
      <c r="H27" s="454"/>
      <c r="I27" s="454"/>
      <c r="J27" s="149" t="s">
        <v>22</v>
      </c>
      <c r="K27" s="114" t="s">
        <v>34</v>
      </c>
      <c r="L27" s="32"/>
    </row>
    <row r="28" spans="1:16">
      <c r="F28" s="36"/>
      <c r="G28" s="39" t="s">
        <v>23</v>
      </c>
      <c r="H28" s="102" t="s">
        <v>229</v>
      </c>
      <c r="I28" s="103"/>
      <c r="J28" s="42"/>
      <c r="K28" s="32"/>
      <c r="L28" s="32"/>
    </row>
    <row r="29" spans="1:16">
      <c r="F29" s="36"/>
      <c r="G29" s="429" t="s">
        <v>24</v>
      </c>
      <c r="H29" s="429"/>
      <c r="I29" s="115" t="s">
        <v>234</v>
      </c>
      <c r="J29" s="43" t="s">
        <v>235</v>
      </c>
      <c r="K29" s="32" t="s">
        <v>235</v>
      </c>
      <c r="L29" s="32" t="s">
        <v>235</v>
      </c>
    </row>
    <row r="30" spans="1:16">
      <c r="A30" s="418" t="s">
        <v>230</v>
      </c>
      <c r="B30" s="418"/>
      <c r="C30" s="418"/>
      <c r="D30" s="418"/>
      <c r="E30" s="418"/>
      <c r="F30" s="418"/>
      <c r="G30" s="418"/>
      <c r="H30" s="418"/>
      <c r="I30" s="418"/>
      <c r="J30" s="44"/>
      <c r="K30" s="44"/>
      <c r="L30" s="45" t="s">
        <v>25</v>
      </c>
    </row>
    <row r="31" spans="1:16" ht="27" customHeight="1">
      <c r="A31" s="436" t="s">
        <v>26</v>
      </c>
      <c r="B31" s="437"/>
      <c r="C31" s="437"/>
      <c r="D31" s="437"/>
      <c r="E31" s="437"/>
      <c r="F31" s="437"/>
      <c r="G31" s="440" t="s">
        <v>27</v>
      </c>
      <c r="H31" s="442" t="s">
        <v>28</v>
      </c>
      <c r="I31" s="444" t="s">
        <v>29</v>
      </c>
      <c r="J31" s="445"/>
      <c r="K31" s="446" t="s">
        <v>30</v>
      </c>
      <c r="L31" s="448" t="s">
        <v>31</v>
      </c>
      <c r="M31" s="46"/>
      <c r="N31" s="36"/>
      <c r="O31" s="36"/>
      <c r="P31" s="22"/>
    </row>
    <row r="32" spans="1:16" ht="58.5" customHeight="1">
      <c r="A32" s="438"/>
      <c r="B32" s="439"/>
      <c r="C32" s="439"/>
      <c r="D32" s="439"/>
      <c r="E32" s="439"/>
      <c r="F32" s="439"/>
      <c r="G32" s="441"/>
      <c r="H32" s="443"/>
      <c r="I32" s="47" t="s">
        <v>32</v>
      </c>
      <c r="J32" s="48" t="s">
        <v>33</v>
      </c>
      <c r="K32" s="447"/>
      <c r="L32" s="449"/>
      <c r="M32" s="36"/>
      <c r="N32" s="36"/>
      <c r="O32" s="36"/>
      <c r="P32" s="22"/>
    </row>
    <row r="33" spans="1:16">
      <c r="A33" s="425" t="s">
        <v>34</v>
      </c>
      <c r="B33" s="426"/>
      <c r="C33" s="426"/>
      <c r="D33" s="426"/>
      <c r="E33" s="426"/>
      <c r="F33" s="427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  <c r="M33" s="36"/>
      <c r="N33" s="36"/>
      <c r="O33" s="36"/>
      <c r="P33" s="22"/>
    </row>
    <row r="34" spans="1:16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6">
        <f>SUM(I35+I46+I65+I86+I93+I113+I139+I158+I168)</f>
        <v>55880</v>
      </c>
      <c r="J34" s="116">
        <f>SUM(J35+J46+J65+J86+J93+J113+J139+J158+J168)</f>
        <v>55880</v>
      </c>
      <c r="K34" s="117">
        <f>SUM(K35+K46+K65+K86+K93+K113+K139+K158+K168)</f>
        <v>13192.39</v>
      </c>
      <c r="L34" s="116">
        <f>SUM(L35+L46+L65+L86+L93+L113+L139+L158+L168)</f>
        <v>13192.39</v>
      </c>
      <c r="M34" s="53"/>
      <c r="N34" s="53"/>
      <c r="O34" s="53"/>
      <c r="P34" s="22"/>
    </row>
    <row r="35" spans="1:16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  <c r="M35" s="36"/>
      <c r="N35" s="36"/>
      <c r="O35" s="36"/>
      <c r="P35" s="22"/>
    </row>
    <row r="36" spans="1:16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  <c r="M36" s="36"/>
      <c r="N36" s="36"/>
      <c r="O36" s="36"/>
      <c r="P36" s="22"/>
    </row>
    <row r="37" spans="1:16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6">
        <f>SUM(I38+I40)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  <c r="M37" s="36"/>
      <c r="N37" s="36"/>
      <c r="O37" s="36"/>
      <c r="P37" s="22"/>
    </row>
    <row r="38" spans="1:16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  <c r="M38" s="36"/>
      <c r="N38" s="36"/>
      <c r="O38" s="36"/>
      <c r="P38" s="22"/>
    </row>
    <row r="39" spans="1:16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20">
        <v>0</v>
      </c>
      <c r="J39" s="121">
        <v>0</v>
      </c>
      <c r="K39" s="121">
        <v>0</v>
      </c>
      <c r="L39" s="121">
        <v>0</v>
      </c>
      <c r="M39" s="36"/>
      <c r="N39" s="36"/>
      <c r="O39" s="36"/>
      <c r="P39" s="22"/>
    </row>
    <row r="40" spans="1:16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  <c r="M40" s="36"/>
      <c r="N40" s="36"/>
      <c r="O40" s="36"/>
      <c r="P40" s="22"/>
    </row>
    <row r="41" spans="1:16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  <c r="M41" s="36"/>
      <c r="N41" s="36"/>
      <c r="O41" s="36"/>
      <c r="P41" s="22"/>
    </row>
    <row r="42" spans="1:16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  <c r="M42" s="36"/>
      <c r="N42" s="36"/>
      <c r="O42" s="36"/>
      <c r="P42" s="22"/>
    </row>
    <row r="43" spans="1:16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  <c r="M43" s="36"/>
      <c r="N43" s="36"/>
      <c r="O43" s="36"/>
      <c r="P43" s="22"/>
    </row>
    <row r="44" spans="1:16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  <c r="M44" s="36"/>
      <c r="N44" s="36"/>
      <c r="O44" s="36"/>
      <c r="P44" s="22"/>
    </row>
    <row r="45" spans="1:16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2">
        <v>0</v>
      </c>
      <c r="J45" s="121">
        <v>0</v>
      </c>
      <c r="K45" s="121">
        <v>0</v>
      </c>
      <c r="L45" s="121">
        <v>0</v>
      </c>
      <c r="M45" s="36"/>
      <c r="N45" s="36"/>
      <c r="O45" s="36"/>
      <c r="P45" s="22"/>
    </row>
    <row r="46" spans="1:16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3">
        <f t="shared" ref="I46:L48" si="2">I47</f>
        <v>55880</v>
      </c>
      <c r="J46" s="124">
        <f t="shared" si="2"/>
        <v>55880</v>
      </c>
      <c r="K46" s="123">
        <f t="shared" si="2"/>
        <v>13192.39</v>
      </c>
      <c r="L46" s="123">
        <f t="shared" si="2"/>
        <v>13192.39</v>
      </c>
      <c r="M46" s="36"/>
      <c r="N46" s="36"/>
      <c r="O46" s="36"/>
      <c r="P46" s="22"/>
    </row>
    <row r="47" spans="1:16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6">
        <f t="shared" si="2"/>
        <v>55880</v>
      </c>
      <c r="J47" s="117">
        <f t="shared" si="2"/>
        <v>55880</v>
      </c>
      <c r="K47" s="116">
        <f t="shared" si="2"/>
        <v>13192.39</v>
      </c>
      <c r="L47" s="117">
        <f t="shared" si="2"/>
        <v>13192.39</v>
      </c>
      <c r="M47" s="36"/>
      <c r="N47" s="36"/>
      <c r="O47" s="36"/>
      <c r="P47" s="22"/>
    </row>
    <row r="48" spans="1:16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6">
        <f t="shared" si="2"/>
        <v>55880</v>
      </c>
      <c r="J48" s="117">
        <f t="shared" si="2"/>
        <v>55880</v>
      </c>
      <c r="K48" s="119">
        <f t="shared" si="2"/>
        <v>13192.39</v>
      </c>
      <c r="L48" s="119">
        <f t="shared" si="2"/>
        <v>13192.39</v>
      </c>
      <c r="M48" s="36"/>
      <c r="N48" s="36"/>
      <c r="O48" s="36"/>
      <c r="P48" s="22"/>
    </row>
    <row r="49" spans="1:16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5">
        <f>SUM(I50:I64)</f>
        <v>55880</v>
      </c>
      <c r="J49" s="125">
        <f>SUM(J50:J64)</f>
        <v>55880</v>
      </c>
      <c r="K49" s="126">
        <f>SUM(K50:K64)</f>
        <v>13192.39</v>
      </c>
      <c r="L49" s="126">
        <f>SUM(L50:L64)</f>
        <v>13192.39</v>
      </c>
      <c r="M49" s="36"/>
      <c r="N49" s="36"/>
      <c r="O49" s="36"/>
      <c r="P49" s="22"/>
    </row>
    <row r="50" spans="1:16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  <c r="M50" s="36"/>
      <c r="N50" s="36"/>
      <c r="O50" s="36"/>
      <c r="P50" s="22"/>
    </row>
    <row r="51" spans="1:16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  <c r="M51" s="36"/>
      <c r="N51" s="36"/>
      <c r="O51" s="36"/>
      <c r="P51" s="22"/>
    </row>
    <row r="52" spans="1:16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  <c r="M52" s="36"/>
      <c r="N52" s="36"/>
      <c r="O52" s="36"/>
      <c r="P52" s="22"/>
    </row>
    <row r="53" spans="1:16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  <c r="M53" s="36"/>
      <c r="N53" s="36"/>
      <c r="O53" s="36"/>
      <c r="P53" s="22"/>
    </row>
    <row r="54" spans="1:16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  <c r="M54" s="36"/>
      <c r="N54" s="36"/>
      <c r="O54" s="36"/>
      <c r="P54" s="22"/>
    </row>
    <row r="55" spans="1:16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  <c r="M55" s="36"/>
      <c r="N55" s="36"/>
      <c r="O55" s="36"/>
      <c r="P55" s="22"/>
    </row>
    <row r="56" spans="1:16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  <c r="M56" s="36"/>
      <c r="N56" s="36"/>
      <c r="O56" s="36"/>
      <c r="P56" s="22"/>
    </row>
    <row r="57" spans="1:16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  <c r="M57" s="36"/>
      <c r="N57" s="36"/>
      <c r="O57" s="36"/>
      <c r="P57" s="22"/>
    </row>
    <row r="58" spans="1:16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2">
        <v>48000</v>
      </c>
      <c r="J58" s="121">
        <v>48000</v>
      </c>
      <c r="K58" s="121">
        <v>5312.39</v>
      </c>
      <c r="L58" s="121">
        <v>5312.39</v>
      </c>
      <c r="M58" s="36"/>
      <c r="N58" s="36"/>
      <c r="O58" s="36"/>
      <c r="P58" s="22"/>
    </row>
    <row r="59" spans="1:16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  <c r="M59" s="36"/>
      <c r="N59" s="36"/>
      <c r="O59" s="36"/>
      <c r="P59" s="22"/>
    </row>
    <row r="60" spans="1:16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  <c r="M60" s="36"/>
      <c r="N60" s="36"/>
      <c r="O60" s="36"/>
      <c r="P60" s="22"/>
    </row>
    <row r="61" spans="1:16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  <c r="M61" s="36"/>
      <c r="N61" s="36"/>
      <c r="O61" s="36"/>
      <c r="P61" s="22"/>
    </row>
    <row r="62" spans="1:16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  <c r="M62" s="36"/>
      <c r="N62" s="36"/>
      <c r="O62" s="36"/>
      <c r="P62" s="22"/>
    </row>
    <row r="63" spans="1:16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  <c r="M63" s="36"/>
      <c r="N63" s="36"/>
      <c r="O63" s="36"/>
      <c r="P63" s="22"/>
    </row>
    <row r="64" spans="1:16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2">
        <v>7880</v>
      </c>
      <c r="J64" s="121">
        <v>7880</v>
      </c>
      <c r="K64" s="121">
        <v>7880</v>
      </c>
      <c r="L64" s="121">
        <v>7880</v>
      </c>
      <c r="M64" s="36"/>
      <c r="N64" s="36"/>
      <c r="O64" s="36"/>
      <c r="P64" s="22"/>
    </row>
    <row r="65" spans="1:16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  <c r="M65" s="36"/>
      <c r="N65" s="36"/>
      <c r="O65" s="36"/>
      <c r="P65" s="22"/>
    </row>
    <row r="66" spans="1:16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  <c r="M66" s="36"/>
      <c r="N66" s="36"/>
      <c r="O66" s="36"/>
      <c r="P66" s="22"/>
    </row>
    <row r="67" spans="1:16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  <c r="M67" s="36"/>
      <c r="N67" s="36"/>
      <c r="O67" s="36"/>
      <c r="P67" s="22"/>
    </row>
    <row r="68" spans="1:16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  <c r="M68" s="36"/>
      <c r="N68" s="36"/>
      <c r="O68" s="36"/>
      <c r="P68" s="22"/>
    </row>
    <row r="69" spans="1:16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  <c r="P69" s="22"/>
    </row>
    <row r="70" spans="1:16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  <c r="M70" s="36"/>
      <c r="N70" s="36"/>
      <c r="O70" s="36"/>
      <c r="P70" s="22"/>
    </row>
    <row r="71" spans="1:16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  <c r="M71" s="36"/>
      <c r="N71" s="36"/>
      <c r="O71" s="36"/>
      <c r="P71" s="22"/>
    </row>
    <row r="72" spans="1:16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  <c r="M72" s="36"/>
      <c r="N72" s="36"/>
      <c r="O72" s="36"/>
      <c r="P72" s="22"/>
    </row>
    <row r="73" spans="1:16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  <c r="M73" s="36"/>
      <c r="N73" s="36"/>
      <c r="O73" s="36"/>
      <c r="P73" s="22"/>
    </row>
    <row r="74" spans="1:16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  <c r="P74" s="22"/>
    </row>
    <row r="75" spans="1:16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  <c r="M75" s="36"/>
      <c r="N75" s="36"/>
      <c r="O75" s="36"/>
      <c r="P75" s="22"/>
    </row>
    <row r="76" spans="1:16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  <c r="M76" s="36"/>
      <c r="N76" s="36"/>
      <c r="O76" s="36"/>
      <c r="P76" s="22"/>
    </row>
    <row r="77" spans="1:16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  <c r="M77" s="36"/>
      <c r="N77" s="36"/>
      <c r="O77" s="36"/>
      <c r="P77" s="22"/>
    </row>
    <row r="78" spans="1:16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  <c r="M78" s="36"/>
      <c r="N78" s="36"/>
      <c r="O78" s="36"/>
      <c r="P78" s="22"/>
    </row>
    <row r="79" spans="1:16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  <c r="M79" s="36"/>
      <c r="N79" s="36"/>
      <c r="O79" s="36"/>
      <c r="P79" s="22"/>
    </row>
    <row r="80" spans="1:16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  <c r="M80" s="36"/>
      <c r="N80" s="36"/>
      <c r="O80" s="36"/>
      <c r="P80" s="22"/>
    </row>
    <row r="81" spans="1:16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  <c r="M81" s="36"/>
      <c r="N81" s="36"/>
      <c r="O81" s="36"/>
      <c r="P81" s="22"/>
    </row>
    <row r="82" spans="1:16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  <c r="M82" s="36"/>
      <c r="N82" s="36"/>
      <c r="O82" s="36"/>
      <c r="P82" s="22"/>
    </row>
    <row r="83" spans="1:16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  <c r="M83" s="36"/>
      <c r="N83" s="36"/>
      <c r="O83" s="36"/>
      <c r="P83" s="22"/>
    </row>
    <row r="84" spans="1:16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  <c r="M84" s="36"/>
      <c r="N84" s="36"/>
      <c r="O84" s="36"/>
      <c r="P84" s="22"/>
    </row>
    <row r="85" spans="1:16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  <c r="M85" s="36"/>
      <c r="N85" s="36"/>
      <c r="O85" s="36"/>
      <c r="P85" s="22"/>
    </row>
    <row r="86" spans="1:16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  <c r="M86" s="36"/>
      <c r="N86" s="36"/>
      <c r="O86" s="36"/>
      <c r="P86" s="22"/>
    </row>
    <row r="87" spans="1:16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  <c r="M87" s="36"/>
      <c r="N87" s="36"/>
      <c r="O87" s="36"/>
      <c r="P87" s="22"/>
    </row>
    <row r="88" spans="1:16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  <c r="M88" s="36"/>
      <c r="N88" s="36"/>
      <c r="O88" s="36"/>
      <c r="P88" s="22"/>
    </row>
    <row r="89" spans="1:16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  <c r="M89" s="36"/>
      <c r="N89" s="36"/>
      <c r="O89" s="36"/>
      <c r="P89" s="22"/>
    </row>
    <row r="90" spans="1:16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  <c r="M90" s="36"/>
      <c r="N90" s="36"/>
      <c r="O90" s="36"/>
      <c r="P90" s="22"/>
    </row>
    <row r="91" spans="1:16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  <c r="M91" s="36"/>
      <c r="N91" s="36"/>
      <c r="O91" s="36"/>
      <c r="P91" s="22"/>
    </row>
    <row r="92" spans="1:16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  <c r="M92" s="36"/>
      <c r="N92" s="36"/>
      <c r="O92" s="36"/>
      <c r="P92" s="22"/>
    </row>
    <row r="93" spans="1:16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  <c r="M93" s="36"/>
      <c r="N93" s="36"/>
      <c r="O93" s="36"/>
      <c r="P93" s="22"/>
    </row>
    <row r="94" spans="1:16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  <c r="M94" s="36"/>
      <c r="N94" s="36"/>
      <c r="O94" s="36"/>
      <c r="P94" s="22"/>
    </row>
    <row r="95" spans="1:16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  <c r="M95" s="36"/>
      <c r="N95" s="36"/>
      <c r="O95" s="36"/>
      <c r="P95" s="22"/>
    </row>
    <row r="96" spans="1:16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  <c r="M96" s="36"/>
      <c r="N96" s="36"/>
      <c r="O96" s="36"/>
      <c r="P96" s="22"/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  <c r="M97" s="36"/>
      <c r="N97" s="36"/>
      <c r="O97" s="36"/>
      <c r="P97" s="22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  <c r="M98" s="36"/>
      <c r="N98" s="36"/>
      <c r="O98" s="36"/>
      <c r="P98" s="22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  <c r="M99" s="36"/>
      <c r="N99" s="36"/>
      <c r="O99" s="36"/>
      <c r="P99" s="22"/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  <c r="M100" s="36"/>
      <c r="N100" s="36"/>
      <c r="O100" s="36"/>
      <c r="P100" s="22"/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  <c r="M101" s="36"/>
      <c r="N101" s="36"/>
      <c r="O101" s="36"/>
      <c r="P101" s="22"/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  <c r="M102" s="36"/>
      <c r="N102" s="36"/>
      <c r="O102" s="36"/>
      <c r="P102" s="2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  <c r="M103" s="36"/>
      <c r="N103" s="36"/>
      <c r="O103" s="36"/>
      <c r="P103" s="22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  <c r="M104" s="36"/>
      <c r="N104" s="36"/>
      <c r="O104" s="36"/>
      <c r="P104" s="22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  <c r="M105" s="36"/>
      <c r="N105" s="36"/>
      <c r="O105" s="36"/>
      <c r="P105" s="22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  <c r="M106" s="36"/>
      <c r="N106" s="36"/>
      <c r="O106" s="36"/>
      <c r="P106" s="22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  <c r="M107" s="36"/>
      <c r="N107" s="36"/>
      <c r="O107" s="36"/>
      <c r="P107" s="22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M108" s="36"/>
      <c r="N108" s="36"/>
      <c r="O108" s="36"/>
      <c r="P108" s="22"/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  <c r="M109" s="36"/>
      <c r="N109" s="36"/>
      <c r="O109" s="36"/>
      <c r="P109" s="22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  <c r="M110" s="36"/>
      <c r="N110" s="36"/>
      <c r="O110" s="36"/>
      <c r="P110" s="22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  <c r="M111" s="36"/>
      <c r="N111" s="36"/>
      <c r="O111" s="36"/>
      <c r="P111" s="22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  <c r="M112" s="36"/>
      <c r="N112" s="36"/>
      <c r="O112" s="36"/>
      <c r="P112" s="22"/>
    </row>
    <row r="113" spans="1:16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  <c r="M113" s="36"/>
      <c r="N113" s="36"/>
      <c r="O113" s="36"/>
      <c r="P113" s="22"/>
    </row>
    <row r="114" spans="1:16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  <c r="M114" s="36"/>
      <c r="N114" s="36"/>
      <c r="O114" s="36"/>
      <c r="P114" s="22"/>
    </row>
    <row r="115" spans="1:16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  <c r="M115" s="36"/>
      <c r="N115" s="36"/>
      <c r="O115" s="36"/>
      <c r="P115" s="22"/>
    </row>
    <row r="116" spans="1:16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  <c r="M116" s="36"/>
      <c r="N116" s="36"/>
      <c r="O116" s="36"/>
      <c r="P116" s="22"/>
    </row>
    <row r="117" spans="1:16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  <c r="M117" s="36"/>
      <c r="N117" s="36"/>
      <c r="O117" s="36"/>
      <c r="P117" s="22"/>
    </row>
    <row r="118" spans="1:16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  <c r="M118" s="36"/>
      <c r="N118" s="36"/>
      <c r="O118" s="36"/>
      <c r="P118" s="22"/>
    </row>
    <row r="119" spans="1:16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  <c r="M119" s="36"/>
      <c r="N119" s="36"/>
      <c r="O119" s="36"/>
      <c r="P119" s="22"/>
    </row>
    <row r="120" spans="1:16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  <c r="M120" s="36"/>
      <c r="N120" s="36"/>
      <c r="O120" s="36"/>
      <c r="P120" s="22"/>
    </row>
    <row r="121" spans="1:16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  <c r="M121" s="36"/>
      <c r="N121" s="36"/>
      <c r="O121" s="36"/>
      <c r="P121" s="22"/>
    </row>
    <row r="122" spans="1:16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  <c r="M122" s="36"/>
      <c r="N122" s="36"/>
      <c r="O122" s="36"/>
      <c r="P122" s="22"/>
    </row>
    <row r="123" spans="1:16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  <c r="M123" s="36"/>
      <c r="N123" s="36"/>
      <c r="O123" s="36"/>
      <c r="P123" s="22"/>
    </row>
    <row r="124" spans="1:16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  <c r="M124" s="36"/>
      <c r="N124" s="36"/>
      <c r="O124" s="36"/>
      <c r="P124" s="22"/>
    </row>
    <row r="125" spans="1:16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  <c r="M125" s="36"/>
      <c r="N125" s="36"/>
      <c r="O125" s="36"/>
      <c r="P125" s="22"/>
    </row>
    <row r="126" spans="1:16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  <c r="M126" s="36"/>
      <c r="N126" s="36"/>
      <c r="O126" s="36"/>
      <c r="P126" s="22"/>
    </row>
    <row r="127" spans="1:16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  <c r="M127" s="36"/>
      <c r="N127" s="36"/>
      <c r="O127" s="36"/>
      <c r="P127" s="22"/>
    </row>
    <row r="128" spans="1:16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  <c r="M128" s="36"/>
      <c r="N128" s="36"/>
      <c r="O128" s="36"/>
      <c r="P128" s="22"/>
    </row>
    <row r="129" spans="1:16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  <c r="M129" s="36"/>
      <c r="N129" s="36"/>
      <c r="O129" s="36"/>
      <c r="P129" s="22"/>
    </row>
    <row r="130" spans="1:16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  <c r="M130" s="36"/>
      <c r="N130" s="36"/>
      <c r="O130" s="36"/>
      <c r="P130" s="22"/>
    </row>
    <row r="131" spans="1:16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  <c r="M131" s="36"/>
      <c r="N131" s="36"/>
      <c r="O131" s="36"/>
      <c r="P131" s="22"/>
    </row>
    <row r="132" spans="1:16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  <c r="M132" s="36"/>
      <c r="N132" s="36"/>
      <c r="O132" s="36"/>
      <c r="P132" s="22"/>
    </row>
    <row r="133" spans="1:16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  <c r="M133" s="36"/>
      <c r="N133" s="36"/>
      <c r="O133" s="36"/>
      <c r="P133" s="22"/>
    </row>
    <row r="134" spans="1:16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  <c r="M134" s="36"/>
      <c r="N134" s="36"/>
      <c r="O134" s="36"/>
      <c r="P134" s="22"/>
    </row>
    <row r="135" spans="1:16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  <c r="M135" s="36"/>
      <c r="N135" s="36"/>
      <c r="O135" s="36"/>
      <c r="P135" s="22"/>
    </row>
    <row r="136" spans="1:16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  <c r="M136" s="36"/>
      <c r="N136" s="36"/>
      <c r="O136" s="36"/>
      <c r="P136" s="22"/>
    </row>
    <row r="137" spans="1:16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  <c r="M137" s="36"/>
      <c r="N137" s="36"/>
      <c r="O137" s="36"/>
      <c r="P137" s="22"/>
    </row>
    <row r="138" spans="1:16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  <c r="M138" s="36"/>
      <c r="N138" s="36"/>
      <c r="O138" s="36"/>
      <c r="P138" s="22"/>
    </row>
    <row r="139" spans="1:16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  <c r="M139" s="36"/>
      <c r="N139" s="36"/>
      <c r="O139" s="36"/>
      <c r="P139" s="22"/>
    </row>
    <row r="140" spans="1:16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  <c r="M140" s="36"/>
      <c r="N140" s="36"/>
      <c r="O140" s="36"/>
      <c r="P140" s="22"/>
    </row>
    <row r="141" spans="1:16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  <c r="M141" s="36"/>
      <c r="N141" s="36"/>
      <c r="O141" s="36"/>
      <c r="P141" s="22"/>
    </row>
    <row r="142" spans="1:16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  <c r="M142" s="36"/>
      <c r="N142" s="36"/>
      <c r="O142" s="36"/>
      <c r="P142" s="22"/>
    </row>
    <row r="143" spans="1:16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  <c r="M143" s="36"/>
      <c r="N143" s="36"/>
      <c r="O143" s="36"/>
      <c r="P143" s="22"/>
    </row>
    <row r="144" spans="1:16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  <c r="M144" s="36"/>
      <c r="N144" s="36"/>
      <c r="O144" s="36"/>
      <c r="P144" s="22"/>
    </row>
    <row r="145" spans="1:16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  <c r="M145" s="36"/>
      <c r="N145" s="36"/>
      <c r="O145" s="36"/>
      <c r="P145" s="22"/>
    </row>
    <row r="146" spans="1:16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  <c r="M146" s="36"/>
      <c r="N146" s="36"/>
      <c r="O146" s="36"/>
      <c r="P146" s="22"/>
    </row>
    <row r="147" spans="1:16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  <c r="M147" s="36"/>
      <c r="N147" s="36"/>
      <c r="O147" s="36"/>
      <c r="P147" s="22"/>
    </row>
    <row r="148" spans="1:16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  <c r="M148" s="36"/>
      <c r="N148" s="36"/>
      <c r="O148" s="36"/>
      <c r="P148" s="22"/>
    </row>
    <row r="149" spans="1:16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  <c r="M149" s="36"/>
      <c r="N149" s="36"/>
      <c r="O149" s="36"/>
      <c r="P149" s="22"/>
    </row>
    <row r="150" spans="1:16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  <c r="M150" s="36"/>
      <c r="N150" s="36"/>
      <c r="O150" s="36"/>
      <c r="P150" s="22"/>
    </row>
    <row r="151" spans="1:16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  <c r="M151" s="36"/>
      <c r="N151" s="36"/>
      <c r="O151" s="36"/>
      <c r="P151" s="22"/>
    </row>
    <row r="152" spans="1:16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  <c r="M152" s="36"/>
      <c r="N152" s="36"/>
      <c r="O152" s="36"/>
      <c r="P152" s="22"/>
    </row>
    <row r="153" spans="1:16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  <c r="M153" s="36"/>
      <c r="N153" s="36"/>
      <c r="O153" s="36"/>
      <c r="P153" s="22"/>
    </row>
    <row r="154" spans="1:16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  <c r="M154" s="36"/>
      <c r="N154" s="36"/>
      <c r="O154" s="36"/>
      <c r="P154" s="22"/>
    </row>
    <row r="155" spans="1:16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  <c r="M155" s="36"/>
      <c r="N155" s="36"/>
      <c r="O155" s="36"/>
      <c r="P155" s="22"/>
    </row>
    <row r="156" spans="1:16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  <c r="M156" s="36"/>
      <c r="N156" s="36"/>
      <c r="O156" s="36"/>
      <c r="P156" s="22"/>
    </row>
    <row r="157" spans="1:16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  <c r="M157" s="36"/>
      <c r="N157" s="36"/>
      <c r="O157" s="36"/>
      <c r="P157" s="22"/>
    </row>
    <row r="158" spans="1:16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  <c r="M158" s="36"/>
      <c r="N158" s="36"/>
      <c r="O158" s="36"/>
      <c r="P158" s="22"/>
    </row>
    <row r="159" spans="1:16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  <c r="M159" s="36"/>
      <c r="N159" s="36"/>
      <c r="O159" s="36"/>
      <c r="P159" s="22"/>
    </row>
    <row r="160" spans="1:16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  <c r="M160" s="36"/>
      <c r="N160" s="36"/>
      <c r="O160" s="36"/>
      <c r="P160" s="22"/>
    </row>
    <row r="161" spans="1:16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  <c r="M161" s="36"/>
      <c r="N161" s="36"/>
      <c r="O161" s="36"/>
      <c r="P161" s="22"/>
    </row>
    <row r="162" spans="1:16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  <c r="M162" s="36"/>
      <c r="N162" s="36"/>
      <c r="O162" s="36"/>
      <c r="P162" s="22"/>
    </row>
    <row r="163" spans="1:16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  <c r="M163" s="36"/>
      <c r="N163" s="36"/>
      <c r="O163" s="36"/>
      <c r="P163" s="22"/>
    </row>
    <row r="164" spans="1:16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  <c r="M164" s="36"/>
      <c r="N164" s="36"/>
      <c r="O164" s="36"/>
      <c r="P164" s="22"/>
    </row>
    <row r="165" spans="1:16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  <c r="M165" s="36"/>
      <c r="N165" s="36"/>
      <c r="O165" s="36"/>
      <c r="P165" s="22"/>
    </row>
    <row r="166" spans="1:16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  <c r="M166" s="36"/>
      <c r="N166" s="36"/>
      <c r="O166" s="36"/>
      <c r="P166" s="22"/>
    </row>
    <row r="167" spans="1:16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  <c r="M167" s="36"/>
      <c r="N167" s="36"/>
      <c r="O167" s="36"/>
      <c r="P167" s="22"/>
    </row>
    <row r="168" spans="1:16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  <c r="M168" s="36"/>
      <c r="N168" s="36"/>
      <c r="O168" s="36"/>
      <c r="P168" s="22"/>
    </row>
    <row r="169" spans="1:16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  <c r="P169" s="22"/>
    </row>
    <row r="170" spans="1:16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  <c r="M170" s="36"/>
      <c r="N170" s="36"/>
      <c r="O170" s="36"/>
      <c r="P170" s="22"/>
    </row>
    <row r="171" spans="1:16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  <c r="M171" s="36"/>
      <c r="N171" s="36"/>
      <c r="O171" s="36"/>
      <c r="P171" s="22"/>
    </row>
    <row r="172" spans="1:16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  <c r="M172" s="36"/>
      <c r="N172" s="36"/>
      <c r="O172" s="36"/>
      <c r="P172" s="22"/>
    </row>
    <row r="173" spans="1:16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  <c r="M173" s="36"/>
      <c r="N173" s="36"/>
      <c r="O173" s="36"/>
      <c r="P173" s="22"/>
    </row>
    <row r="174" spans="1:16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  <c r="M174" s="36"/>
      <c r="N174" s="36"/>
      <c r="O174" s="36"/>
      <c r="P174" s="22"/>
    </row>
    <row r="175" spans="1:16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  <c r="M175" s="36"/>
      <c r="N175" s="36"/>
      <c r="O175" s="36"/>
      <c r="P175" s="22"/>
    </row>
    <row r="176" spans="1:16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  <c r="M176" s="36"/>
      <c r="N176" s="36"/>
      <c r="O176" s="36"/>
      <c r="P176" s="22"/>
    </row>
    <row r="177" spans="1:16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  <c r="M177" s="36"/>
      <c r="N177" s="36"/>
      <c r="O177" s="36"/>
      <c r="P177" s="22"/>
    </row>
    <row r="178" spans="1:16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  <c r="M178" s="36"/>
      <c r="N178" s="36"/>
      <c r="O178" s="36"/>
      <c r="P178" s="22"/>
    </row>
    <row r="179" spans="1:16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  <c r="M179" s="36"/>
      <c r="N179" s="36"/>
      <c r="O179" s="36"/>
      <c r="P179" s="22"/>
    </row>
    <row r="180" spans="1:16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  <c r="M180" s="36"/>
      <c r="N180" s="36"/>
      <c r="O180" s="36"/>
      <c r="P180" s="22"/>
    </row>
    <row r="181" spans="1:16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  <c r="M181" s="36"/>
      <c r="N181" s="36"/>
      <c r="O181" s="36"/>
      <c r="P181" s="22"/>
    </row>
    <row r="182" spans="1:16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  <c r="M182" s="36"/>
      <c r="N182" s="36"/>
      <c r="O182" s="36"/>
      <c r="P182" s="22"/>
    </row>
    <row r="183" spans="1:16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  <c r="M183" s="36"/>
      <c r="N183" s="36"/>
      <c r="O183" s="36"/>
      <c r="P183" s="22"/>
    </row>
    <row r="184" spans="1:16" ht="76.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6">
        <f>SUM(I185+I238+I303)</f>
        <v>6420</v>
      </c>
      <c r="J184" s="128">
        <f>SUM(J185+J238+J303)</f>
        <v>6420</v>
      </c>
      <c r="K184" s="117">
        <f>SUM(K185+K238+K303)</f>
        <v>6410.88</v>
      </c>
      <c r="L184" s="116">
        <f>SUM(L185+L238+L303)</f>
        <v>6410.88</v>
      </c>
      <c r="M184" s="36"/>
      <c r="N184" s="36"/>
      <c r="O184" s="36"/>
      <c r="P184" s="22"/>
    </row>
    <row r="185" spans="1:16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6">
        <f>SUM(I186+I209+I216+I228+I232)</f>
        <v>6420</v>
      </c>
      <c r="J185" s="123">
        <f>SUM(J186+J209+J216+J228+J232)</f>
        <v>6420</v>
      </c>
      <c r="K185" s="123">
        <f>SUM(K186+K209+K216+K228+K232)</f>
        <v>6410.88</v>
      </c>
      <c r="L185" s="123">
        <f>SUM(L186+L209+L216+L228+L232)</f>
        <v>6410.88</v>
      </c>
      <c r="M185" s="36"/>
      <c r="N185" s="36"/>
      <c r="O185" s="36"/>
      <c r="P185" s="22"/>
    </row>
    <row r="186" spans="1:16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3">
        <f>SUM(I187+I190+I195+I201+I206)</f>
        <v>6420</v>
      </c>
      <c r="J186" s="128">
        <f>SUM(J187+J190+J195+J201+J206)</f>
        <v>6420</v>
      </c>
      <c r="K186" s="117">
        <f>SUM(K187+K190+K195+K201+K206)</f>
        <v>6410.88</v>
      </c>
      <c r="L186" s="116">
        <f>SUM(L187+L190+L195+L201+L206)</f>
        <v>6410.88</v>
      </c>
      <c r="M186" s="36"/>
      <c r="N186" s="36"/>
      <c r="O186" s="36"/>
      <c r="P186" s="22"/>
    </row>
    <row r="187" spans="1:16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  <c r="M187" s="36"/>
      <c r="N187" s="36"/>
      <c r="O187" s="36"/>
      <c r="P187" s="22"/>
    </row>
    <row r="188" spans="1:16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  <c r="M188" s="36"/>
      <c r="N188" s="36"/>
      <c r="O188" s="36"/>
      <c r="P188" s="22"/>
    </row>
    <row r="189" spans="1:16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  <c r="M189" s="36"/>
      <c r="N189" s="36"/>
      <c r="O189" s="36"/>
      <c r="P189" s="22"/>
    </row>
    <row r="190" spans="1:16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  <c r="M190" s="36"/>
      <c r="N190" s="36"/>
      <c r="O190" s="36"/>
      <c r="P190" s="22"/>
    </row>
    <row r="191" spans="1:16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  <c r="M191" s="36"/>
      <c r="N191" s="36"/>
      <c r="O191" s="36"/>
      <c r="P191" s="22"/>
    </row>
    <row r="192" spans="1:16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  <c r="M192" s="36"/>
      <c r="N192" s="36"/>
      <c r="O192" s="36"/>
      <c r="P192" s="22"/>
    </row>
    <row r="193" spans="1:16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  <c r="M193" s="36"/>
      <c r="N193" s="36"/>
      <c r="O193" s="36"/>
      <c r="P193" s="22"/>
    </row>
    <row r="194" spans="1:16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  <c r="M194" s="36"/>
      <c r="N194" s="36"/>
      <c r="O194" s="36"/>
      <c r="P194" s="22"/>
    </row>
    <row r="195" spans="1:16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6">
        <f>I196</f>
        <v>6420</v>
      </c>
      <c r="J195" s="128">
        <f>J196</f>
        <v>6420</v>
      </c>
      <c r="K195" s="117">
        <f>K196</f>
        <v>6410.88</v>
      </c>
      <c r="L195" s="116">
        <f>L196</f>
        <v>6410.88</v>
      </c>
      <c r="M195" s="36"/>
      <c r="N195" s="36"/>
      <c r="O195" s="36"/>
      <c r="P195" s="22"/>
    </row>
    <row r="196" spans="1:16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6">
        <f>SUM(I197:I200)</f>
        <v>6420</v>
      </c>
      <c r="J196" s="116">
        <f>SUM(J197:J200)</f>
        <v>6420</v>
      </c>
      <c r="K196" s="116">
        <f>SUM(K197:K200)</f>
        <v>6410.88</v>
      </c>
      <c r="L196" s="116">
        <f>SUM(L197:L200)</f>
        <v>6410.88</v>
      </c>
      <c r="M196" s="36"/>
      <c r="N196" s="36"/>
      <c r="O196" s="36"/>
      <c r="P196" s="22"/>
    </row>
    <row r="197" spans="1:16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  <c r="M197" s="36"/>
      <c r="N197" s="36"/>
      <c r="O197" s="36"/>
      <c r="P197" s="22"/>
    </row>
    <row r="198" spans="1:16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20">
        <v>6420</v>
      </c>
      <c r="J198" s="122">
        <v>6420</v>
      </c>
      <c r="K198" s="122">
        <v>6410.88</v>
      </c>
      <c r="L198" s="122">
        <v>6410.88</v>
      </c>
      <c r="M198" s="36"/>
      <c r="N198" s="36"/>
      <c r="O198" s="36"/>
      <c r="P198" s="22"/>
    </row>
    <row r="199" spans="1:16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  <c r="M199" s="36"/>
      <c r="N199" s="36"/>
      <c r="O199" s="36"/>
      <c r="P199" s="22"/>
    </row>
    <row r="200" spans="1:16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  <c r="M200" s="36"/>
      <c r="N200" s="36"/>
      <c r="O200" s="36"/>
      <c r="P200" s="22"/>
    </row>
    <row r="201" spans="1:16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  <c r="M201" s="36"/>
      <c r="N201" s="36"/>
      <c r="O201" s="36"/>
      <c r="P201" s="22"/>
    </row>
    <row r="202" spans="1:16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  <c r="M202" s="36"/>
      <c r="N202" s="36"/>
      <c r="O202" s="36"/>
      <c r="P202" s="22"/>
    </row>
    <row r="203" spans="1:16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  <c r="M203" s="36"/>
      <c r="N203" s="36"/>
      <c r="O203" s="36"/>
      <c r="P203" s="22"/>
    </row>
    <row r="204" spans="1:16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  <c r="M204" s="36"/>
      <c r="N204" s="36"/>
      <c r="O204" s="36"/>
      <c r="P204" s="22"/>
    </row>
    <row r="205" spans="1:16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  <c r="M205" s="36"/>
      <c r="N205" s="36"/>
      <c r="O205" s="36"/>
      <c r="P205" s="22"/>
    </row>
    <row r="206" spans="1:16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  <c r="M206" s="36"/>
      <c r="N206" s="36"/>
      <c r="O206" s="36"/>
      <c r="P206" s="22"/>
    </row>
    <row r="207" spans="1:16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  <c r="M207" s="36"/>
      <c r="N207" s="36"/>
      <c r="O207" s="36"/>
      <c r="P207" s="22"/>
    </row>
    <row r="208" spans="1:16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  <c r="M208" s="36"/>
      <c r="N208" s="36"/>
      <c r="O208" s="36"/>
      <c r="P208" s="22"/>
    </row>
    <row r="209" spans="1:16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  <c r="M209" s="36"/>
      <c r="N209" s="36"/>
      <c r="O209" s="36"/>
      <c r="P209" s="22"/>
    </row>
    <row r="210" spans="1:16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  <c r="M210" s="36"/>
      <c r="N210" s="36"/>
      <c r="O210" s="36"/>
      <c r="P210" s="22"/>
    </row>
    <row r="211" spans="1:16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  <c r="M211" s="36"/>
      <c r="N211" s="36"/>
      <c r="O211" s="36"/>
      <c r="P211" s="22"/>
    </row>
    <row r="212" spans="1:16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  <c r="M212" s="36"/>
      <c r="N212" s="36"/>
      <c r="O212" s="36"/>
      <c r="P212" s="22"/>
    </row>
    <row r="213" spans="1:16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  <c r="M213" s="36"/>
      <c r="N213" s="36"/>
      <c r="O213" s="36"/>
      <c r="P213" s="22"/>
    </row>
    <row r="214" spans="1:16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  <c r="M214" s="36"/>
      <c r="N214" s="36"/>
      <c r="O214" s="36"/>
      <c r="P214" s="22"/>
    </row>
    <row r="215" spans="1:16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  <c r="M215" s="36"/>
      <c r="N215" s="36"/>
      <c r="O215" s="36"/>
      <c r="P215" s="22"/>
    </row>
    <row r="216" spans="1:16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  <c r="M216" s="36"/>
      <c r="N216" s="36"/>
      <c r="O216" s="36"/>
      <c r="P216" s="22"/>
    </row>
    <row r="217" spans="1:16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  <c r="M217" s="36"/>
      <c r="N217" s="36"/>
      <c r="O217" s="36"/>
      <c r="P217" s="22"/>
    </row>
    <row r="218" spans="1:16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  <c r="M218" s="36"/>
      <c r="N218" s="36"/>
      <c r="O218" s="36"/>
      <c r="P218" s="22"/>
    </row>
    <row r="219" spans="1:16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  <c r="M219" s="36"/>
      <c r="N219" s="36"/>
      <c r="O219" s="36"/>
      <c r="P219" s="22"/>
    </row>
    <row r="220" spans="1:16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  <c r="M220" s="36"/>
      <c r="N220" s="36"/>
      <c r="O220" s="36"/>
      <c r="P220" s="22"/>
    </row>
    <row r="221" spans="1:16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  <c r="P221" s="22"/>
    </row>
    <row r="222" spans="1:16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  <c r="M222" s="36"/>
      <c r="N222" s="36"/>
      <c r="O222" s="36"/>
      <c r="P222" s="22"/>
    </row>
    <row r="223" spans="1:16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  <c r="M223" s="36"/>
      <c r="N223" s="36"/>
      <c r="O223" s="36"/>
      <c r="P223" s="22"/>
    </row>
    <row r="224" spans="1:16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  <c r="M224" s="36"/>
      <c r="N224" s="36"/>
      <c r="O224" s="36"/>
      <c r="P224" s="22"/>
    </row>
    <row r="225" spans="1:16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  <c r="M225" s="36"/>
      <c r="N225" s="36"/>
      <c r="O225" s="36"/>
      <c r="P225" s="22"/>
    </row>
    <row r="226" spans="1:16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  <c r="M226" s="36"/>
      <c r="N226" s="36"/>
      <c r="O226" s="36"/>
      <c r="P226" s="22"/>
    </row>
    <row r="227" spans="1:16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  <c r="M227" s="36"/>
      <c r="N227" s="36"/>
      <c r="O227" s="36"/>
      <c r="P227" s="22"/>
    </row>
    <row r="228" spans="1:16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  <c r="M228" s="36"/>
      <c r="N228" s="36"/>
      <c r="O228" s="36"/>
      <c r="P228" s="22"/>
    </row>
    <row r="229" spans="1:16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  <c r="M229" s="36"/>
      <c r="N229" s="36"/>
      <c r="O229" s="36"/>
      <c r="P229" s="22"/>
    </row>
    <row r="230" spans="1:16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  <c r="M230" s="36"/>
      <c r="N230" s="36"/>
      <c r="O230" s="36"/>
      <c r="P230" s="22"/>
    </row>
    <row r="231" spans="1:16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  <c r="M231" s="36"/>
      <c r="N231" s="36"/>
      <c r="O231" s="36"/>
      <c r="P231" s="22"/>
    </row>
    <row r="232" spans="1:16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  <c r="M232" s="36"/>
      <c r="N232" s="36"/>
      <c r="O232" s="36"/>
      <c r="P232" s="22"/>
    </row>
    <row r="233" spans="1:16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  <c r="M233" s="36"/>
      <c r="N233" s="36"/>
      <c r="O233" s="36"/>
      <c r="P233" s="22"/>
    </row>
    <row r="234" spans="1:16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  <c r="M234" s="36"/>
      <c r="N234" s="36"/>
      <c r="O234" s="36"/>
      <c r="P234" s="22"/>
    </row>
    <row r="235" spans="1:16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  <c r="M235" s="36"/>
      <c r="N235" s="36"/>
      <c r="O235" s="36"/>
      <c r="P235" s="22"/>
    </row>
    <row r="236" spans="1:16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  <c r="M236" s="36"/>
      <c r="N236" s="36"/>
      <c r="O236" s="36"/>
      <c r="P236" s="22"/>
    </row>
    <row r="237" spans="1:16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  <c r="M237" s="36"/>
      <c r="N237" s="36"/>
      <c r="O237" s="36"/>
      <c r="P237" s="22"/>
    </row>
    <row r="238" spans="1:16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  <c r="M238" s="36"/>
      <c r="N238" s="36"/>
      <c r="O238" s="36"/>
      <c r="P238" s="22"/>
    </row>
    <row r="239" spans="1:16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  <c r="M239" s="36"/>
      <c r="N239" s="36"/>
      <c r="O239" s="36"/>
      <c r="P239" s="22"/>
    </row>
    <row r="240" spans="1:16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  <c r="M240" s="36"/>
      <c r="N240" s="36"/>
      <c r="O240" s="36"/>
      <c r="P240" s="22"/>
    </row>
    <row r="241" spans="1:16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  <c r="M241" s="36"/>
      <c r="N241" s="36"/>
      <c r="O241" s="36"/>
      <c r="P241" s="22"/>
    </row>
    <row r="242" spans="1:16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  <c r="M242" s="36"/>
      <c r="N242" s="36"/>
      <c r="O242" s="36"/>
      <c r="P242" s="22"/>
    </row>
    <row r="243" spans="1:16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  <c r="M243" s="36"/>
      <c r="N243" s="36"/>
      <c r="O243" s="36"/>
      <c r="P243" s="22"/>
    </row>
    <row r="244" spans="1:16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  <c r="M244" s="36"/>
      <c r="N244" s="36"/>
      <c r="O244" s="36"/>
      <c r="P244" s="22"/>
    </row>
    <row r="245" spans="1:16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  <c r="M245" s="36"/>
      <c r="N245" s="36"/>
      <c r="O245" s="36"/>
      <c r="P245" s="22"/>
    </row>
    <row r="246" spans="1:16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  <c r="M246" s="36"/>
      <c r="N246" s="36"/>
      <c r="O246" s="36"/>
      <c r="P246" s="22"/>
    </row>
    <row r="247" spans="1:16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  <c r="M247" s="36"/>
      <c r="N247" s="36"/>
      <c r="O247" s="36"/>
      <c r="P247" s="22"/>
    </row>
    <row r="248" spans="1:16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  <c r="M248" s="36"/>
      <c r="N248" s="36"/>
      <c r="O248" s="36"/>
      <c r="P248" s="22"/>
    </row>
    <row r="249" spans="1:16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  <c r="M249" s="36"/>
      <c r="N249" s="36"/>
      <c r="O249" s="36"/>
      <c r="P249" s="22"/>
    </row>
    <row r="250" spans="1:16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  <c r="M250" s="36"/>
      <c r="N250" s="36"/>
      <c r="O250" s="36"/>
      <c r="P250" s="22"/>
    </row>
    <row r="251" spans="1:16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  <c r="M251" s="36"/>
      <c r="N251" s="36"/>
      <c r="O251" s="36"/>
      <c r="P251" s="22"/>
    </row>
    <row r="252" spans="1:16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  <c r="M252" s="36"/>
      <c r="N252" s="36"/>
      <c r="O252" s="36"/>
      <c r="P252" s="22"/>
    </row>
    <row r="253" spans="1:16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  <c r="M253" s="36"/>
      <c r="N253" s="36"/>
      <c r="O253" s="36"/>
      <c r="P253" s="22"/>
    </row>
    <row r="254" spans="1:16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  <c r="M254" s="36"/>
      <c r="N254" s="36"/>
      <c r="O254" s="36"/>
      <c r="P254" s="22"/>
    </row>
    <row r="255" spans="1:16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  <c r="M255" s="36"/>
      <c r="N255" s="36"/>
      <c r="O255" s="36"/>
      <c r="P255" s="22"/>
    </row>
    <row r="256" spans="1:16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  <c r="M256" s="36"/>
      <c r="N256" s="36"/>
      <c r="O256" s="36"/>
      <c r="P256" s="22"/>
    </row>
    <row r="257" spans="1:16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  <c r="M257" s="36"/>
      <c r="N257" s="36"/>
      <c r="O257" s="36"/>
      <c r="P257" s="22"/>
    </row>
    <row r="258" spans="1:16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  <c r="M258" s="36"/>
      <c r="N258" s="36"/>
      <c r="O258" s="36"/>
      <c r="P258" s="22"/>
    </row>
    <row r="259" spans="1:16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  <c r="M259" s="36"/>
      <c r="N259" s="36"/>
      <c r="O259" s="36"/>
      <c r="P259" s="22"/>
    </row>
    <row r="260" spans="1:16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  <c r="M260" s="36"/>
      <c r="N260" s="36"/>
      <c r="O260" s="36"/>
      <c r="P260" s="22"/>
    </row>
    <row r="261" spans="1:16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  <c r="M261" s="36"/>
      <c r="N261" s="36"/>
      <c r="O261" s="36"/>
      <c r="P261" s="22"/>
    </row>
    <row r="262" spans="1:16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  <c r="M262" s="36"/>
      <c r="N262" s="36"/>
      <c r="O262" s="36"/>
      <c r="P262" s="22"/>
    </row>
    <row r="263" spans="1:16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  <c r="M263" s="36"/>
      <c r="N263" s="36"/>
      <c r="O263" s="36"/>
      <c r="P263" s="22"/>
    </row>
    <row r="264" spans="1:16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  <c r="M264" s="36"/>
      <c r="N264" s="36"/>
      <c r="O264" s="36"/>
      <c r="P264" s="22"/>
    </row>
    <row r="265" spans="1:16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  <c r="M265" s="36"/>
      <c r="N265" s="36"/>
      <c r="O265" s="36"/>
      <c r="P265" s="22"/>
    </row>
    <row r="266" spans="1:16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  <c r="M266" s="36"/>
      <c r="N266" s="36"/>
      <c r="O266" s="36"/>
      <c r="P266" s="22"/>
    </row>
    <row r="267" spans="1:16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  <c r="M267" s="36"/>
      <c r="N267" s="36"/>
      <c r="O267" s="36"/>
      <c r="P267" s="22"/>
    </row>
    <row r="268" spans="1:16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  <c r="M268" s="36"/>
      <c r="N268" s="36"/>
      <c r="O268" s="36"/>
      <c r="P268" s="22"/>
    </row>
    <row r="269" spans="1:16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  <c r="M269" s="36"/>
      <c r="N269" s="36"/>
      <c r="O269" s="36"/>
      <c r="P269" s="22"/>
    </row>
    <row r="270" spans="1:16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  <c r="M270" s="36"/>
      <c r="N270" s="36"/>
      <c r="O270" s="36"/>
      <c r="P270" s="22"/>
    </row>
    <row r="271" spans="1:16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  <c r="M271" s="36"/>
      <c r="N271" s="36"/>
      <c r="O271" s="36"/>
      <c r="P271" s="22"/>
    </row>
    <row r="272" spans="1:16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  <c r="M272" s="36"/>
      <c r="N272" s="36"/>
      <c r="O272" s="36"/>
      <c r="P272" s="22"/>
    </row>
    <row r="273" spans="1:16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  <c r="M273" s="36"/>
      <c r="N273" s="36"/>
      <c r="O273" s="36"/>
      <c r="P273" s="22"/>
    </row>
    <row r="274" spans="1:16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  <c r="M274" s="36"/>
      <c r="N274" s="36"/>
      <c r="O274" s="36"/>
      <c r="P274" s="22"/>
    </row>
    <row r="275" spans="1:16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  <c r="M275" s="36"/>
      <c r="N275" s="36"/>
      <c r="O275" s="36"/>
      <c r="P275" s="22"/>
    </row>
    <row r="276" spans="1:16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  <c r="M276" s="36"/>
      <c r="N276" s="36"/>
      <c r="O276" s="36"/>
      <c r="P276" s="22"/>
    </row>
    <row r="277" spans="1:16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  <c r="M277" s="36"/>
      <c r="N277" s="36"/>
      <c r="O277" s="36"/>
      <c r="P277" s="22"/>
    </row>
    <row r="278" spans="1:16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  <c r="M278" s="36"/>
      <c r="N278" s="36"/>
      <c r="O278" s="36"/>
      <c r="P278" s="22"/>
    </row>
    <row r="279" spans="1:16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  <c r="M279" s="36"/>
      <c r="N279" s="36"/>
      <c r="O279" s="36"/>
      <c r="P279" s="22"/>
    </row>
    <row r="280" spans="1:16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  <c r="M280" s="36"/>
      <c r="N280" s="36"/>
      <c r="O280" s="36"/>
      <c r="P280" s="22"/>
    </row>
    <row r="281" spans="1:16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  <c r="M281" s="36"/>
      <c r="N281" s="36"/>
      <c r="O281" s="36"/>
      <c r="P281" s="22"/>
    </row>
    <row r="282" spans="1:16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  <c r="M282" s="36"/>
      <c r="N282" s="36"/>
      <c r="O282" s="36"/>
      <c r="P282" s="22"/>
    </row>
    <row r="283" spans="1:16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  <c r="M283" s="36"/>
      <c r="N283" s="36"/>
      <c r="O283" s="36"/>
      <c r="P283" s="22"/>
    </row>
    <row r="284" spans="1:16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  <c r="M284" s="36"/>
      <c r="N284" s="36"/>
      <c r="O284" s="36"/>
      <c r="P284" s="22"/>
    </row>
    <row r="285" spans="1:16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  <c r="M285" s="36"/>
      <c r="N285" s="36"/>
      <c r="O285" s="36"/>
      <c r="P285" s="22"/>
    </row>
    <row r="286" spans="1:16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  <c r="M286" s="36"/>
      <c r="N286" s="36"/>
      <c r="O286" s="36"/>
      <c r="P286" s="22"/>
    </row>
    <row r="287" spans="1:16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  <c r="M287" s="36"/>
      <c r="N287" s="36"/>
      <c r="O287" s="36"/>
      <c r="P287" s="22"/>
    </row>
    <row r="288" spans="1:16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  <c r="M288" s="36"/>
      <c r="N288" s="36"/>
      <c r="O288" s="36"/>
      <c r="P288" s="22"/>
    </row>
    <row r="289" spans="1:16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  <c r="M289" s="36"/>
      <c r="N289" s="36"/>
      <c r="O289" s="36"/>
      <c r="P289" s="22"/>
    </row>
    <row r="290" spans="1:16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  <c r="M290" s="36"/>
      <c r="N290" s="36"/>
      <c r="O290" s="36"/>
      <c r="P290" s="22"/>
    </row>
    <row r="291" spans="1:16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  <c r="M291" s="36"/>
      <c r="N291" s="36"/>
      <c r="O291" s="36"/>
      <c r="P291" s="22"/>
    </row>
    <row r="292" spans="1:16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  <c r="M292" s="36"/>
      <c r="N292" s="36"/>
      <c r="O292" s="36"/>
      <c r="P292" s="22"/>
    </row>
    <row r="293" spans="1:16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  <c r="M293" s="36"/>
      <c r="N293" s="36"/>
      <c r="O293" s="36"/>
      <c r="P293" s="22"/>
    </row>
    <row r="294" spans="1:16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  <c r="M294" s="36"/>
      <c r="N294" s="36"/>
      <c r="O294" s="36"/>
      <c r="P294" s="22"/>
    </row>
    <row r="295" spans="1:16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  <c r="M295" s="36"/>
      <c r="N295" s="36"/>
      <c r="O295" s="36"/>
      <c r="P295" s="22"/>
    </row>
    <row r="296" spans="1:16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  <c r="M296" s="36"/>
      <c r="N296" s="36"/>
      <c r="O296" s="36"/>
      <c r="P296" s="22"/>
    </row>
    <row r="297" spans="1:16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  <c r="M297" s="36"/>
      <c r="N297" s="36"/>
      <c r="O297" s="36"/>
      <c r="P297" s="22"/>
    </row>
    <row r="298" spans="1:16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  <c r="M298" s="36"/>
      <c r="N298" s="36"/>
      <c r="O298" s="36"/>
      <c r="P298" s="22"/>
    </row>
    <row r="299" spans="1:16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  <c r="M299" s="36"/>
      <c r="N299" s="36"/>
      <c r="O299" s="36"/>
      <c r="P299" s="22"/>
    </row>
    <row r="300" spans="1:16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  <c r="M300" s="36"/>
      <c r="N300" s="36"/>
      <c r="O300" s="36"/>
      <c r="P300" s="22"/>
    </row>
    <row r="301" spans="1:16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  <c r="M301" s="36"/>
      <c r="N301" s="36"/>
      <c r="O301" s="36"/>
      <c r="P301" s="22"/>
    </row>
    <row r="302" spans="1:16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  <c r="M302" s="36"/>
      <c r="N302" s="36"/>
      <c r="O302" s="36"/>
      <c r="P302" s="22"/>
    </row>
    <row r="303" spans="1:16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  <c r="M303" s="36"/>
      <c r="N303" s="36"/>
      <c r="O303" s="36"/>
      <c r="P303" s="22"/>
    </row>
    <row r="304" spans="1:16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  <c r="M304" s="36"/>
      <c r="N304" s="36"/>
      <c r="O304" s="36"/>
      <c r="P304" s="22"/>
    </row>
    <row r="305" spans="1:16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  <c r="M305" s="36"/>
      <c r="N305" s="36"/>
      <c r="O305" s="36"/>
      <c r="P305" s="22"/>
    </row>
    <row r="306" spans="1:16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  <c r="M306" s="36"/>
      <c r="N306" s="36"/>
      <c r="O306" s="36"/>
      <c r="P306" s="22"/>
    </row>
    <row r="307" spans="1:16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  <c r="M307" s="36"/>
      <c r="N307" s="36"/>
      <c r="O307" s="36"/>
      <c r="P307" s="22"/>
    </row>
    <row r="308" spans="1:16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  <c r="M308" s="36"/>
      <c r="N308" s="36"/>
      <c r="O308" s="36"/>
      <c r="P308" s="22"/>
    </row>
    <row r="309" spans="1:16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  <c r="M309" s="36"/>
      <c r="N309" s="36"/>
      <c r="O309" s="36"/>
      <c r="P309" s="22"/>
    </row>
    <row r="310" spans="1:16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  <c r="M310" s="36"/>
      <c r="N310" s="36"/>
      <c r="O310" s="36"/>
      <c r="P310" s="22"/>
    </row>
    <row r="311" spans="1:16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  <c r="M311" s="36"/>
      <c r="N311" s="36"/>
      <c r="O311" s="36"/>
      <c r="P311" s="22"/>
    </row>
    <row r="312" spans="1:16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  <c r="M312" s="36"/>
      <c r="N312" s="36"/>
      <c r="O312" s="36"/>
      <c r="P312" s="22"/>
    </row>
    <row r="313" spans="1:16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  <c r="M313" s="36"/>
      <c r="N313" s="36"/>
      <c r="O313" s="36"/>
      <c r="P313" s="22"/>
    </row>
    <row r="314" spans="1:16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  <c r="M314" s="36"/>
      <c r="N314" s="36"/>
      <c r="O314" s="36"/>
      <c r="P314" s="22"/>
    </row>
    <row r="315" spans="1:16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  <c r="M315" s="36"/>
      <c r="N315" s="36"/>
      <c r="O315" s="36"/>
      <c r="P315" s="22"/>
    </row>
    <row r="316" spans="1:16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  <c r="M316" s="36"/>
      <c r="N316" s="36"/>
      <c r="O316" s="36"/>
      <c r="P316" s="22"/>
    </row>
    <row r="317" spans="1:16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  <c r="M317" s="36"/>
      <c r="N317" s="36"/>
      <c r="O317" s="36"/>
      <c r="P317" s="22"/>
    </row>
    <row r="318" spans="1:16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  <c r="M318" s="36"/>
      <c r="N318" s="36"/>
      <c r="O318" s="36"/>
      <c r="P318" s="22"/>
    </row>
    <row r="319" spans="1:16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  <c r="M319" s="36"/>
      <c r="N319" s="36"/>
      <c r="O319" s="36"/>
      <c r="P319" s="22"/>
    </row>
    <row r="320" spans="1:16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  <c r="M320" s="36"/>
      <c r="N320" s="36"/>
      <c r="O320" s="36"/>
      <c r="P320" s="22"/>
    </row>
    <row r="321" spans="1:16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  <c r="M321" s="36"/>
      <c r="N321" s="36"/>
      <c r="O321" s="36"/>
      <c r="P321" s="22"/>
    </row>
    <row r="322" spans="1:16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  <c r="M322" s="36"/>
      <c r="N322" s="36"/>
      <c r="O322" s="36"/>
      <c r="P322" s="22"/>
    </row>
    <row r="323" spans="1:16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  <c r="M323" s="36"/>
      <c r="N323" s="36"/>
      <c r="O323" s="36"/>
      <c r="P323" s="22"/>
    </row>
    <row r="324" spans="1:16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  <c r="M324" s="36"/>
      <c r="N324" s="36"/>
      <c r="O324" s="36"/>
      <c r="P324" s="22"/>
    </row>
    <row r="325" spans="1:16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  <c r="M325" s="36"/>
      <c r="N325" s="36"/>
      <c r="O325" s="36"/>
      <c r="P325" s="22"/>
    </row>
    <row r="326" spans="1:16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  <c r="M326" s="36"/>
      <c r="N326" s="36"/>
      <c r="O326" s="36"/>
      <c r="P326" s="22"/>
    </row>
    <row r="327" spans="1:16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  <c r="M327" s="36"/>
      <c r="N327" s="36"/>
      <c r="O327" s="36"/>
      <c r="P327" s="22"/>
    </row>
    <row r="328" spans="1:16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  <c r="M328" s="36"/>
      <c r="N328" s="36"/>
      <c r="O328" s="36"/>
      <c r="P328" s="22"/>
    </row>
    <row r="329" spans="1:16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  <c r="M329" s="36"/>
      <c r="N329" s="36"/>
      <c r="O329" s="36"/>
      <c r="P329" s="22"/>
    </row>
    <row r="330" spans="1:16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  <c r="M330" s="36"/>
      <c r="N330" s="36"/>
      <c r="O330" s="36"/>
      <c r="P330" s="22"/>
    </row>
    <row r="331" spans="1:16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  <c r="M331" s="36"/>
      <c r="N331" s="36"/>
      <c r="O331" s="36"/>
      <c r="P331" s="22"/>
    </row>
    <row r="332" spans="1:16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  <c r="M332" s="36"/>
      <c r="N332" s="36"/>
      <c r="O332" s="36"/>
      <c r="P332" s="22"/>
    </row>
    <row r="333" spans="1:16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  <c r="M333" s="36"/>
      <c r="N333" s="36"/>
      <c r="O333" s="36"/>
      <c r="P333" s="22"/>
    </row>
    <row r="334" spans="1:16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  <c r="M334" s="36"/>
      <c r="N334" s="36"/>
      <c r="O334" s="36"/>
      <c r="P334" s="22"/>
    </row>
    <row r="335" spans="1:16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  <c r="M335" s="36"/>
      <c r="N335" s="36"/>
      <c r="O335" s="36"/>
      <c r="P335" s="22"/>
    </row>
    <row r="336" spans="1:16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  <c r="M336" s="36"/>
      <c r="N336" s="36"/>
      <c r="O336" s="36"/>
      <c r="P336" s="22"/>
    </row>
    <row r="337" spans="1:16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  <c r="M337" s="36"/>
      <c r="N337" s="36"/>
      <c r="O337" s="36"/>
      <c r="P337" s="22"/>
    </row>
    <row r="338" spans="1:16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  <c r="P338" s="22"/>
    </row>
    <row r="339" spans="1:16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  <c r="M339" s="36"/>
      <c r="N339" s="36"/>
      <c r="O339" s="36"/>
      <c r="P339" s="22"/>
    </row>
    <row r="340" spans="1:16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  <c r="M340" s="36"/>
      <c r="N340" s="36"/>
      <c r="O340" s="36"/>
      <c r="P340" s="22"/>
    </row>
    <row r="341" spans="1:16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  <c r="M341" s="36"/>
      <c r="N341" s="36"/>
      <c r="O341" s="36"/>
      <c r="P341" s="22"/>
    </row>
    <row r="342" spans="1:16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  <c r="M342" s="36"/>
      <c r="N342" s="36"/>
      <c r="O342" s="36"/>
      <c r="P342" s="22"/>
    </row>
    <row r="343" spans="1:16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  <c r="M343" s="36"/>
      <c r="N343" s="36"/>
      <c r="O343" s="36"/>
      <c r="P343" s="22"/>
    </row>
    <row r="344" spans="1:16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  <c r="M344" s="36"/>
      <c r="N344" s="36"/>
      <c r="O344" s="36"/>
      <c r="P344" s="22"/>
    </row>
    <row r="345" spans="1:16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  <c r="M345" s="36"/>
      <c r="N345" s="36"/>
      <c r="O345" s="36"/>
      <c r="P345" s="22"/>
    </row>
    <row r="346" spans="1:16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  <c r="M346" s="36"/>
      <c r="N346" s="36"/>
      <c r="O346" s="36"/>
      <c r="P346" s="22"/>
    </row>
    <row r="347" spans="1:16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  <c r="M347" s="36"/>
      <c r="N347" s="36"/>
      <c r="O347" s="36"/>
      <c r="P347" s="22"/>
    </row>
    <row r="348" spans="1:16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  <c r="M348" s="36"/>
      <c r="N348" s="36"/>
      <c r="O348" s="36"/>
      <c r="P348" s="22"/>
    </row>
    <row r="349" spans="1:16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  <c r="M349" s="36"/>
      <c r="N349" s="36"/>
      <c r="O349" s="36"/>
      <c r="P349" s="22"/>
    </row>
    <row r="350" spans="1:16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  <c r="M350" s="36"/>
      <c r="N350" s="36"/>
      <c r="O350" s="36"/>
      <c r="P350" s="22"/>
    </row>
    <row r="351" spans="1:16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  <c r="M351" s="36"/>
      <c r="N351" s="36"/>
      <c r="O351" s="36"/>
      <c r="P351" s="22"/>
    </row>
    <row r="352" spans="1:16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  <c r="M352" s="36"/>
      <c r="N352" s="36"/>
      <c r="O352" s="36"/>
      <c r="P352" s="22"/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  <c r="M353" s="36"/>
      <c r="N353" s="36"/>
      <c r="O353" s="36"/>
      <c r="P353" s="22"/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  <c r="M354" s="36"/>
      <c r="N354" s="36"/>
      <c r="O354" s="36"/>
      <c r="P354" s="22"/>
    </row>
    <row r="355" spans="1:16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  <c r="M355" s="36"/>
      <c r="N355" s="36"/>
      <c r="O355" s="36"/>
      <c r="P355" s="22"/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  <c r="M356" s="36"/>
      <c r="N356" s="36"/>
      <c r="O356" s="36"/>
      <c r="P356" s="22"/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  <c r="M357" s="36"/>
      <c r="N357" s="36"/>
      <c r="O357" s="36"/>
      <c r="P357" s="22"/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  <c r="M358" s="36"/>
      <c r="N358" s="36"/>
      <c r="O358" s="36"/>
      <c r="P358" s="22"/>
    </row>
    <row r="359" spans="1:16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  <c r="M359" s="36"/>
      <c r="N359" s="36"/>
      <c r="O359" s="36"/>
      <c r="P359" s="22"/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  <c r="M360" s="36"/>
      <c r="N360" s="36"/>
      <c r="O360" s="36"/>
      <c r="P360" s="22"/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  <c r="M361" s="36"/>
      <c r="N361" s="36"/>
      <c r="O361" s="36"/>
      <c r="P361" s="22"/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  <c r="M362" s="36"/>
      <c r="N362" s="36"/>
      <c r="O362" s="36"/>
      <c r="P362" s="22"/>
    </row>
    <row r="363" spans="1:16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  <c r="M363" s="36"/>
      <c r="N363" s="36"/>
      <c r="O363" s="36"/>
      <c r="P363" s="22"/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  <c r="M364" s="36"/>
      <c r="N364" s="36"/>
      <c r="O364" s="36"/>
      <c r="P364" s="22"/>
    </row>
    <row r="365" spans="1:16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  <c r="M365" s="36"/>
      <c r="N365" s="36"/>
      <c r="O365" s="36"/>
      <c r="P365" s="22"/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  <c r="M366" s="36"/>
      <c r="N366" s="36"/>
      <c r="O366" s="36"/>
      <c r="P366" s="22"/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  <c r="M367" s="36"/>
      <c r="N367" s="36"/>
      <c r="O367" s="36"/>
      <c r="P367" s="22"/>
    </row>
    <row r="368" spans="1:16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1">
        <f>SUM(I34+I184)</f>
        <v>62300</v>
      </c>
      <c r="J368" s="131">
        <f>SUM(J34+J184)</f>
        <v>62300</v>
      </c>
      <c r="K368" s="131">
        <f>SUM(K34+K184)</f>
        <v>19603.27</v>
      </c>
      <c r="L368" s="131">
        <f>SUM(L34+L184)</f>
        <v>19603.27</v>
      </c>
      <c r="M368" s="36"/>
      <c r="N368" s="36"/>
      <c r="O368" s="36"/>
      <c r="P368" s="22"/>
    </row>
    <row r="369" spans="1:16">
      <c r="G369" s="53"/>
      <c r="H369" s="7"/>
      <c r="I369" s="108"/>
      <c r="J369" s="109"/>
      <c r="K369" s="109"/>
      <c r="L369" s="109"/>
      <c r="M369" s="36"/>
      <c r="N369" s="36"/>
      <c r="O369" s="36"/>
      <c r="P369" s="22"/>
    </row>
    <row r="370" spans="1:16">
      <c r="D370" s="419" t="s">
        <v>227</v>
      </c>
      <c r="E370" s="419"/>
      <c r="F370" s="419"/>
      <c r="G370" s="419"/>
      <c r="H370" s="153"/>
      <c r="I370" s="111"/>
      <c r="J370" s="109"/>
      <c r="K370" s="419" t="s">
        <v>228</v>
      </c>
      <c r="L370" s="419"/>
      <c r="M370" s="36"/>
      <c r="N370" s="36"/>
      <c r="O370" s="36"/>
      <c r="P370" s="22"/>
    </row>
    <row r="371" spans="1:16" ht="18.75" customHeight="1">
      <c r="A371" s="112"/>
      <c r="B371" s="112"/>
      <c r="C371" s="112"/>
      <c r="D371" s="421" t="s">
        <v>223</v>
      </c>
      <c r="E371" s="421"/>
      <c r="F371" s="421"/>
      <c r="G371" s="421"/>
      <c r="I371" s="148" t="s">
        <v>224</v>
      </c>
      <c r="K371" s="428" t="s">
        <v>225</v>
      </c>
      <c r="L371" s="428"/>
      <c r="M371" s="36"/>
      <c r="N371" s="36"/>
      <c r="O371" s="36"/>
      <c r="P371" s="22"/>
    </row>
    <row r="372" spans="1:16" ht="15.75" customHeight="1">
      <c r="I372" s="14"/>
      <c r="K372" s="14"/>
      <c r="L372" s="14"/>
      <c r="M372" s="36"/>
      <c r="N372" s="36"/>
      <c r="O372" s="36"/>
      <c r="P372" s="22"/>
    </row>
    <row r="373" spans="1:16" ht="27.75" customHeight="1">
      <c r="D373" s="420" t="s">
        <v>332</v>
      </c>
      <c r="E373" s="420"/>
      <c r="F373" s="420"/>
      <c r="G373" s="420"/>
      <c r="I373" s="14"/>
      <c r="K373" s="450" t="s">
        <v>333</v>
      </c>
      <c r="L373" s="419"/>
      <c r="M373" s="36"/>
      <c r="N373" s="36"/>
      <c r="O373" s="36"/>
      <c r="P373" s="22"/>
    </row>
    <row r="374" spans="1:16" ht="25.5" customHeight="1">
      <c r="D374" s="434" t="s">
        <v>226</v>
      </c>
      <c r="E374" s="435"/>
      <c r="F374" s="435"/>
      <c r="G374" s="435"/>
      <c r="H374" s="150"/>
      <c r="I374" s="15" t="s">
        <v>224</v>
      </c>
      <c r="K374" s="428" t="s">
        <v>225</v>
      </c>
      <c r="L374" s="428"/>
      <c r="M374" s="36"/>
      <c r="N374" s="36"/>
      <c r="O374" s="36"/>
      <c r="P374" s="22"/>
    </row>
  </sheetData>
  <mergeCells count="31">
    <mergeCell ref="G14:K14"/>
    <mergeCell ref="A7:L7"/>
    <mergeCell ref="A9:L9"/>
    <mergeCell ref="A10:L10"/>
    <mergeCell ref="G12:K12"/>
    <mergeCell ref="A13:L13"/>
    <mergeCell ref="A26:I26"/>
    <mergeCell ref="A27:I27"/>
    <mergeCell ref="G29:H29"/>
    <mergeCell ref="A30:I30"/>
    <mergeCell ref="G15:K15"/>
    <mergeCell ref="B16:L16"/>
    <mergeCell ref="G18:K18"/>
    <mergeCell ref="G19:K19"/>
    <mergeCell ref="E21:K21"/>
    <mergeCell ref="A22:L22"/>
    <mergeCell ref="D373:G373"/>
    <mergeCell ref="K373:L373"/>
    <mergeCell ref="D374:G374"/>
    <mergeCell ref="K374:L374"/>
    <mergeCell ref="A31:F32"/>
    <mergeCell ref="G31:G32"/>
    <mergeCell ref="H31:H32"/>
    <mergeCell ref="I31:J31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3.937007874015748E-2" footer="3.937007874015748E-2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7" sqref="A7:L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</cols>
  <sheetData>
    <row r="1" spans="1:12">
      <c r="G1" s="1"/>
      <c r="H1" s="3"/>
      <c r="I1" s="21"/>
      <c r="J1" s="152" t="s">
        <v>0</v>
      </c>
      <c r="K1" s="152"/>
      <c r="L1" s="152"/>
    </row>
    <row r="2" spans="1:12">
      <c r="H2" s="3"/>
      <c r="I2" s="22"/>
      <c r="J2" s="152" t="s">
        <v>1</v>
      </c>
      <c r="K2" s="152"/>
      <c r="L2" s="152"/>
    </row>
    <row r="3" spans="1:12">
      <c r="H3" s="23"/>
      <c r="I3" s="3"/>
      <c r="J3" s="152" t="s">
        <v>2</v>
      </c>
      <c r="K3" s="152"/>
      <c r="L3" s="152"/>
    </row>
    <row r="4" spans="1:12">
      <c r="G4" s="4" t="s">
        <v>3</v>
      </c>
      <c r="H4" s="3"/>
      <c r="I4" s="22"/>
      <c r="J4" s="152" t="s">
        <v>4</v>
      </c>
      <c r="K4" s="152"/>
      <c r="L4" s="152"/>
    </row>
    <row r="5" spans="1:12">
      <c r="H5" s="3"/>
      <c r="I5" s="22"/>
      <c r="J5" s="152" t="s">
        <v>5</v>
      </c>
      <c r="K5" s="152"/>
      <c r="L5" s="152"/>
    </row>
    <row r="6" spans="1:12">
      <c r="H6" s="3"/>
      <c r="I6" s="22"/>
      <c r="J6" s="152"/>
      <c r="K6" s="152"/>
      <c r="L6" s="152"/>
    </row>
    <row r="7" spans="1:12" ht="30.75" customHeight="1">
      <c r="A7" s="422" t="s">
        <v>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</row>
    <row r="8" spans="1:12" ht="15.75">
      <c r="G8" s="24"/>
      <c r="H8" s="25"/>
      <c r="I8" s="25"/>
      <c r="J8" s="26"/>
      <c r="K8" s="26"/>
      <c r="L8" s="27"/>
    </row>
    <row r="9" spans="1:12">
      <c r="A9" s="423" t="s">
        <v>7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</row>
    <row r="10" spans="1:12">
      <c r="A10" s="424" t="s">
        <v>8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</row>
    <row r="11" spans="1:12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ht="15.75">
      <c r="A12" s="28"/>
      <c r="B12" s="152"/>
      <c r="C12" s="152"/>
      <c r="D12" s="152"/>
      <c r="E12" s="152"/>
      <c r="F12" s="152"/>
      <c r="G12" s="430" t="s">
        <v>9</v>
      </c>
      <c r="H12" s="430"/>
      <c r="I12" s="430"/>
      <c r="J12" s="430"/>
      <c r="K12" s="430"/>
      <c r="L12" s="152"/>
    </row>
    <row r="13" spans="1:12" ht="15.75">
      <c r="A13" s="431" t="s">
        <v>10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</row>
    <row r="14" spans="1:12">
      <c r="G14" s="432" t="s">
        <v>11</v>
      </c>
      <c r="H14" s="432"/>
      <c r="I14" s="432"/>
      <c r="J14" s="432"/>
      <c r="K14" s="432"/>
    </row>
    <row r="15" spans="1:12">
      <c r="G15" s="424" t="s">
        <v>12</v>
      </c>
      <c r="H15" s="424"/>
      <c r="I15" s="424"/>
      <c r="J15" s="424"/>
      <c r="K15" s="424"/>
    </row>
    <row r="16" spans="1:12" ht="15.75">
      <c r="B16" s="431" t="s">
        <v>13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8" spans="1:16">
      <c r="G18" s="433" t="s">
        <v>334</v>
      </c>
      <c r="H18" s="432"/>
      <c r="I18" s="432"/>
      <c r="J18" s="432"/>
      <c r="K18" s="432"/>
    </row>
    <row r="19" spans="1:16">
      <c r="G19" s="451" t="s">
        <v>14</v>
      </c>
      <c r="H19" s="451"/>
      <c r="I19" s="451"/>
      <c r="J19" s="451"/>
      <c r="K19" s="451"/>
    </row>
    <row r="20" spans="1:16">
      <c r="G20" s="152"/>
      <c r="H20" s="152"/>
      <c r="I20" s="152"/>
      <c r="J20" s="152"/>
      <c r="K20" s="152"/>
    </row>
    <row r="21" spans="1:16">
      <c r="B21" s="22"/>
      <c r="C21" s="22"/>
      <c r="D21" s="22"/>
      <c r="E21" s="455" t="s">
        <v>237</v>
      </c>
      <c r="F21" s="455"/>
      <c r="G21" s="455"/>
      <c r="H21" s="455"/>
      <c r="I21" s="455"/>
      <c r="J21" s="455"/>
      <c r="K21" s="455"/>
      <c r="L21" s="22"/>
    </row>
    <row r="22" spans="1:16">
      <c r="A22" s="453" t="s">
        <v>15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</row>
    <row r="23" spans="1:16">
      <c r="F23" s="36"/>
      <c r="J23" s="5"/>
      <c r="K23" s="13"/>
      <c r="L23" s="6" t="s">
        <v>16</v>
      </c>
    </row>
    <row r="24" spans="1:16">
      <c r="F24" s="36"/>
      <c r="J24" s="31" t="s">
        <v>17</v>
      </c>
      <c r="K24" s="23"/>
      <c r="L24" s="32"/>
    </row>
    <row r="25" spans="1:16">
      <c r="E25" s="152"/>
      <c r="F25" s="151"/>
      <c r="I25" s="34"/>
      <c r="J25" s="34"/>
      <c r="K25" s="35" t="s">
        <v>18</v>
      </c>
      <c r="L25" s="32"/>
    </row>
    <row r="26" spans="1:16">
      <c r="A26" s="454" t="s">
        <v>238</v>
      </c>
      <c r="B26" s="454"/>
      <c r="C26" s="454"/>
      <c r="D26" s="454"/>
      <c r="E26" s="454"/>
      <c r="F26" s="454"/>
      <c r="G26" s="454"/>
      <c r="H26" s="454"/>
      <c r="I26" s="454"/>
      <c r="K26" s="35" t="s">
        <v>19</v>
      </c>
      <c r="L26" s="37" t="s">
        <v>20</v>
      </c>
    </row>
    <row r="27" spans="1:16">
      <c r="A27" s="454" t="s">
        <v>239</v>
      </c>
      <c r="B27" s="454"/>
      <c r="C27" s="454"/>
      <c r="D27" s="454"/>
      <c r="E27" s="454"/>
      <c r="F27" s="454"/>
      <c r="G27" s="454"/>
      <c r="H27" s="454"/>
      <c r="I27" s="454"/>
      <c r="J27" s="149" t="s">
        <v>22</v>
      </c>
      <c r="K27" s="114" t="s">
        <v>240</v>
      </c>
      <c r="L27" s="32"/>
    </row>
    <row r="28" spans="1:16">
      <c r="F28" s="36"/>
      <c r="G28" s="39" t="s">
        <v>23</v>
      </c>
      <c r="H28" s="102" t="s">
        <v>229</v>
      </c>
      <c r="I28" s="103"/>
      <c r="J28" s="42"/>
      <c r="K28" s="32"/>
      <c r="L28" s="32"/>
    </row>
    <row r="29" spans="1:16">
      <c r="F29" s="36"/>
      <c r="G29" s="429" t="s">
        <v>24</v>
      </c>
      <c r="H29" s="429"/>
      <c r="I29" s="115" t="s">
        <v>235</v>
      </c>
      <c r="J29" s="43" t="s">
        <v>241</v>
      </c>
      <c r="K29" s="32" t="s">
        <v>242</v>
      </c>
      <c r="L29" s="32" t="s">
        <v>234</v>
      </c>
    </row>
    <row r="30" spans="1:16">
      <c r="A30" s="418" t="s">
        <v>230</v>
      </c>
      <c r="B30" s="418"/>
      <c r="C30" s="418"/>
      <c r="D30" s="418"/>
      <c r="E30" s="418"/>
      <c r="F30" s="418"/>
      <c r="G30" s="418"/>
      <c r="H30" s="418"/>
      <c r="I30" s="418"/>
      <c r="J30" s="44"/>
      <c r="K30" s="44"/>
      <c r="L30" s="45" t="s">
        <v>25</v>
      </c>
    </row>
    <row r="31" spans="1:16" ht="27" customHeight="1">
      <c r="A31" s="436" t="s">
        <v>26</v>
      </c>
      <c r="B31" s="437"/>
      <c r="C31" s="437"/>
      <c r="D31" s="437"/>
      <c r="E31" s="437"/>
      <c r="F31" s="437"/>
      <c r="G31" s="440" t="s">
        <v>27</v>
      </c>
      <c r="H31" s="442" t="s">
        <v>28</v>
      </c>
      <c r="I31" s="444" t="s">
        <v>29</v>
      </c>
      <c r="J31" s="445"/>
      <c r="K31" s="446" t="s">
        <v>30</v>
      </c>
      <c r="L31" s="448" t="s">
        <v>31</v>
      </c>
      <c r="M31" s="46"/>
      <c r="N31" s="36"/>
      <c r="O31" s="36"/>
      <c r="P31" s="22"/>
    </row>
    <row r="32" spans="1:16" ht="58.5" customHeight="1">
      <c r="A32" s="438"/>
      <c r="B32" s="439"/>
      <c r="C32" s="439"/>
      <c r="D32" s="439"/>
      <c r="E32" s="439"/>
      <c r="F32" s="439"/>
      <c r="G32" s="441"/>
      <c r="H32" s="443"/>
      <c r="I32" s="47" t="s">
        <v>32</v>
      </c>
      <c r="J32" s="48" t="s">
        <v>33</v>
      </c>
      <c r="K32" s="447"/>
      <c r="L32" s="449"/>
      <c r="M32" s="36"/>
      <c r="N32" s="36"/>
      <c r="O32" s="36"/>
      <c r="P32" s="22"/>
    </row>
    <row r="33" spans="1:16">
      <c r="A33" s="425" t="s">
        <v>34</v>
      </c>
      <c r="B33" s="426"/>
      <c r="C33" s="426"/>
      <c r="D33" s="426"/>
      <c r="E33" s="426"/>
      <c r="F33" s="427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  <c r="M33" s="36"/>
      <c r="N33" s="36"/>
      <c r="O33" s="36"/>
      <c r="P33" s="22"/>
    </row>
    <row r="34" spans="1:16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6">
        <f>SUM(I35+I46+I65+I86+I93+I113+I139+I158+I168)</f>
        <v>20700</v>
      </c>
      <c r="J34" s="116">
        <f>SUM(J35+J46+J65+J86+J93+J113+J139+J158+J168)</f>
        <v>20700</v>
      </c>
      <c r="K34" s="117">
        <f>SUM(K35+K46+K65+K86+K93+K113+K139+K158+K168)</f>
        <v>20700</v>
      </c>
      <c r="L34" s="116">
        <f>SUM(L35+L46+L65+L86+L93+L113+L139+L158+L168)</f>
        <v>20700</v>
      </c>
      <c r="M34" s="53"/>
      <c r="N34" s="53"/>
      <c r="O34" s="53"/>
      <c r="P34" s="22"/>
    </row>
    <row r="35" spans="1:16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6">
        <f>SUM(I36+I42)</f>
        <v>10400</v>
      </c>
      <c r="J35" s="116">
        <f>SUM(J36+J42)</f>
        <v>10400</v>
      </c>
      <c r="K35" s="118">
        <f>SUM(K36+K42)</f>
        <v>10400</v>
      </c>
      <c r="L35" s="119">
        <f>SUM(L36+L42)</f>
        <v>10400</v>
      </c>
      <c r="M35" s="36"/>
      <c r="N35" s="36"/>
      <c r="O35" s="36"/>
      <c r="P35" s="22"/>
    </row>
    <row r="36" spans="1:16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6">
        <f>SUM(I37)</f>
        <v>10300</v>
      </c>
      <c r="J36" s="116">
        <f>SUM(J37)</f>
        <v>10300</v>
      </c>
      <c r="K36" s="117">
        <f>SUM(K37)</f>
        <v>10300</v>
      </c>
      <c r="L36" s="116">
        <f>SUM(L37)</f>
        <v>10300</v>
      </c>
      <c r="M36" s="36"/>
      <c r="N36" s="36"/>
      <c r="O36" s="36"/>
      <c r="P36" s="22"/>
    </row>
    <row r="37" spans="1:16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6">
        <f>SUM(I38+I40)</f>
        <v>10300</v>
      </c>
      <c r="J37" s="116">
        <f t="shared" ref="J37:L38" si="0">SUM(J38)</f>
        <v>10300</v>
      </c>
      <c r="K37" s="116">
        <f t="shared" si="0"/>
        <v>10300</v>
      </c>
      <c r="L37" s="116">
        <f t="shared" si="0"/>
        <v>10300</v>
      </c>
      <c r="M37" s="36"/>
      <c r="N37" s="36"/>
      <c r="O37" s="36"/>
      <c r="P37" s="22"/>
    </row>
    <row r="38" spans="1:16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7">
        <f>SUM(I39)</f>
        <v>10300</v>
      </c>
      <c r="J38" s="117">
        <f t="shared" si="0"/>
        <v>10300</v>
      </c>
      <c r="K38" s="117">
        <f t="shared" si="0"/>
        <v>10300</v>
      </c>
      <c r="L38" s="117">
        <f t="shared" si="0"/>
        <v>10300</v>
      </c>
      <c r="M38" s="36"/>
      <c r="N38" s="36"/>
      <c r="O38" s="36"/>
      <c r="P38" s="22"/>
    </row>
    <row r="39" spans="1:16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20">
        <v>10300</v>
      </c>
      <c r="J39" s="121">
        <v>10300</v>
      </c>
      <c r="K39" s="121">
        <v>10300</v>
      </c>
      <c r="L39" s="121">
        <v>10300</v>
      </c>
      <c r="M39" s="36"/>
      <c r="N39" s="36"/>
      <c r="O39" s="36"/>
      <c r="P39" s="22"/>
    </row>
    <row r="40" spans="1:16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  <c r="M40" s="36"/>
      <c r="N40" s="36"/>
      <c r="O40" s="36"/>
      <c r="P40" s="22"/>
    </row>
    <row r="41" spans="1:16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  <c r="M41" s="36"/>
      <c r="N41" s="36"/>
      <c r="O41" s="36"/>
      <c r="P41" s="22"/>
    </row>
    <row r="42" spans="1:16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7">
        <f t="shared" ref="I42:L44" si="1">I43</f>
        <v>100</v>
      </c>
      <c r="J42" s="116">
        <f t="shared" si="1"/>
        <v>100</v>
      </c>
      <c r="K42" s="117">
        <f t="shared" si="1"/>
        <v>100</v>
      </c>
      <c r="L42" s="116">
        <f t="shared" si="1"/>
        <v>100</v>
      </c>
      <c r="M42" s="36"/>
      <c r="N42" s="36"/>
      <c r="O42" s="36"/>
      <c r="P42" s="22"/>
    </row>
    <row r="43" spans="1:16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7">
        <f t="shared" si="1"/>
        <v>100</v>
      </c>
      <c r="J43" s="116">
        <f t="shared" si="1"/>
        <v>100</v>
      </c>
      <c r="K43" s="116">
        <f t="shared" si="1"/>
        <v>100</v>
      </c>
      <c r="L43" s="116">
        <f t="shared" si="1"/>
        <v>100</v>
      </c>
      <c r="M43" s="36"/>
      <c r="N43" s="36"/>
      <c r="O43" s="36"/>
      <c r="P43" s="22"/>
    </row>
    <row r="44" spans="1:16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6">
        <f t="shared" si="1"/>
        <v>100</v>
      </c>
      <c r="J44" s="116">
        <f t="shared" si="1"/>
        <v>100</v>
      </c>
      <c r="K44" s="116">
        <f t="shared" si="1"/>
        <v>100</v>
      </c>
      <c r="L44" s="116">
        <f t="shared" si="1"/>
        <v>100</v>
      </c>
      <c r="M44" s="36"/>
      <c r="N44" s="36"/>
      <c r="O44" s="36"/>
      <c r="P44" s="22"/>
    </row>
    <row r="45" spans="1:16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2">
        <v>100</v>
      </c>
      <c r="J45" s="121">
        <v>100</v>
      </c>
      <c r="K45" s="121">
        <v>100</v>
      </c>
      <c r="L45" s="121">
        <v>100</v>
      </c>
      <c r="M45" s="36"/>
      <c r="N45" s="36"/>
      <c r="O45" s="36"/>
      <c r="P45" s="22"/>
    </row>
    <row r="46" spans="1:16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  <c r="M46" s="36"/>
      <c r="N46" s="36"/>
      <c r="O46" s="36"/>
      <c r="P46" s="22"/>
    </row>
    <row r="47" spans="1:16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  <c r="M47" s="36"/>
      <c r="N47" s="36"/>
      <c r="O47" s="36"/>
      <c r="P47" s="22"/>
    </row>
    <row r="48" spans="1:16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  <c r="M48" s="36"/>
      <c r="N48" s="36"/>
      <c r="O48" s="36"/>
      <c r="P48" s="22"/>
    </row>
    <row r="49" spans="1:16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  <c r="M49" s="36"/>
      <c r="N49" s="36"/>
      <c r="O49" s="36"/>
      <c r="P49" s="22"/>
    </row>
    <row r="50" spans="1:16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  <c r="M50" s="36"/>
      <c r="N50" s="36"/>
      <c r="O50" s="36"/>
      <c r="P50" s="22"/>
    </row>
    <row r="51" spans="1:16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  <c r="M51" s="36"/>
      <c r="N51" s="36"/>
      <c r="O51" s="36"/>
      <c r="P51" s="22"/>
    </row>
    <row r="52" spans="1:16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  <c r="M52" s="36"/>
      <c r="N52" s="36"/>
      <c r="O52" s="36"/>
      <c r="P52" s="22"/>
    </row>
    <row r="53" spans="1:16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  <c r="M53" s="36"/>
      <c r="N53" s="36"/>
      <c r="O53" s="36"/>
      <c r="P53" s="22"/>
    </row>
    <row r="54" spans="1:16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  <c r="M54" s="36"/>
      <c r="N54" s="36"/>
      <c r="O54" s="36"/>
      <c r="P54" s="22"/>
    </row>
    <row r="55" spans="1:16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  <c r="M55" s="36"/>
      <c r="N55" s="36"/>
      <c r="O55" s="36"/>
      <c r="P55" s="22"/>
    </row>
    <row r="56" spans="1:16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  <c r="M56" s="36"/>
      <c r="N56" s="36"/>
      <c r="O56" s="36"/>
      <c r="P56" s="22"/>
    </row>
    <row r="57" spans="1:16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  <c r="M57" s="36"/>
      <c r="N57" s="36"/>
      <c r="O57" s="36"/>
      <c r="P57" s="22"/>
    </row>
    <row r="58" spans="1:16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  <c r="M58" s="36"/>
      <c r="N58" s="36"/>
      <c r="O58" s="36"/>
      <c r="P58" s="22"/>
    </row>
    <row r="59" spans="1:16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  <c r="M59" s="36"/>
      <c r="N59" s="36"/>
      <c r="O59" s="36"/>
      <c r="P59" s="22"/>
    </row>
    <row r="60" spans="1:16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  <c r="M60" s="36"/>
      <c r="N60" s="36"/>
      <c r="O60" s="36"/>
      <c r="P60" s="22"/>
    </row>
    <row r="61" spans="1:16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  <c r="M61" s="36"/>
      <c r="N61" s="36"/>
      <c r="O61" s="36"/>
      <c r="P61" s="22"/>
    </row>
    <row r="62" spans="1:16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  <c r="M62" s="36"/>
      <c r="N62" s="36"/>
      <c r="O62" s="36"/>
      <c r="P62" s="22"/>
    </row>
    <row r="63" spans="1:16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  <c r="M63" s="36"/>
      <c r="N63" s="36"/>
      <c r="O63" s="36"/>
      <c r="P63" s="22"/>
    </row>
    <row r="64" spans="1:16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  <c r="M64" s="36"/>
      <c r="N64" s="36"/>
      <c r="O64" s="36"/>
      <c r="P64" s="22"/>
    </row>
    <row r="65" spans="1:16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  <c r="M65" s="36"/>
      <c r="N65" s="36"/>
      <c r="O65" s="36"/>
      <c r="P65" s="22"/>
    </row>
    <row r="66" spans="1:16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  <c r="M66" s="36"/>
      <c r="N66" s="36"/>
      <c r="O66" s="36"/>
      <c r="P66" s="22"/>
    </row>
    <row r="67" spans="1:16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  <c r="M67" s="36"/>
      <c r="N67" s="36"/>
      <c r="O67" s="36"/>
      <c r="P67" s="22"/>
    </row>
    <row r="68" spans="1:16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  <c r="M68" s="36"/>
      <c r="N68" s="36"/>
      <c r="O68" s="36"/>
      <c r="P68" s="22"/>
    </row>
    <row r="69" spans="1:16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  <c r="P69" s="22"/>
    </row>
    <row r="70" spans="1:16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  <c r="M70" s="36"/>
      <c r="N70" s="36"/>
      <c r="O70" s="36"/>
      <c r="P70" s="22"/>
    </row>
    <row r="71" spans="1:16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  <c r="M71" s="36"/>
      <c r="N71" s="36"/>
      <c r="O71" s="36"/>
      <c r="P71" s="22"/>
    </row>
    <row r="72" spans="1:16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  <c r="M72" s="36"/>
      <c r="N72" s="36"/>
      <c r="O72" s="36"/>
      <c r="P72" s="22"/>
    </row>
    <row r="73" spans="1:16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  <c r="M73" s="36"/>
      <c r="N73" s="36"/>
      <c r="O73" s="36"/>
      <c r="P73" s="22"/>
    </row>
    <row r="74" spans="1:16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  <c r="P74" s="22"/>
    </row>
    <row r="75" spans="1:16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  <c r="M75" s="36"/>
      <c r="N75" s="36"/>
      <c r="O75" s="36"/>
      <c r="P75" s="22"/>
    </row>
    <row r="76" spans="1:16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  <c r="M76" s="36"/>
      <c r="N76" s="36"/>
      <c r="O76" s="36"/>
      <c r="P76" s="22"/>
    </row>
    <row r="77" spans="1:16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  <c r="M77" s="36"/>
      <c r="N77" s="36"/>
      <c r="O77" s="36"/>
      <c r="P77" s="22"/>
    </row>
    <row r="78" spans="1:16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  <c r="M78" s="36"/>
      <c r="N78" s="36"/>
      <c r="O78" s="36"/>
      <c r="P78" s="22"/>
    </row>
    <row r="79" spans="1:16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  <c r="M79" s="36"/>
      <c r="N79" s="36"/>
      <c r="O79" s="36"/>
      <c r="P79" s="22"/>
    </row>
    <row r="80" spans="1:16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  <c r="M80" s="36"/>
      <c r="N80" s="36"/>
      <c r="O80" s="36"/>
      <c r="P80" s="22"/>
    </row>
    <row r="81" spans="1:16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  <c r="M81" s="36"/>
      <c r="N81" s="36"/>
      <c r="O81" s="36"/>
      <c r="P81" s="22"/>
    </row>
    <row r="82" spans="1:16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  <c r="M82" s="36"/>
      <c r="N82" s="36"/>
      <c r="O82" s="36"/>
      <c r="P82" s="22"/>
    </row>
    <row r="83" spans="1:16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  <c r="M83" s="36"/>
      <c r="N83" s="36"/>
      <c r="O83" s="36"/>
      <c r="P83" s="22"/>
    </row>
    <row r="84" spans="1:16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  <c r="M84" s="36"/>
      <c r="N84" s="36"/>
      <c r="O84" s="36"/>
      <c r="P84" s="22"/>
    </row>
    <row r="85" spans="1:16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  <c r="M85" s="36"/>
      <c r="N85" s="36"/>
      <c r="O85" s="36"/>
      <c r="P85" s="22"/>
    </row>
    <row r="86" spans="1:16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  <c r="M86" s="36"/>
      <c r="N86" s="36"/>
      <c r="O86" s="36"/>
      <c r="P86" s="22"/>
    </row>
    <row r="87" spans="1:16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  <c r="M87" s="36"/>
      <c r="N87" s="36"/>
      <c r="O87" s="36"/>
      <c r="P87" s="22"/>
    </row>
    <row r="88" spans="1:16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  <c r="M88" s="36"/>
      <c r="N88" s="36"/>
      <c r="O88" s="36"/>
      <c r="P88" s="22"/>
    </row>
    <row r="89" spans="1:16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  <c r="M89" s="36"/>
      <c r="N89" s="36"/>
      <c r="O89" s="36"/>
      <c r="P89" s="22"/>
    </row>
    <row r="90" spans="1:16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  <c r="M90" s="36"/>
      <c r="N90" s="36"/>
      <c r="O90" s="36"/>
      <c r="P90" s="22"/>
    </row>
    <row r="91" spans="1:16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  <c r="M91" s="36"/>
      <c r="N91" s="36"/>
      <c r="O91" s="36"/>
      <c r="P91" s="22"/>
    </row>
    <row r="92" spans="1:16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  <c r="M92" s="36"/>
      <c r="N92" s="36"/>
      <c r="O92" s="36"/>
      <c r="P92" s="22"/>
    </row>
    <row r="93" spans="1:16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  <c r="M93" s="36"/>
      <c r="N93" s="36"/>
      <c r="O93" s="36"/>
      <c r="P93" s="22"/>
    </row>
    <row r="94" spans="1:16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  <c r="M94" s="36"/>
      <c r="N94" s="36"/>
      <c r="O94" s="36"/>
      <c r="P94" s="22"/>
    </row>
    <row r="95" spans="1:16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  <c r="M95" s="36"/>
      <c r="N95" s="36"/>
      <c r="O95" s="36"/>
      <c r="P95" s="22"/>
    </row>
    <row r="96" spans="1:16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  <c r="M96" s="36"/>
      <c r="N96" s="36"/>
      <c r="O96" s="36"/>
      <c r="P96" s="22"/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  <c r="M97" s="36"/>
      <c r="N97" s="36"/>
      <c r="O97" s="36"/>
      <c r="P97" s="22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  <c r="M98" s="36"/>
      <c r="N98" s="36"/>
      <c r="O98" s="36"/>
      <c r="P98" s="22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  <c r="M99" s="36"/>
      <c r="N99" s="36"/>
      <c r="O99" s="36"/>
      <c r="P99" s="22"/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  <c r="M100" s="36"/>
      <c r="N100" s="36"/>
      <c r="O100" s="36"/>
      <c r="P100" s="22"/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  <c r="M101" s="36"/>
      <c r="N101" s="36"/>
      <c r="O101" s="36"/>
      <c r="P101" s="22"/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  <c r="M102" s="36"/>
      <c r="N102" s="36"/>
      <c r="O102" s="36"/>
      <c r="P102" s="2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  <c r="M103" s="36"/>
      <c r="N103" s="36"/>
      <c r="O103" s="36"/>
      <c r="P103" s="22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  <c r="M104" s="36"/>
      <c r="N104" s="36"/>
      <c r="O104" s="36"/>
      <c r="P104" s="22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  <c r="M105" s="36"/>
      <c r="N105" s="36"/>
      <c r="O105" s="36"/>
      <c r="P105" s="22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  <c r="M106" s="36"/>
      <c r="N106" s="36"/>
      <c r="O106" s="36"/>
      <c r="P106" s="22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  <c r="M107" s="36"/>
      <c r="N107" s="36"/>
      <c r="O107" s="36"/>
      <c r="P107" s="22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M108" s="36"/>
      <c r="N108" s="36"/>
      <c r="O108" s="36"/>
      <c r="P108" s="22"/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  <c r="M109" s="36"/>
      <c r="N109" s="36"/>
      <c r="O109" s="36"/>
      <c r="P109" s="22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  <c r="M110" s="36"/>
      <c r="N110" s="36"/>
      <c r="O110" s="36"/>
      <c r="P110" s="22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  <c r="M111" s="36"/>
      <c r="N111" s="36"/>
      <c r="O111" s="36"/>
      <c r="P111" s="22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  <c r="M112" s="36"/>
      <c r="N112" s="36"/>
      <c r="O112" s="36"/>
      <c r="P112" s="22"/>
    </row>
    <row r="113" spans="1:16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  <c r="M113" s="36"/>
      <c r="N113" s="36"/>
      <c r="O113" s="36"/>
      <c r="P113" s="22"/>
    </row>
    <row r="114" spans="1:16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  <c r="M114" s="36"/>
      <c r="N114" s="36"/>
      <c r="O114" s="36"/>
      <c r="P114" s="22"/>
    </row>
    <row r="115" spans="1:16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  <c r="M115" s="36"/>
      <c r="N115" s="36"/>
      <c r="O115" s="36"/>
      <c r="P115" s="22"/>
    </row>
    <row r="116" spans="1:16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  <c r="M116" s="36"/>
      <c r="N116" s="36"/>
      <c r="O116" s="36"/>
      <c r="P116" s="22"/>
    </row>
    <row r="117" spans="1:16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  <c r="M117" s="36"/>
      <c r="N117" s="36"/>
      <c r="O117" s="36"/>
      <c r="P117" s="22"/>
    </row>
    <row r="118" spans="1:16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  <c r="M118" s="36"/>
      <c r="N118" s="36"/>
      <c r="O118" s="36"/>
      <c r="P118" s="22"/>
    </row>
    <row r="119" spans="1:16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  <c r="M119" s="36"/>
      <c r="N119" s="36"/>
      <c r="O119" s="36"/>
      <c r="P119" s="22"/>
    </row>
    <row r="120" spans="1:16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  <c r="M120" s="36"/>
      <c r="N120" s="36"/>
      <c r="O120" s="36"/>
      <c r="P120" s="22"/>
    </row>
    <row r="121" spans="1:16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  <c r="M121" s="36"/>
      <c r="N121" s="36"/>
      <c r="O121" s="36"/>
      <c r="P121" s="22"/>
    </row>
    <row r="122" spans="1:16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  <c r="M122" s="36"/>
      <c r="N122" s="36"/>
      <c r="O122" s="36"/>
      <c r="P122" s="22"/>
    </row>
    <row r="123" spans="1:16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  <c r="M123" s="36"/>
      <c r="N123" s="36"/>
      <c r="O123" s="36"/>
      <c r="P123" s="22"/>
    </row>
    <row r="124" spans="1:16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  <c r="M124" s="36"/>
      <c r="N124" s="36"/>
      <c r="O124" s="36"/>
      <c r="P124" s="22"/>
    </row>
    <row r="125" spans="1:16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  <c r="M125" s="36"/>
      <c r="N125" s="36"/>
      <c r="O125" s="36"/>
      <c r="P125" s="22"/>
    </row>
    <row r="126" spans="1:16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  <c r="M126" s="36"/>
      <c r="N126" s="36"/>
      <c r="O126" s="36"/>
      <c r="P126" s="22"/>
    </row>
    <row r="127" spans="1:16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  <c r="M127" s="36"/>
      <c r="N127" s="36"/>
      <c r="O127" s="36"/>
      <c r="P127" s="22"/>
    </row>
    <row r="128" spans="1:16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  <c r="M128" s="36"/>
      <c r="N128" s="36"/>
      <c r="O128" s="36"/>
      <c r="P128" s="22"/>
    </row>
    <row r="129" spans="1:16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  <c r="M129" s="36"/>
      <c r="N129" s="36"/>
      <c r="O129" s="36"/>
      <c r="P129" s="22"/>
    </row>
    <row r="130" spans="1:16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  <c r="M130" s="36"/>
      <c r="N130" s="36"/>
      <c r="O130" s="36"/>
      <c r="P130" s="22"/>
    </row>
    <row r="131" spans="1:16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  <c r="M131" s="36"/>
      <c r="N131" s="36"/>
      <c r="O131" s="36"/>
      <c r="P131" s="22"/>
    </row>
    <row r="132" spans="1:16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  <c r="M132" s="36"/>
      <c r="N132" s="36"/>
      <c r="O132" s="36"/>
      <c r="P132" s="22"/>
    </row>
    <row r="133" spans="1:16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  <c r="M133" s="36"/>
      <c r="N133" s="36"/>
      <c r="O133" s="36"/>
      <c r="P133" s="22"/>
    </row>
    <row r="134" spans="1:16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  <c r="M134" s="36"/>
      <c r="N134" s="36"/>
      <c r="O134" s="36"/>
      <c r="P134" s="22"/>
    </row>
    <row r="135" spans="1:16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  <c r="M135" s="36"/>
      <c r="N135" s="36"/>
      <c r="O135" s="36"/>
      <c r="P135" s="22"/>
    </row>
    <row r="136" spans="1:16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  <c r="M136" s="36"/>
      <c r="N136" s="36"/>
      <c r="O136" s="36"/>
      <c r="P136" s="22"/>
    </row>
    <row r="137" spans="1:16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  <c r="M137" s="36"/>
      <c r="N137" s="36"/>
      <c r="O137" s="36"/>
      <c r="P137" s="22"/>
    </row>
    <row r="138" spans="1:16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  <c r="M138" s="36"/>
      <c r="N138" s="36"/>
      <c r="O138" s="36"/>
      <c r="P138" s="22"/>
    </row>
    <row r="139" spans="1:16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7">
        <f>SUM(I140+I145+I153)</f>
        <v>10300</v>
      </c>
      <c r="J139" s="128">
        <f>SUM(J140+J145+J153)</f>
        <v>10300</v>
      </c>
      <c r="K139" s="117">
        <f>SUM(K140+K145+K153)</f>
        <v>10300</v>
      </c>
      <c r="L139" s="116">
        <f>SUM(L140+L145+L153)</f>
        <v>10300</v>
      </c>
      <c r="M139" s="36"/>
      <c r="N139" s="36"/>
      <c r="O139" s="36"/>
      <c r="P139" s="22"/>
    </row>
    <row r="140" spans="1:16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  <c r="M140" s="36"/>
      <c r="N140" s="36"/>
      <c r="O140" s="36"/>
      <c r="P140" s="22"/>
    </row>
    <row r="141" spans="1:16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  <c r="M141" s="36"/>
      <c r="N141" s="36"/>
      <c r="O141" s="36"/>
      <c r="P141" s="22"/>
    </row>
    <row r="142" spans="1:16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  <c r="M142" s="36"/>
      <c r="N142" s="36"/>
      <c r="O142" s="36"/>
      <c r="P142" s="22"/>
    </row>
    <row r="143" spans="1:16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  <c r="M143" s="36"/>
      <c r="N143" s="36"/>
      <c r="O143" s="36"/>
      <c r="P143" s="22"/>
    </row>
    <row r="144" spans="1:16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  <c r="M144" s="36"/>
      <c r="N144" s="36"/>
      <c r="O144" s="36"/>
      <c r="P144" s="22"/>
    </row>
    <row r="145" spans="1:16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  <c r="M145" s="36"/>
      <c r="N145" s="36"/>
      <c r="O145" s="36"/>
      <c r="P145" s="22"/>
    </row>
    <row r="146" spans="1:16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  <c r="M146" s="36"/>
      <c r="N146" s="36"/>
      <c r="O146" s="36"/>
      <c r="P146" s="22"/>
    </row>
    <row r="147" spans="1:16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  <c r="M147" s="36"/>
      <c r="N147" s="36"/>
      <c r="O147" s="36"/>
      <c r="P147" s="22"/>
    </row>
    <row r="148" spans="1:16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  <c r="M148" s="36"/>
      <c r="N148" s="36"/>
      <c r="O148" s="36"/>
      <c r="P148" s="22"/>
    </row>
    <row r="149" spans="1:16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  <c r="M149" s="36"/>
      <c r="N149" s="36"/>
      <c r="O149" s="36"/>
      <c r="P149" s="22"/>
    </row>
    <row r="150" spans="1:16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  <c r="M150" s="36"/>
      <c r="N150" s="36"/>
      <c r="O150" s="36"/>
      <c r="P150" s="22"/>
    </row>
    <row r="151" spans="1:16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  <c r="M151" s="36"/>
      <c r="N151" s="36"/>
      <c r="O151" s="36"/>
      <c r="P151" s="22"/>
    </row>
    <row r="152" spans="1:16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  <c r="M152" s="36"/>
      <c r="N152" s="36"/>
      <c r="O152" s="36"/>
      <c r="P152" s="22"/>
    </row>
    <row r="153" spans="1:16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7">
        <f t="shared" ref="I153:L154" si="15">I154</f>
        <v>10300</v>
      </c>
      <c r="J153" s="128">
        <f t="shared" si="15"/>
        <v>10300</v>
      </c>
      <c r="K153" s="117">
        <f t="shared" si="15"/>
        <v>10300</v>
      </c>
      <c r="L153" s="116">
        <f t="shared" si="15"/>
        <v>10300</v>
      </c>
      <c r="M153" s="36"/>
      <c r="N153" s="36"/>
      <c r="O153" s="36"/>
      <c r="P153" s="22"/>
    </row>
    <row r="154" spans="1:16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6">
        <f t="shared" si="15"/>
        <v>10300</v>
      </c>
      <c r="J154" s="134">
        <f t="shared" si="15"/>
        <v>10300</v>
      </c>
      <c r="K154" s="126">
        <f t="shared" si="15"/>
        <v>10300</v>
      </c>
      <c r="L154" s="125">
        <f t="shared" si="15"/>
        <v>10300</v>
      </c>
      <c r="M154" s="36"/>
      <c r="N154" s="36"/>
      <c r="O154" s="36"/>
      <c r="P154" s="22"/>
    </row>
    <row r="155" spans="1:16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7">
        <f>SUM(I156:I157)</f>
        <v>10300</v>
      </c>
      <c r="J155" s="128">
        <f>SUM(J156:J157)</f>
        <v>10300</v>
      </c>
      <c r="K155" s="117">
        <f>SUM(K156:K157)</f>
        <v>10300</v>
      </c>
      <c r="L155" s="116">
        <f>SUM(L156:L157)</f>
        <v>10300</v>
      </c>
      <c r="M155" s="36"/>
      <c r="N155" s="36"/>
      <c r="O155" s="36"/>
      <c r="P155" s="22"/>
    </row>
    <row r="156" spans="1:16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6">
        <v>10300</v>
      </c>
      <c r="J156" s="136">
        <v>10300</v>
      </c>
      <c r="K156" s="136">
        <v>10300</v>
      </c>
      <c r="L156" s="136">
        <v>10300</v>
      </c>
      <c r="M156" s="36"/>
      <c r="N156" s="36"/>
      <c r="O156" s="36"/>
      <c r="P156" s="22"/>
    </row>
    <row r="157" spans="1:16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  <c r="M157" s="36"/>
      <c r="N157" s="36"/>
      <c r="O157" s="36"/>
      <c r="P157" s="22"/>
    </row>
    <row r="158" spans="1:16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  <c r="M158" s="36"/>
      <c r="N158" s="36"/>
      <c r="O158" s="36"/>
      <c r="P158" s="22"/>
    </row>
    <row r="159" spans="1:16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  <c r="M159" s="36"/>
      <c r="N159" s="36"/>
      <c r="O159" s="36"/>
      <c r="P159" s="22"/>
    </row>
    <row r="160" spans="1:16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  <c r="M160" s="36"/>
      <c r="N160" s="36"/>
      <c r="O160" s="36"/>
      <c r="P160" s="22"/>
    </row>
    <row r="161" spans="1:16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  <c r="M161" s="36"/>
      <c r="N161" s="36"/>
      <c r="O161" s="36"/>
      <c r="P161" s="22"/>
    </row>
    <row r="162" spans="1:16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  <c r="M162" s="36"/>
      <c r="N162" s="36"/>
      <c r="O162" s="36"/>
      <c r="P162" s="22"/>
    </row>
    <row r="163" spans="1:16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  <c r="M163" s="36"/>
      <c r="N163" s="36"/>
      <c r="O163" s="36"/>
      <c r="P163" s="22"/>
    </row>
    <row r="164" spans="1:16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  <c r="M164" s="36"/>
      <c r="N164" s="36"/>
      <c r="O164" s="36"/>
      <c r="P164" s="22"/>
    </row>
    <row r="165" spans="1:16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  <c r="M165" s="36"/>
      <c r="N165" s="36"/>
      <c r="O165" s="36"/>
      <c r="P165" s="22"/>
    </row>
    <row r="166" spans="1:16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  <c r="M166" s="36"/>
      <c r="N166" s="36"/>
      <c r="O166" s="36"/>
      <c r="P166" s="22"/>
    </row>
    <row r="167" spans="1:16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  <c r="M167" s="36"/>
      <c r="N167" s="36"/>
      <c r="O167" s="36"/>
      <c r="P167" s="22"/>
    </row>
    <row r="168" spans="1:16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  <c r="M168" s="36"/>
      <c r="N168" s="36"/>
      <c r="O168" s="36"/>
      <c r="P168" s="22"/>
    </row>
    <row r="169" spans="1:16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  <c r="P169" s="22"/>
    </row>
    <row r="170" spans="1:16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  <c r="M170" s="36"/>
      <c r="N170" s="36"/>
      <c r="O170" s="36"/>
      <c r="P170" s="22"/>
    </row>
    <row r="171" spans="1:16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  <c r="M171" s="36"/>
      <c r="N171" s="36"/>
      <c r="O171" s="36"/>
      <c r="P171" s="22"/>
    </row>
    <row r="172" spans="1:16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  <c r="M172" s="36"/>
      <c r="N172" s="36"/>
      <c r="O172" s="36"/>
      <c r="P172" s="22"/>
    </row>
    <row r="173" spans="1:16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  <c r="M173" s="36"/>
      <c r="N173" s="36"/>
      <c r="O173" s="36"/>
      <c r="P173" s="22"/>
    </row>
    <row r="174" spans="1:16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  <c r="M174" s="36"/>
      <c r="N174" s="36"/>
      <c r="O174" s="36"/>
      <c r="P174" s="22"/>
    </row>
    <row r="175" spans="1:16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  <c r="M175" s="36"/>
      <c r="N175" s="36"/>
      <c r="O175" s="36"/>
      <c r="P175" s="22"/>
    </row>
    <row r="176" spans="1:16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  <c r="M176" s="36"/>
      <c r="N176" s="36"/>
      <c r="O176" s="36"/>
      <c r="P176" s="22"/>
    </row>
    <row r="177" spans="1:16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  <c r="M177" s="36"/>
      <c r="N177" s="36"/>
      <c r="O177" s="36"/>
      <c r="P177" s="22"/>
    </row>
    <row r="178" spans="1:16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  <c r="M178" s="36"/>
      <c r="N178" s="36"/>
      <c r="O178" s="36"/>
      <c r="P178" s="22"/>
    </row>
    <row r="179" spans="1:16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  <c r="M179" s="36"/>
      <c r="N179" s="36"/>
      <c r="O179" s="36"/>
      <c r="P179" s="22"/>
    </row>
    <row r="180" spans="1:16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  <c r="M180" s="36"/>
      <c r="N180" s="36"/>
      <c r="O180" s="36"/>
      <c r="P180" s="22"/>
    </row>
    <row r="181" spans="1:16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  <c r="M181" s="36"/>
      <c r="N181" s="36"/>
      <c r="O181" s="36"/>
      <c r="P181" s="22"/>
    </row>
    <row r="182" spans="1:16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  <c r="M182" s="36"/>
      <c r="N182" s="36"/>
      <c r="O182" s="36"/>
      <c r="P182" s="22"/>
    </row>
    <row r="183" spans="1:16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  <c r="M183" s="36"/>
      <c r="N183" s="36"/>
      <c r="O183" s="36"/>
      <c r="P183" s="22"/>
    </row>
    <row r="184" spans="1:16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  <c r="M184" s="36"/>
      <c r="N184" s="36"/>
      <c r="O184" s="36"/>
      <c r="P184" s="22"/>
    </row>
    <row r="185" spans="1:16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  <c r="M185" s="36"/>
      <c r="N185" s="36"/>
      <c r="O185" s="36"/>
      <c r="P185" s="22"/>
    </row>
    <row r="186" spans="1:16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  <c r="M186" s="36"/>
      <c r="N186" s="36"/>
      <c r="O186" s="36"/>
      <c r="P186" s="22"/>
    </row>
    <row r="187" spans="1:16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  <c r="M187" s="36"/>
      <c r="N187" s="36"/>
      <c r="O187" s="36"/>
      <c r="P187" s="22"/>
    </row>
    <row r="188" spans="1:16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  <c r="M188" s="36"/>
      <c r="N188" s="36"/>
      <c r="O188" s="36"/>
      <c r="P188" s="22"/>
    </row>
    <row r="189" spans="1:16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  <c r="M189" s="36"/>
      <c r="N189" s="36"/>
      <c r="O189" s="36"/>
      <c r="P189" s="22"/>
    </row>
    <row r="190" spans="1:16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  <c r="M190" s="36"/>
      <c r="N190" s="36"/>
      <c r="O190" s="36"/>
      <c r="P190" s="22"/>
    </row>
    <row r="191" spans="1:16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  <c r="M191" s="36"/>
      <c r="N191" s="36"/>
      <c r="O191" s="36"/>
      <c r="P191" s="22"/>
    </row>
    <row r="192" spans="1:16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  <c r="M192" s="36"/>
      <c r="N192" s="36"/>
      <c r="O192" s="36"/>
      <c r="P192" s="22"/>
    </row>
    <row r="193" spans="1:16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  <c r="M193" s="36"/>
      <c r="N193" s="36"/>
      <c r="O193" s="36"/>
      <c r="P193" s="22"/>
    </row>
    <row r="194" spans="1:16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  <c r="M194" s="36"/>
      <c r="N194" s="36"/>
      <c r="O194" s="36"/>
      <c r="P194" s="22"/>
    </row>
    <row r="195" spans="1:16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  <c r="M195" s="36"/>
      <c r="N195" s="36"/>
      <c r="O195" s="36"/>
      <c r="P195" s="22"/>
    </row>
    <row r="196" spans="1:16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  <c r="M196" s="36"/>
      <c r="N196" s="36"/>
      <c r="O196" s="36"/>
      <c r="P196" s="22"/>
    </row>
    <row r="197" spans="1:16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  <c r="M197" s="36"/>
      <c r="N197" s="36"/>
      <c r="O197" s="36"/>
      <c r="P197" s="22"/>
    </row>
    <row r="198" spans="1:16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  <c r="M198" s="36"/>
      <c r="N198" s="36"/>
      <c r="O198" s="36"/>
      <c r="P198" s="22"/>
    </row>
    <row r="199" spans="1:16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  <c r="M199" s="36"/>
      <c r="N199" s="36"/>
      <c r="O199" s="36"/>
      <c r="P199" s="22"/>
    </row>
    <row r="200" spans="1:16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  <c r="M200" s="36"/>
      <c r="N200" s="36"/>
      <c r="O200" s="36"/>
      <c r="P200" s="22"/>
    </row>
    <row r="201" spans="1:16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  <c r="M201" s="36"/>
      <c r="N201" s="36"/>
      <c r="O201" s="36"/>
      <c r="P201" s="22"/>
    </row>
    <row r="202" spans="1:16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  <c r="M202" s="36"/>
      <c r="N202" s="36"/>
      <c r="O202" s="36"/>
      <c r="P202" s="22"/>
    </row>
    <row r="203" spans="1:16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  <c r="M203" s="36"/>
      <c r="N203" s="36"/>
      <c r="O203" s="36"/>
      <c r="P203" s="22"/>
    </row>
    <row r="204" spans="1:16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  <c r="M204" s="36"/>
      <c r="N204" s="36"/>
      <c r="O204" s="36"/>
      <c r="P204" s="22"/>
    </row>
    <row r="205" spans="1:16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  <c r="M205" s="36"/>
      <c r="N205" s="36"/>
      <c r="O205" s="36"/>
      <c r="P205" s="22"/>
    </row>
    <row r="206" spans="1:16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  <c r="M206" s="36"/>
      <c r="N206" s="36"/>
      <c r="O206" s="36"/>
      <c r="P206" s="22"/>
    </row>
    <row r="207" spans="1:16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  <c r="M207" s="36"/>
      <c r="N207" s="36"/>
      <c r="O207" s="36"/>
      <c r="P207" s="22"/>
    </row>
    <row r="208" spans="1:16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  <c r="M208" s="36"/>
      <c r="N208" s="36"/>
      <c r="O208" s="36"/>
      <c r="P208" s="22"/>
    </row>
    <row r="209" spans="1:16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  <c r="M209" s="36"/>
      <c r="N209" s="36"/>
      <c r="O209" s="36"/>
      <c r="P209" s="22"/>
    </row>
    <row r="210" spans="1:16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  <c r="M210" s="36"/>
      <c r="N210" s="36"/>
      <c r="O210" s="36"/>
      <c r="P210" s="22"/>
    </row>
    <row r="211" spans="1:16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  <c r="M211" s="36"/>
      <c r="N211" s="36"/>
      <c r="O211" s="36"/>
      <c r="P211" s="22"/>
    </row>
    <row r="212" spans="1:16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  <c r="M212" s="36"/>
      <c r="N212" s="36"/>
      <c r="O212" s="36"/>
      <c r="P212" s="22"/>
    </row>
    <row r="213" spans="1:16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  <c r="M213" s="36"/>
      <c r="N213" s="36"/>
      <c r="O213" s="36"/>
      <c r="P213" s="22"/>
    </row>
    <row r="214" spans="1:16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  <c r="M214" s="36"/>
      <c r="N214" s="36"/>
      <c r="O214" s="36"/>
      <c r="P214" s="22"/>
    </row>
    <row r="215" spans="1:16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  <c r="M215" s="36"/>
      <c r="N215" s="36"/>
      <c r="O215" s="36"/>
      <c r="P215" s="22"/>
    </row>
    <row r="216" spans="1:16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  <c r="M216" s="36"/>
      <c r="N216" s="36"/>
      <c r="O216" s="36"/>
      <c r="P216" s="22"/>
    </row>
    <row r="217" spans="1:16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  <c r="M217" s="36"/>
      <c r="N217" s="36"/>
      <c r="O217" s="36"/>
      <c r="P217" s="22"/>
    </row>
    <row r="218" spans="1:16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  <c r="M218" s="36"/>
      <c r="N218" s="36"/>
      <c r="O218" s="36"/>
      <c r="P218" s="22"/>
    </row>
    <row r="219" spans="1:16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  <c r="M219" s="36"/>
      <c r="N219" s="36"/>
      <c r="O219" s="36"/>
      <c r="P219" s="22"/>
    </row>
    <row r="220" spans="1:16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  <c r="M220" s="36"/>
      <c r="N220" s="36"/>
      <c r="O220" s="36"/>
      <c r="P220" s="22"/>
    </row>
    <row r="221" spans="1:16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  <c r="P221" s="22"/>
    </row>
    <row r="222" spans="1:16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  <c r="M222" s="36"/>
      <c r="N222" s="36"/>
      <c r="O222" s="36"/>
      <c r="P222" s="22"/>
    </row>
    <row r="223" spans="1:16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  <c r="M223" s="36"/>
      <c r="N223" s="36"/>
      <c r="O223" s="36"/>
      <c r="P223" s="22"/>
    </row>
    <row r="224" spans="1:16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  <c r="M224" s="36"/>
      <c r="N224" s="36"/>
      <c r="O224" s="36"/>
      <c r="P224" s="22"/>
    </row>
    <row r="225" spans="1:16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  <c r="M225" s="36"/>
      <c r="N225" s="36"/>
      <c r="O225" s="36"/>
      <c r="P225" s="22"/>
    </row>
    <row r="226" spans="1:16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  <c r="M226" s="36"/>
      <c r="N226" s="36"/>
      <c r="O226" s="36"/>
      <c r="P226" s="22"/>
    </row>
    <row r="227" spans="1:16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  <c r="M227" s="36"/>
      <c r="N227" s="36"/>
      <c r="O227" s="36"/>
      <c r="P227" s="22"/>
    </row>
    <row r="228" spans="1:16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  <c r="M228" s="36"/>
      <c r="N228" s="36"/>
      <c r="O228" s="36"/>
      <c r="P228" s="22"/>
    </row>
    <row r="229" spans="1:16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  <c r="M229" s="36"/>
      <c r="N229" s="36"/>
      <c r="O229" s="36"/>
      <c r="P229" s="22"/>
    </row>
    <row r="230" spans="1:16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  <c r="M230" s="36"/>
      <c r="N230" s="36"/>
      <c r="O230" s="36"/>
      <c r="P230" s="22"/>
    </row>
    <row r="231" spans="1:16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  <c r="M231" s="36"/>
      <c r="N231" s="36"/>
      <c r="O231" s="36"/>
      <c r="P231" s="22"/>
    </row>
    <row r="232" spans="1:16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  <c r="M232" s="36"/>
      <c r="N232" s="36"/>
      <c r="O232" s="36"/>
      <c r="P232" s="22"/>
    </row>
    <row r="233" spans="1:16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  <c r="M233" s="36"/>
      <c r="N233" s="36"/>
      <c r="O233" s="36"/>
      <c r="P233" s="22"/>
    </row>
    <row r="234" spans="1:16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  <c r="M234" s="36"/>
      <c r="N234" s="36"/>
      <c r="O234" s="36"/>
      <c r="P234" s="22"/>
    </row>
    <row r="235" spans="1:16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  <c r="M235" s="36"/>
      <c r="N235" s="36"/>
      <c r="O235" s="36"/>
      <c r="P235" s="22"/>
    </row>
    <row r="236" spans="1:16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  <c r="M236" s="36"/>
      <c r="N236" s="36"/>
      <c r="O236" s="36"/>
      <c r="P236" s="22"/>
    </row>
    <row r="237" spans="1:16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  <c r="M237" s="36"/>
      <c r="N237" s="36"/>
      <c r="O237" s="36"/>
      <c r="P237" s="22"/>
    </row>
    <row r="238" spans="1:16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  <c r="M238" s="36"/>
      <c r="N238" s="36"/>
      <c r="O238" s="36"/>
      <c r="P238" s="22"/>
    </row>
    <row r="239" spans="1:16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  <c r="M239" s="36"/>
      <c r="N239" s="36"/>
      <c r="O239" s="36"/>
      <c r="P239" s="22"/>
    </row>
    <row r="240" spans="1:16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  <c r="M240" s="36"/>
      <c r="N240" s="36"/>
      <c r="O240" s="36"/>
      <c r="P240" s="22"/>
    </row>
    <row r="241" spans="1:16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  <c r="M241" s="36"/>
      <c r="N241" s="36"/>
      <c r="O241" s="36"/>
      <c r="P241" s="22"/>
    </row>
    <row r="242" spans="1:16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  <c r="M242" s="36"/>
      <c r="N242" s="36"/>
      <c r="O242" s="36"/>
      <c r="P242" s="22"/>
    </row>
    <row r="243" spans="1:16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  <c r="M243" s="36"/>
      <c r="N243" s="36"/>
      <c r="O243" s="36"/>
      <c r="P243" s="22"/>
    </row>
    <row r="244" spans="1:16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  <c r="M244" s="36"/>
      <c r="N244" s="36"/>
      <c r="O244" s="36"/>
      <c r="P244" s="22"/>
    </row>
    <row r="245" spans="1:16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  <c r="M245" s="36"/>
      <c r="N245" s="36"/>
      <c r="O245" s="36"/>
      <c r="P245" s="22"/>
    </row>
    <row r="246" spans="1:16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  <c r="M246" s="36"/>
      <c r="N246" s="36"/>
      <c r="O246" s="36"/>
      <c r="P246" s="22"/>
    </row>
    <row r="247" spans="1:16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  <c r="M247" s="36"/>
      <c r="N247" s="36"/>
      <c r="O247" s="36"/>
      <c r="P247" s="22"/>
    </row>
    <row r="248" spans="1:16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  <c r="M248" s="36"/>
      <c r="N248" s="36"/>
      <c r="O248" s="36"/>
      <c r="P248" s="22"/>
    </row>
    <row r="249" spans="1:16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  <c r="M249" s="36"/>
      <c r="N249" s="36"/>
      <c r="O249" s="36"/>
      <c r="P249" s="22"/>
    </row>
    <row r="250" spans="1:16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  <c r="M250" s="36"/>
      <c r="N250" s="36"/>
      <c r="O250" s="36"/>
      <c r="P250" s="22"/>
    </row>
    <row r="251" spans="1:16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  <c r="M251" s="36"/>
      <c r="N251" s="36"/>
      <c r="O251" s="36"/>
      <c r="P251" s="22"/>
    </row>
    <row r="252" spans="1:16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  <c r="M252" s="36"/>
      <c r="N252" s="36"/>
      <c r="O252" s="36"/>
      <c r="P252" s="22"/>
    </row>
    <row r="253" spans="1:16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  <c r="M253" s="36"/>
      <c r="N253" s="36"/>
      <c r="O253" s="36"/>
      <c r="P253" s="22"/>
    </row>
    <row r="254" spans="1:16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  <c r="M254" s="36"/>
      <c r="N254" s="36"/>
      <c r="O254" s="36"/>
      <c r="P254" s="22"/>
    </row>
    <row r="255" spans="1:16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  <c r="M255" s="36"/>
      <c r="N255" s="36"/>
      <c r="O255" s="36"/>
      <c r="P255" s="22"/>
    </row>
    <row r="256" spans="1:16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  <c r="M256" s="36"/>
      <c r="N256" s="36"/>
      <c r="O256" s="36"/>
      <c r="P256" s="22"/>
    </row>
    <row r="257" spans="1:16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  <c r="M257" s="36"/>
      <c r="N257" s="36"/>
      <c r="O257" s="36"/>
      <c r="P257" s="22"/>
    </row>
    <row r="258" spans="1:16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  <c r="M258" s="36"/>
      <c r="N258" s="36"/>
      <c r="O258" s="36"/>
      <c r="P258" s="22"/>
    </row>
    <row r="259" spans="1:16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  <c r="M259" s="36"/>
      <c r="N259" s="36"/>
      <c r="O259" s="36"/>
      <c r="P259" s="22"/>
    </row>
    <row r="260" spans="1:16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  <c r="M260" s="36"/>
      <c r="N260" s="36"/>
      <c r="O260" s="36"/>
      <c r="P260" s="22"/>
    </row>
    <row r="261" spans="1:16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  <c r="M261" s="36"/>
      <c r="N261" s="36"/>
      <c r="O261" s="36"/>
      <c r="P261" s="22"/>
    </row>
    <row r="262" spans="1:16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  <c r="M262" s="36"/>
      <c r="N262" s="36"/>
      <c r="O262" s="36"/>
      <c r="P262" s="22"/>
    </row>
    <row r="263" spans="1:16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  <c r="M263" s="36"/>
      <c r="N263" s="36"/>
      <c r="O263" s="36"/>
      <c r="P263" s="22"/>
    </row>
    <row r="264" spans="1:16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  <c r="M264" s="36"/>
      <c r="N264" s="36"/>
      <c r="O264" s="36"/>
      <c r="P264" s="22"/>
    </row>
    <row r="265" spans="1:16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  <c r="M265" s="36"/>
      <c r="N265" s="36"/>
      <c r="O265" s="36"/>
      <c r="P265" s="22"/>
    </row>
    <row r="266" spans="1:16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  <c r="M266" s="36"/>
      <c r="N266" s="36"/>
      <c r="O266" s="36"/>
      <c r="P266" s="22"/>
    </row>
    <row r="267" spans="1:16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  <c r="M267" s="36"/>
      <c r="N267" s="36"/>
      <c r="O267" s="36"/>
      <c r="P267" s="22"/>
    </row>
    <row r="268" spans="1:16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  <c r="M268" s="36"/>
      <c r="N268" s="36"/>
      <c r="O268" s="36"/>
      <c r="P268" s="22"/>
    </row>
    <row r="269" spans="1:16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  <c r="M269" s="36"/>
      <c r="N269" s="36"/>
      <c r="O269" s="36"/>
      <c r="P269" s="22"/>
    </row>
    <row r="270" spans="1:16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  <c r="M270" s="36"/>
      <c r="N270" s="36"/>
      <c r="O270" s="36"/>
      <c r="P270" s="22"/>
    </row>
    <row r="271" spans="1:16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  <c r="M271" s="36"/>
      <c r="N271" s="36"/>
      <c r="O271" s="36"/>
      <c r="P271" s="22"/>
    </row>
    <row r="272" spans="1:16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  <c r="M272" s="36"/>
      <c r="N272" s="36"/>
      <c r="O272" s="36"/>
      <c r="P272" s="22"/>
    </row>
    <row r="273" spans="1:16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  <c r="M273" s="36"/>
      <c r="N273" s="36"/>
      <c r="O273" s="36"/>
      <c r="P273" s="22"/>
    </row>
    <row r="274" spans="1:16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  <c r="M274" s="36"/>
      <c r="N274" s="36"/>
      <c r="O274" s="36"/>
      <c r="P274" s="22"/>
    </row>
    <row r="275" spans="1:16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  <c r="M275" s="36"/>
      <c r="N275" s="36"/>
      <c r="O275" s="36"/>
      <c r="P275" s="22"/>
    </row>
    <row r="276" spans="1:16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  <c r="M276" s="36"/>
      <c r="N276" s="36"/>
      <c r="O276" s="36"/>
      <c r="P276" s="22"/>
    </row>
    <row r="277" spans="1:16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  <c r="M277" s="36"/>
      <c r="N277" s="36"/>
      <c r="O277" s="36"/>
      <c r="P277" s="22"/>
    </row>
    <row r="278" spans="1:16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  <c r="M278" s="36"/>
      <c r="N278" s="36"/>
      <c r="O278" s="36"/>
      <c r="P278" s="22"/>
    </row>
    <row r="279" spans="1:16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  <c r="M279" s="36"/>
      <c r="N279" s="36"/>
      <c r="O279" s="36"/>
      <c r="P279" s="22"/>
    </row>
    <row r="280" spans="1:16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  <c r="M280" s="36"/>
      <c r="N280" s="36"/>
      <c r="O280" s="36"/>
      <c r="P280" s="22"/>
    </row>
    <row r="281" spans="1:16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  <c r="M281" s="36"/>
      <c r="N281" s="36"/>
      <c r="O281" s="36"/>
      <c r="P281" s="22"/>
    </row>
    <row r="282" spans="1:16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  <c r="M282" s="36"/>
      <c r="N282" s="36"/>
      <c r="O282" s="36"/>
      <c r="P282" s="22"/>
    </row>
    <row r="283" spans="1:16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  <c r="M283" s="36"/>
      <c r="N283" s="36"/>
      <c r="O283" s="36"/>
      <c r="P283" s="22"/>
    </row>
    <row r="284" spans="1:16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  <c r="M284" s="36"/>
      <c r="N284" s="36"/>
      <c r="O284" s="36"/>
      <c r="P284" s="22"/>
    </row>
    <row r="285" spans="1:16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  <c r="M285" s="36"/>
      <c r="N285" s="36"/>
      <c r="O285" s="36"/>
      <c r="P285" s="22"/>
    </row>
    <row r="286" spans="1:16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  <c r="M286" s="36"/>
      <c r="N286" s="36"/>
      <c r="O286" s="36"/>
      <c r="P286" s="22"/>
    </row>
    <row r="287" spans="1:16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  <c r="M287" s="36"/>
      <c r="N287" s="36"/>
      <c r="O287" s="36"/>
      <c r="P287" s="22"/>
    </row>
    <row r="288" spans="1:16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  <c r="M288" s="36"/>
      <c r="N288" s="36"/>
      <c r="O288" s="36"/>
      <c r="P288" s="22"/>
    </row>
    <row r="289" spans="1:16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  <c r="M289" s="36"/>
      <c r="N289" s="36"/>
      <c r="O289" s="36"/>
      <c r="P289" s="22"/>
    </row>
    <row r="290" spans="1:16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  <c r="M290" s="36"/>
      <c r="N290" s="36"/>
      <c r="O290" s="36"/>
      <c r="P290" s="22"/>
    </row>
    <row r="291" spans="1:16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  <c r="M291" s="36"/>
      <c r="N291" s="36"/>
      <c r="O291" s="36"/>
      <c r="P291" s="22"/>
    </row>
    <row r="292" spans="1:16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  <c r="M292" s="36"/>
      <c r="N292" s="36"/>
      <c r="O292" s="36"/>
      <c r="P292" s="22"/>
    </row>
    <row r="293" spans="1:16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  <c r="M293" s="36"/>
      <c r="N293" s="36"/>
      <c r="O293" s="36"/>
      <c r="P293" s="22"/>
    </row>
    <row r="294" spans="1:16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  <c r="M294" s="36"/>
      <c r="N294" s="36"/>
      <c r="O294" s="36"/>
      <c r="P294" s="22"/>
    </row>
    <row r="295" spans="1:16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  <c r="M295" s="36"/>
      <c r="N295" s="36"/>
      <c r="O295" s="36"/>
      <c r="P295" s="22"/>
    </row>
    <row r="296" spans="1:16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  <c r="M296" s="36"/>
      <c r="N296" s="36"/>
      <c r="O296" s="36"/>
      <c r="P296" s="22"/>
    </row>
    <row r="297" spans="1:16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  <c r="M297" s="36"/>
      <c r="N297" s="36"/>
      <c r="O297" s="36"/>
      <c r="P297" s="22"/>
    </row>
    <row r="298" spans="1:16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  <c r="M298" s="36"/>
      <c r="N298" s="36"/>
      <c r="O298" s="36"/>
      <c r="P298" s="22"/>
    </row>
    <row r="299" spans="1:16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  <c r="M299" s="36"/>
      <c r="N299" s="36"/>
      <c r="O299" s="36"/>
      <c r="P299" s="22"/>
    </row>
    <row r="300" spans="1:16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  <c r="M300" s="36"/>
      <c r="N300" s="36"/>
      <c r="O300" s="36"/>
      <c r="P300" s="22"/>
    </row>
    <row r="301" spans="1:16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  <c r="M301" s="36"/>
      <c r="N301" s="36"/>
      <c r="O301" s="36"/>
      <c r="P301" s="22"/>
    </row>
    <row r="302" spans="1:16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  <c r="M302" s="36"/>
      <c r="N302" s="36"/>
      <c r="O302" s="36"/>
      <c r="P302" s="22"/>
    </row>
    <row r="303" spans="1:16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  <c r="M303" s="36"/>
      <c r="N303" s="36"/>
      <c r="O303" s="36"/>
      <c r="P303" s="22"/>
    </row>
    <row r="304" spans="1:16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  <c r="M304" s="36"/>
      <c r="N304" s="36"/>
      <c r="O304" s="36"/>
      <c r="P304" s="22"/>
    </row>
    <row r="305" spans="1:16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  <c r="M305" s="36"/>
      <c r="N305" s="36"/>
      <c r="O305" s="36"/>
      <c r="P305" s="22"/>
    </row>
    <row r="306" spans="1:16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  <c r="M306" s="36"/>
      <c r="N306" s="36"/>
      <c r="O306" s="36"/>
      <c r="P306" s="22"/>
    </row>
    <row r="307" spans="1:16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  <c r="M307" s="36"/>
      <c r="N307" s="36"/>
      <c r="O307" s="36"/>
      <c r="P307" s="22"/>
    </row>
    <row r="308" spans="1:16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  <c r="M308" s="36"/>
      <c r="N308" s="36"/>
      <c r="O308" s="36"/>
      <c r="P308" s="22"/>
    </row>
    <row r="309" spans="1:16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  <c r="M309" s="36"/>
      <c r="N309" s="36"/>
      <c r="O309" s="36"/>
      <c r="P309" s="22"/>
    </row>
    <row r="310" spans="1:16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  <c r="M310" s="36"/>
      <c r="N310" s="36"/>
      <c r="O310" s="36"/>
      <c r="P310" s="22"/>
    </row>
    <row r="311" spans="1:16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  <c r="M311" s="36"/>
      <c r="N311" s="36"/>
      <c r="O311" s="36"/>
      <c r="P311" s="22"/>
    </row>
    <row r="312" spans="1:16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  <c r="M312" s="36"/>
      <c r="N312" s="36"/>
      <c r="O312" s="36"/>
      <c r="P312" s="22"/>
    </row>
    <row r="313" spans="1:16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  <c r="M313" s="36"/>
      <c r="N313" s="36"/>
      <c r="O313" s="36"/>
      <c r="P313" s="22"/>
    </row>
    <row r="314" spans="1:16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  <c r="M314" s="36"/>
      <c r="N314" s="36"/>
      <c r="O314" s="36"/>
      <c r="P314" s="22"/>
    </row>
    <row r="315" spans="1:16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  <c r="M315" s="36"/>
      <c r="N315" s="36"/>
      <c r="O315" s="36"/>
      <c r="P315" s="22"/>
    </row>
    <row r="316" spans="1:16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  <c r="M316" s="36"/>
      <c r="N316" s="36"/>
      <c r="O316" s="36"/>
      <c r="P316" s="22"/>
    </row>
    <row r="317" spans="1:16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  <c r="M317" s="36"/>
      <c r="N317" s="36"/>
      <c r="O317" s="36"/>
      <c r="P317" s="22"/>
    </row>
    <row r="318" spans="1:16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  <c r="M318" s="36"/>
      <c r="N318" s="36"/>
      <c r="O318" s="36"/>
      <c r="P318" s="22"/>
    </row>
    <row r="319" spans="1:16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  <c r="M319" s="36"/>
      <c r="N319" s="36"/>
      <c r="O319" s="36"/>
      <c r="P319" s="22"/>
    </row>
    <row r="320" spans="1:16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  <c r="M320" s="36"/>
      <c r="N320" s="36"/>
      <c r="O320" s="36"/>
      <c r="P320" s="22"/>
    </row>
    <row r="321" spans="1:16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  <c r="M321" s="36"/>
      <c r="N321" s="36"/>
      <c r="O321" s="36"/>
      <c r="P321" s="22"/>
    </row>
    <row r="322" spans="1:16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  <c r="M322" s="36"/>
      <c r="N322" s="36"/>
      <c r="O322" s="36"/>
      <c r="P322" s="22"/>
    </row>
    <row r="323" spans="1:16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  <c r="M323" s="36"/>
      <c r="N323" s="36"/>
      <c r="O323" s="36"/>
      <c r="P323" s="22"/>
    </row>
    <row r="324" spans="1:16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  <c r="M324" s="36"/>
      <c r="N324" s="36"/>
      <c r="O324" s="36"/>
      <c r="P324" s="22"/>
    </row>
    <row r="325" spans="1:16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  <c r="M325" s="36"/>
      <c r="N325" s="36"/>
      <c r="O325" s="36"/>
      <c r="P325" s="22"/>
    </row>
    <row r="326" spans="1:16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  <c r="M326" s="36"/>
      <c r="N326" s="36"/>
      <c r="O326" s="36"/>
      <c r="P326" s="22"/>
    </row>
    <row r="327" spans="1:16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  <c r="M327" s="36"/>
      <c r="N327" s="36"/>
      <c r="O327" s="36"/>
      <c r="P327" s="22"/>
    </row>
    <row r="328" spans="1:16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  <c r="M328" s="36"/>
      <c r="N328" s="36"/>
      <c r="O328" s="36"/>
      <c r="P328" s="22"/>
    </row>
    <row r="329" spans="1:16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  <c r="M329" s="36"/>
      <c r="N329" s="36"/>
      <c r="O329" s="36"/>
      <c r="P329" s="22"/>
    </row>
    <row r="330" spans="1:16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  <c r="M330" s="36"/>
      <c r="N330" s="36"/>
      <c r="O330" s="36"/>
      <c r="P330" s="22"/>
    </row>
    <row r="331" spans="1:16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  <c r="M331" s="36"/>
      <c r="N331" s="36"/>
      <c r="O331" s="36"/>
      <c r="P331" s="22"/>
    </row>
    <row r="332" spans="1:16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  <c r="M332" s="36"/>
      <c r="N332" s="36"/>
      <c r="O332" s="36"/>
      <c r="P332" s="22"/>
    </row>
    <row r="333" spans="1:16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  <c r="M333" s="36"/>
      <c r="N333" s="36"/>
      <c r="O333" s="36"/>
      <c r="P333" s="22"/>
    </row>
    <row r="334" spans="1:16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  <c r="M334" s="36"/>
      <c r="N334" s="36"/>
      <c r="O334" s="36"/>
      <c r="P334" s="22"/>
    </row>
    <row r="335" spans="1:16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  <c r="M335" s="36"/>
      <c r="N335" s="36"/>
      <c r="O335" s="36"/>
      <c r="P335" s="22"/>
    </row>
    <row r="336" spans="1:16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  <c r="M336" s="36"/>
      <c r="N336" s="36"/>
      <c r="O336" s="36"/>
      <c r="P336" s="22"/>
    </row>
    <row r="337" spans="1:16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  <c r="M337" s="36"/>
      <c r="N337" s="36"/>
      <c r="O337" s="36"/>
      <c r="P337" s="22"/>
    </row>
    <row r="338" spans="1:16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  <c r="P338" s="22"/>
    </row>
    <row r="339" spans="1:16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  <c r="M339" s="36"/>
      <c r="N339" s="36"/>
      <c r="O339" s="36"/>
      <c r="P339" s="22"/>
    </row>
    <row r="340" spans="1:16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  <c r="M340" s="36"/>
      <c r="N340" s="36"/>
      <c r="O340" s="36"/>
      <c r="P340" s="22"/>
    </row>
    <row r="341" spans="1:16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  <c r="M341" s="36"/>
      <c r="N341" s="36"/>
      <c r="O341" s="36"/>
      <c r="P341" s="22"/>
    </row>
    <row r="342" spans="1:16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  <c r="M342" s="36"/>
      <c r="N342" s="36"/>
      <c r="O342" s="36"/>
      <c r="P342" s="22"/>
    </row>
    <row r="343" spans="1:16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  <c r="M343" s="36"/>
      <c r="N343" s="36"/>
      <c r="O343" s="36"/>
      <c r="P343" s="22"/>
    </row>
    <row r="344" spans="1:16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  <c r="M344" s="36"/>
      <c r="N344" s="36"/>
      <c r="O344" s="36"/>
      <c r="P344" s="22"/>
    </row>
    <row r="345" spans="1:16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  <c r="M345" s="36"/>
      <c r="N345" s="36"/>
      <c r="O345" s="36"/>
      <c r="P345" s="22"/>
    </row>
    <row r="346" spans="1:16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  <c r="M346" s="36"/>
      <c r="N346" s="36"/>
      <c r="O346" s="36"/>
      <c r="P346" s="22"/>
    </row>
    <row r="347" spans="1:16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  <c r="M347" s="36"/>
      <c r="N347" s="36"/>
      <c r="O347" s="36"/>
      <c r="P347" s="22"/>
    </row>
    <row r="348" spans="1:16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  <c r="M348" s="36"/>
      <c r="N348" s="36"/>
      <c r="O348" s="36"/>
      <c r="P348" s="22"/>
    </row>
    <row r="349" spans="1:16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  <c r="M349" s="36"/>
      <c r="N349" s="36"/>
      <c r="O349" s="36"/>
      <c r="P349" s="22"/>
    </row>
    <row r="350" spans="1:16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  <c r="M350" s="36"/>
      <c r="N350" s="36"/>
      <c r="O350" s="36"/>
      <c r="P350" s="22"/>
    </row>
    <row r="351" spans="1:16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  <c r="M351" s="36"/>
      <c r="N351" s="36"/>
      <c r="O351" s="36"/>
      <c r="P351" s="22"/>
    </row>
    <row r="352" spans="1:16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  <c r="M352" s="36"/>
      <c r="N352" s="36"/>
      <c r="O352" s="36"/>
      <c r="P352" s="22"/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  <c r="M353" s="36"/>
      <c r="N353" s="36"/>
      <c r="O353" s="36"/>
      <c r="P353" s="22"/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  <c r="M354" s="36"/>
      <c r="N354" s="36"/>
      <c r="O354" s="36"/>
      <c r="P354" s="22"/>
    </row>
    <row r="355" spans="1:16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  <c r="M355" s="36"/>
      <c r="N355" s="36"/>
      <c r="O355" s="36"/>
      <c r="P355" s="22"/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  <c r="M356" s="36"/>
      <c r="N356" s="36"/>
      <c r="O356" s="36"/>
      <c r="P356" s="22"/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  <c r="M357" s="36"/>
      <c r="N357" s="36"/>
      <c r="O357" s="36"/>
      <c r="P357" s="22"/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  <c r="M358" s="36"/>
      <c r="N358" s="36"/>
      <c r="O358" s="36"/>
      <c r="P358" s="22"/>
    </row>
    <row r="359" spans="1:16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  <c r="M359" s="36"/>
      <c r="N359" s="36"/>
      <c r="O359" s="36"/>
      <c r="P359" s="22"/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  <c r="M360" s="36"/>
      <c r="N360" s="36"/>
      <c r="O360" s="36"/>
      <c r="P360" s="22"/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  <c r="M361" s="36"/>
      <c r="N361" s="36"/>
      <c r="O361" s="36"/>
      <c r="P361" s="22"/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  <c r="M362" s="36"/>
      <c r="N362" s="36"/>
      <c r="O362" s="36"/>
      <c r="P362" s="22"/>
    </row>
    <row r="363" spans="1:16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  <c r="M363" s="36"/>
      <c r="N363" s="36"/>
      <c r="O363" s="36"/>
      <c r="P363" s="22"/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  <c r="M364" s="36"/>
      <c r="N364" s="36"/>
      <c r="O364" s="36"/>
      <c r="P364" s="22"/>
    </row>
    <row r="365" spans="1:16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  <c r="M365" s="36"/>
      <c r="N365" s="36"/>
      <c r="O365" s="36"/>
      <c r="P365" s="22"/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  <c r="M366" s="36"/>
      <c r="N366" s="36"/>
      <c r="O366" s="36"/>
      <c r="P366" s="22"/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  <c r="M367" s="36"/>
      <c r="N367" s="36"/>
      <c r="O367" s="36"/>
      <c r="P367" s="22"/>
    </row>
    <row r="368" spans="1:16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1">
        <f>SUM(I34+I184)</f>
        <v>20700</v>
      </c>
      <c r="J368" s="131">
        <f>SUM(J34+J184)</f>
        <v>20700</v>
      </c>
      <c r="K368" s="131">
        <f>SUM(K34+K184)</f>
        <v>20700</v>
      </c>
      <c r="L368" s="131">
        <f>SUM(L34+L184)</f>
        <v>20700</v>
      </c>
      <c r="M368" s="36"/>
      <c r="N368" s="36"/>
      <c r="O368" s="36"/>
      <c r="P368" s="22"/>
    </row>
    <row r="369" spans="1:16">
      <c r="G369" s="53"/>
      <c r="H369" s="7"/>
      <c r="I369" s="108"/>
      <c r="J369" s="109"/>
      <c r="K369" s="109"/>
      <c r="L369" s="109"/>
      <c r="M369" s="36"/>
      <c r="N369" s="36"/>
      <c r="O369" s="36"/>
      <c r="P369" s="22"/>
    </row>
    <row r="370" spans="1:16">
      <c r="D370" s="419" t="s">
        <v>227</v>
      </c>
      <c r="E370" s="419"/>
      <c r="F370" s="419"/>
      <c r="G370" s="419"/>
      <c r="H370" s="153"/>
      <c r="I370" s="111"/>
      <c r="J370" s="109"/>
      <c r="K370" s="419" t="s">
        <v>228</v>
      </c>
      <c r="L370" s="419"/>
      <c r="M370" s="36"/>
      <c r="N370" s="36"/>
      <c r="O370" s="36"/>
      <c r="P370" s="22"/>
    </row>
    <row r="371" spans="1:16" ht="18.75" customHeight="1">
      <c r="A371" s="112"/>
      <c r="B371" s="112"/>
      <c r="C371" s="112"/>
      <c r="D371" s="421" t="s">
        <v>223</v>
      </c>
      <c r="E371" s="421"/>
      <c r="F371" s="421"/>
      <c r="G371" s="421"/>
      <c r="I371" s="148" t="s">
        <v>224</v>
      </c>
      <c r="K371" s="428" t="s">
        <v>225</v>
      </c>
      <c r="L371" s="428"/>
      <c r="M371" s="36"/>
      <c r="N371" s="36"/>
      <c r="O371" s="36"/>
      <c r="P371" s="22"/>
    </row>
    <row r="372" spans="1:16" ht="15.75" customHeight="1">
      <c r="I372" s="14"/>
      <c r="K372" s="14"/>
      <c r="L372" s="14"/>
      <c r="M372" s="36"/>
      <c r="N372" s="36"/>
      <c r="O372" s="36"/>
      <c r="P372" s="22"/>
    </row>
    <row r="373" spans="1:16" ht="25.5" customHeight="1">
      <c r="D373" s="420" t="s">
        <v>332</v>
      </c>
      <c r="E373" s="420"/>
      <c r="F373" s="420"/>
      <c r="G373" s="420"/>
      <c r="I373" s="14"/>
      <c r="K373" s="450" t="s">
        <v>333</v>
      </c>
      <c r="L373" s="419"/>
      <c r="M373" s="36"/>
      <c r="N373" s="36"/>
      <c r="O373" s="36"/>
      <c r="P373" s="22"/>
    </row>
    <row r="374" spans="1:16" ht="25.5" customHeight="1">
      <c r="D374" s="434" t="s">
        <v>226</v>
      </c>
      <c r="E374" s="435"/>
      <c r="F374" s="435"/>
      <c r="G374" s="435"/>
      <c r="H374" s="150"/>
      <c r="I374" s="15" t="s">
        <v>224</v>
      </c>
      <c r="K374" s="428" t="s">
        <v>225</v>
      </c>
      <c r="L374" s="428"/>
      <c r="M374" s="36"/>
      <c r="N374" s="36"/>
      <c r="O374" s="36"/>
      <c r="P374" s="22"/>
    </row>
  </sheetData>
  <mergeCells count="31">
    <mergeCell ref="G14:K14"/>
    <mergeCell ref="A7:L7"/>
    <mergeCell ref="A9:L9"/>
    <mergeCell ref="A10:L10"/>
    <mergeCell ref="G12:K12"/>
    <mergeCell ref="A13:L13"/>
    <mergeCell ref="A26:I26"/>
    <mergeCell ref="A27:I27"/>
    <mergeCell ref="G29:H29"/>
    <mergeCell ref="A30:I30"/>
    <mergeCell ref="G15:K15"/>
    <mergeCell ref="B16:L16"/>
    <mergeCell ref="G18:K18"/>
    <mergeCell ref="G19:K19"/>
    <mergeCell ref="E21:K21"/>
    <mergeCell ref="A22:L22"/>
    <mergeCell ref="D373:G373"/>
    <mergeCell ref="K373:L373"/>
    <mergeCell ref="D374:G374"/>
    <mergeCell ref="K374:L374"/>
    <mergeCell ref="A31:F32"/>
    <mergeCell ref="G31:G32"/>
    <mergeCell ref="H31:H32"/>
    <mergeCell ref="I31:J31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3.937007874015748E-2" footer="3.937007874015748E-2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topLeftCell="A3" workbookViewId="0">
      <selection activeCell="O31" sqref="O31:P31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</cols>
  <sheetData>
    <row r="1" spans="1:12">
      <c r="G1" s="1"/>
      <c r="H1" s="3"/>
      <c r="I1" s="21"/>
      <c r="J1" s="152" t="s">
        <v>0</v>
      </c>
      <c r="K1" s="152"/>
      <c r="L1" s="152"/>
    </row>
    <row r="2" spans="1:12">
      <c r="H2" s="3"/>
      <c r="I2" s="22"/>
      <c r="J2" s="152" t="s">
        <v>1</v>
      </c>
      <c r="K2" s="152"/>
      <c r="L2" s="152"/>
    </row>
    <row r="3" spans="1:12">
      <c r="H3" s="23"/>
      <c r="I3" s="3"/>
      <c r="J3" s="152" t="s">
        <v>2</v>
      </c>
      <c r="K3" s="152"/>
      <c r="L3" s="152"/>
    </row>
    <row r="4" spans="1:12">
      <c r="G4" s="4" t="s">
        <v>3</v>
      </c>
      <c r="H4" s="3"/>
      <c r="I4" s="22"/>
      <c r="J4" s="152" t="s">
        <v>4</v>
      </c>
      <c r="K4" s="152"/>
      <c r="L4" s="152"/>
    </row>
    <row r="5" spans="1:12">
      <c r="H5" s="3"/>
      <c r="I5" s="22"/>
      <c r="J5" s="152" t="s">
        <v>5</v>
      </c>
      <c r="K5" s="152"/>
      <c r="L5" s="152"/>
    </row>
    <row r="6" spans="1:12">
      <c r="H6" s="3"/>
      <c r="I6" s="22"/>
      <c r="J6" s="152"/>
      <c r="K6" s="152"/>
      <c r="L6" s="152"/>
    </row>
    <row r="7" spans="1:12" ht="30" customHeight="1">
      <c r="A7" s="422" t="s">
        <v>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</row>
    <row r="8" spans="1:12" ht="15.75">
      <c r="G8" s="24"/>
      <c r="H8" s="25"/>
      <c r="I8" s="25"/>
      <c r="J8" s="26"/>
      <c r="K8" s="26"/>
      <c r="L8" s="27"/>
    </row>
    <row r="9" spans="1:12">
      <c r="A9" s="423" t="s">
        <v>7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</row>
    <row r="10" spans="1:12">
      <c r="A10" s="424" t="s">
        <v>8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</row>
    <row r="11" spans="1:12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ht="15.75">
      <c r="A12" s="28"/>
      <c r="B12" s="152"/>
      <c r="C12" s="152"/>
      <c r="D12" s="152"/>
      <c r="E12" s="152"/>
      <c r="F12" s="152"/>
      <c r="G12" s="430" t="s">
        <v>9</v>
      </c>
      <c r="H12" s="430"/>
      <c r="I12" s="430"/>
      <c r="J12" s="430"/>
      <c r="K12" s="430"/>
      <c r="L12" s="152"/>
    </row>
    <row r="13" spans="1:12" ht="15.75">
      <c r="A13" s="431" t="s">
        <v>10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</row>
    <row r="14" spans="1:12">
      <c r="G14" s="432" t="s">
        <v>11</v>
      </c>
      <c r="H14" s="432"/>
      <c r="I14" s="432"/>
      <c r="J14" s="432"/>
      <c r="K14" s="432"/>
    </row>
    <row r="15" spans="1:12">
      <c r="G15" s="424" t="s">
        <v>12</v>
      </c>
      <c r="H15" s="424"/>
      <c r="I15" s="424"/>
      <c r="J15" s="424"/>
      <c r="K15" s="424"/>
    </row>
    <row r="16" spans="1:12" ht="15.75">
      <c r="B16" s="431" t="s">
        <v>13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8" spans="1:16">
      <c r="G18" s="433" t="s">
        <v>334</v>
      </c>
      <c r="H18" s="432"/>
      <c r="I18" s="432"/>
      <c r="J18" s="432"/>
      <c r="K18" s="432"/>
    </row>
    <row r="19" spans="1:16">
      <c r="G19" s="451" t="s">
        <v>14</v>
      </c>
      <c r="H19" s="451"/>
      <c r="I19" s="451"/>
      <c r="J19" s="451"/>
      <c r="K19" s="451"/>
    </row>
    <row r="20" spans="1:16">
      <c r="G20" s="152"/>
      <c r="H20" s="152"/>
      <c r="I20" s="152"/>
      <c r="J20" s="152"/>
      <c r="K20" s="152"/>
    </row>
    <row r="21" spans="1:16">
      <c r="B21" s="22"/>
      <c r="C21" s="22"/>
      <c r="D21" s="22"/>
      <c r="E21" s="455" t="s">
        <v>231</v>
      </c>
      <c r="F21" s="455"/>
      <c r="G21" s="455"/>
      <c r="H21" s="455"/>
      <c r="I21" s="455"/>
      <c r="J21" s="455"/>
      <c r="K21" s="455"/>
      <c r="L21" s="22"/>
    </row>
    <row r="22" spans="1:16">
      <c r="A22" s="453" t="s">
        <v>15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</row>
    <row r="23" spans="1:16">
      <c r="F23" s="36"/>
      <c r="J23" s="5"/>
      <c r="K23" s="13"/>
      <c r="L23" s="6" t="s">
        <v>16</v>
      </c>
    </row>
    <row r="24" spans="1:16">
      <c r="F24" s="36"/>
      <c r="J24" s="31" t="s">
        <v>17</v>
      </c>
      <c r="K24" s="23"/>
      <c r="L24" s="32"/>
    </row>
    <row r="25" spans="1:16">
      <c r="E25" s="152"/>
      <c r="F25" s="151"/>
      <c r="I25" s="34"/>
      <c r="J25" s="34"/>
      <c r="K25" s="35" t="s">
        <v>18</v>
      </c>
      <c r="L25" s="32"/>
    </row>
    <row r="26" spans="1:16">
      <c r="A26" s="454" t="s">
        <v>232</v>
      </c>
      <c r="B26" s="454"/>
      <c r="C26" s="454"/>
      <c r="D26" s="454"/>
      <c r="E26" s="454"/>
      <c r="F26" s="454"/>
      <c r="G26" s="454"/>
      <c r="H26" s="454"/>
      <c r="I26" s="454"/>
      <c r="K26" s="35" t="s">
        <v>19</v>
      </c>
      <c r="L26" s="37" t="s">
        <v>20</v>
      </c>
    </row>
    <row r="27" spans="1:16">
      <c r="A27" s="454" t="s">
        <v>233</v>
      </c>
      <c r="B27" s="454"/>
      <c r="C27" s="454"/>
      <c r="D27" s="454"/>
      <c r="E27" s="454"/>
      <c r="F27" s="454"/>
      <c r="G27" s="454"/>
      <c r="H27" s="454"/>
      <c r="I27" s="454"/>
      <c r="J27" s="149" t="s">
        <v>22</v>
      </c>
      <c r="K27" s="114" t="s">
        <v>34</v>
      </c>
      <c r="L27" s="32"/>
    </row>
    <row r="28" spans="1:16">
      <c r="F28" s="36"/>
      <c r="G28" s="39" t="s">
        <v>23</v>
      </c>
      <c r="H28" s="102" t="s">
        <v>243</v>
      </c>
      <c r="I28" s="103"/>
      <c r="J28" s="42"/>
      <c r="K28" s="32"/>
      <c r="L28" s="32"/>
    </row>
    <row r="29" spans="1:16">
      <c r="F29" s="36"/>
      <c r="G29" s="429" t="s">
        <v>24</v>
      </c>
      <c r="H29" s="429"/>
      <c r="I29" s="115" t="s">
        <v>234</v>
      </c>
      <c r="J29" s="43" t="s">
        <v>235</v>
      </c>
      <c r="K29" s="32" t="s">
        <v>235</v>
      </c>
      <c r="L29" s="32" t="s">
        <v>235</v>
      </c>
    </row>
    <row r="30" spans="1:16">
      <c r="A30" s="418" t="s">
        <v>244</v>
      </c>
      <c r="B30" s="418"/>
      <c r="C30" s="418"/>
      <c r="D30" s="418"/>
      <c r="E30" s="418"/>
      <c r="F30" s="418"/>
      <c r="G30" s="418"/>
      <c r="H30" s="418"/>
      <c r="I30" s="418"/>
      <c r="J30" s="44"/>
      <c r="K30" s="44"/>
      <c r="L30" s="45" t="s">
        <v>25</v>
      </c>
    </row>
    <row r="31" spans="1:16" ht="27" customHeight="1">
      <c r="A31" s="436" t="s">
        <v>26</v>
      </c>
      <c r="B31" s="437"/>
      <c r="C31" s="437"/>
      <c r="D31" s="437"/>
      <c r="E31" s="437"/>
      <c r="F31" s="437"/>
      <c r="G31" s="440" t="s">
        <v>27</v>
      </c>
      <c r="H31" s="442" t="s">
        <v>28</v>
      </c>
      <c r="I31" s="444" t="s">
        <v>29</v>
      </c>
      <c r="J31" s="445"/>
      <c r="K31" s="446" t="s">
        <v>30</v>
      </c>
      <c r="L31" s="448" t="s">
        <v>31</v>
      </c>
      <c r="M31" s="46"/>
      <c r="N31" s="36"/>
      <c r="O31" s="36"/>
      <c r="P31" s="22"/>
    </row>
    <row r="32" spans="1:16" ht="58.5" customHeight="1">
      <c r="A32" s="438"/>
      <c r="B32" s="439"/>
      <c r="C32" s="439"/>
      <c r="D32" s="439"/>
      <c r="E32" s="439"/>
      <c r="F32" s="439"/>
      <c r="G32" s="441"/>
      <c r="H32" s="443"/>
      <c r="I32" s="47" t="s">
        <v>32</v>
      </c>
      <c r="J32" s="48" t="s">
        <v>33</v>
      </c>
      <c r="K32" s="447"/>
      <c r="L32" s="449"/>
      <c r="M32" s="36"/>
      <c r="N32" s="36"/>
      <c r="O32" s="36"/>
      <c r="P32" s="22"/>
    </row>
    <row r="33" spans="1:16">
      <c r="A33" s="425" t="s">
        <v>34</v>
      </c>
      <c r="B33" s="426"/>
      <c r="C33" s="426"/>
      <c r="D33" s="426"/>
      <c r="E33" s="426"/>
      <c r="F33" s="427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  <c r="M33" s="36"/>
      <c r="N33" s="36"/>
      <c r="O33" s="36"/>
      <c r="P33" s="22"/>
    </row>
    <row r="34" spans="1:16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6">
        <f>SUM(I35+I46+I65+I86+I93+I113+I139+I158+I168)</f>
        <v>449900</v>
      </c>
      <c r="J34" s="116">
        <f>SUM(J35+J46+J65+J86+J93+J113+J139+J158+J168)</f>
        <v>265400</v>
      </c>
      <c r="K34" s="117">
        <f>SUM(K35+K46+K65+K86+K93+K113+K139+K158+K168)</f>
        <v>261405.3</v>
      </c>
      <c r="L34" s="116">
        <f>SUM(L35+L46+L65+L86+L93+L113+L139+L158+L168)</f>
        <v>261405.3</v>
      </c>
      <c r="M34" s="53"/>
      <c r="N34" s="53"/>
      <c r="O34" s="53"/>
      <c r="P34" s="22"/>
    </row>
    <row r="35" spans="1:16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6">
        <f>SUM(I36+I42)</f>
        <v>438000</v>
      </c>
      <c r="J35" s="116">
        <f>SUM(J36+J42)</f>
        <v>258700</v>
      </c>
      <c r="K35" s="118">
        <f>SUM(K36+K42)</f>
        <v>258372.41</v>
      </c>
      <c r="L35" s="119">
        <f>SUM(L36+L42)</f>
        <v>258372.41</v>
      </c>
      <c r="M35" s="36"/>
      <c r="N35" s="36"/>
      <c r="O35" s="36"/>
      <c r="P35" s="22"/>
    </row>
    <row r="36" spans="1:16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6">
        <f>SUM(I37)</f>
        <v>431700</v>
      </c>
      <c r="J36" s="116">
        <f>SUM(J37)</f>
        <v>255000</v>
      </c>
      <c r="K36" s="117">
        <f>SUM(K37)</f>
        <v>254672.41</v>
      </c>
      <c r="L36" s="116">
        <f>SUM(L37)</f>
        <v>254672.41</v>
      </c>
      <c r="M36" s="36"/>
      <c r="N36" s="36"/>
      <c r="O36" s="36"/>
      <c r="P36" s="22"/>
    </row>
    <row r="37" spans="1:16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6">
        <f>SUM(I38+I40)</f>
        <v>431700</v>
      </c>
      <c r="J37" s="116">
        <f t="shared" ref="J37:L38" si="0">SUM(J38)</f>
        <v>255000</v>
      </c>
      <c r="K37" s="116">
        <f t="shared" si="0"/>
        <v>254672.41</v>
      </c>
      <c r="L37" s="116">
        <f t="shared" si="0"/>
        <v>254672.41</v>
      </c>
      <c r="M37" s="36"/>
      <c r="N37" s="36"/>
      <c r="O37" s="36"/>
      <c r="P37" s="22"/>
    </row>
    <row r="38" spans="1:16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7">
        <f>SUM(I39)</f>
        <v>431700</v>
      </c>
      <c r="J38" s="117">
        <f t="shared" si="0"/>
        <v>255000</v>
      </c>
      <c r="K38" s="117">
        <f t="shared" si="0"/>
        <v>254672.41</v>
      </c>
      <c r="L38" s="117">
        <f t="shared" si="0"/>
        <v>254672.41</v>
      </c>
      <c r="M38" s="36"/>
      <c r="N38" s="36"/>
      <c r="O38" s="36"/>
      <c r="P38" s="22"/>
    </row>
    <row r="39" spans="1:16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20">
        <v>431700</v>
      </c>
      <c r="J39" s="121">
        <v>255000</v>
      </c>
      <c r="K39" s="121">
        <v>254672.41</v>
      </c>
      <c r="L39" s="121">
        <v>254672.41</v>
      </c>
      <c r="M39" s="36"/>
      <c r="N39" s="36"/>
      <c r="O39" s="36"/>
      <c r="P39" s="22"/>
    </row>
    <row r="40" spans="1:16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  <c r="M40" s="36"/>
      <c r="N40" s="36"/>
      <c r="O40" s="36"/>
      <c r="P40" s="22"/>
    </row>
    <row r="41" spans="1:16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  <c r="M41" s="36"/>
      <c r="N41" s="36"/>
      <c r="O41" s="36"/>
      <c r="P41" s="22"/>
    </row>
    <row r="42" spans="1:16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7">
        <f t="shared" ref="I42:L44" si="1">I43</f>
        <v>6300</v>
      </c>
      <c r="J42" s="116">
        <f t="shared" si="1"/>
        <v>3700</v>
      </c>
      <c r="K42" s="117">
        <f t="shared" si="1"/>
        <v>3700</v>
      </c>
      <c r="L42" s="116">
        <f t="shared" si="1"/>
        <v>3700</v>
      </c>
      <c r="M42" s="36"/>
      <c r="N42" s="36"/>
      <c r="O42" s="36"/>
      <c r="P42" s="22"/>
    </row>
    <row r="43" spans="1:16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7">
        <f t="shared" si="1"/>
        <v>6300</v>
      </c>
      <c r="J43" s="116">
        <f t="shared" si="1"/>
        <v>3700</v>
      </c>
      <c r="K43" s="116">
        <f t="shared" si="1"/>
        <v>3700</v>
      </c>
      <c r="L43" s="116">
        <f t="shared" si="1"/>
        <v>3700</v>
      </c>
      <c r="M43" s="36"/>
      <c r="N43" s="36"/>
      <c r="O43" s="36"/>
      <c r="P43" s="22"/>
    </row>
    <row r="44" spans="1:16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6">
        <f t="shared" si="1"/>
        <v>6300</v>
      </c>
      <c r="J44" s="116">
        <f t="shared" si="1"/>
        <v>3700</v>
      </c>
      <c r="K44" s="116">
        <f t="shared" si="1"/>
        <v>3700</v>
      </c>
      <c r="L44" s="116">
        <f t="shared" si="1"/>
        <v>3700</v>
      </c>
      <c r="M44" s="36"/>
      <c r="N44" s="36"/>
      <c r="O44" s="36"/>
      <c r="P44" s="22"/>
    </row>
    <row r="45" spans="1:16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2">
        <v>6300</v>
      </c>
      <c r="J45" s="121">
        <v>3700</v>
      </c>
      <c r="K45" s="121">
        <v>3700</v>
      </c>
      <c r="L45" s="121">
        <v>3700</v>
      </c>
      <c r="M45" s="36"/>
      <c r="N45" s="36"/>
      <c r="O45" s="36"/>
      <c r="P45" s="22"/>
    </row>
    <row r="46" spans="1:16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3">
        <f t="shared" ref="I46:L48" si="2">I47</f>
        <v>9900</v>
      </c>
      <c r="J46" s="124">
        <f t="shared" si="2"/>
        <v>5200</v>
      </c>
      <c r="K46" s="123">
        <f t="shared" si="2"/>
        <v>2847.96</v>
      </c>
      <c r="L46" s="123">
        <f t="shared" si="2"/>
        <v>2847.96</v>
      </c>
      <c r="M46" s="36"/>
      <c r="N46" s="36"/>
      <c r="O46" s="36"/>
      <c r="P46" s="22"/>
    </row>
    <row r="47" spans="1:16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6">
        <f t="shared" si="2"/>
        <v>9900</v>
      </c>
      <c r="J47" s="117">
        <f t="shared" si="2"/>
        <v>5200</v>
      </c>
      <c r="K47" s="116">
        <f t="shared" si="2"/>
        <v>2847.96</v>
      </c>
      <c r="L47" s="117">
        <f t="shared" si="2"/>
        <v>2847.96</v>
      </c>
      <c r="M47" s="36"/>
      <c r="N47" s="36"/>
      <c r="O47" s="36"/>
      <c r="P47" s="22"/>
    </row>
    <row r="48" spans="1:16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6">
        <f t="shared" si="2"/>
        <v>9900</v>
      </c>
      <c r="J48" s="117">
        <f t="shared" si="2"/>
        <v>5200</v>
      </c>
      <c r="K48" s="119">
        <f t="shared" si="2"/>
        <v>2847.96</v>
      </c>
      <c r="L48" s="119">
        <f t="shared" si="2"/>
        <v>2847.96</v>
      </c>
      <c r="M48" s="36"/>
      <c r="N48" s="36"/>
      <c r="O48" s="36"/>
      <c r="P48" s="22"/>
    </row>
    <row r="49" spans="1:16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5">
        <f>SUM(I50:I64)</f>
        <v>9900</v>
      </c>
      <c r="J49" s="125">
        <f>SUM(J50:J64)</f>
        <v>5200</v>
      </c>
      <c r="K49" s="126">
        <f>SUM(K50:K64)</f>
        <v>2847.96</v>
      </c>
      <c r="L49" s="126">
        <f>SUM(L50:L64)</f>
        <v>2847.96</v>
      </c>
      <c r="M49" s="36"/>
      <c r="N49" s="36"/>
      <c r="O49" s="36"/>
      <c r="P49" s="22"/>
    </row>
    <row r="50" spans="1:16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  <c r="M50" s="36"/>
      <c r="N50" s="36"/>
      <c r="O50" s="36"/>
      <c r="P50" s="22"/>
    </row>
    <row r="51" spans="1:16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  <c r="M51" s="36"/>
      <c r="N51" s="36"/>
      <c r="O51" s="36"/>
      <c r="P51" s="22"/>
    </row>
    <row r="52" spans="1:16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  <c r="M52" s="36"/>
      <c r="N52" s="36"/>
      <c r="O52" s="36"/>
      <c r="P52" s="22"/>
    </row>
    <row r="53" spans="1:16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  <c r="M53" s="36"/>
      <c r="N53" s="36"/>
      <c r="O53" s="36"/>
      <c r="P53" s="22"/>
    </row>
    <row r="54" spans="1:16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  <c r="M54" s="36"/>
      <c r="N54" s="36"/>
      <c r="O54" s="36"/>
      <c r="P54" s="22"/>
    </row>
    <row r="55" spans="1:16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  <c r="M55" s="36"/>
      <c r="N55" s="36"/>
      <c r="O55" s="36"/>
      <c r="P55" s="22"/>
    </row>
    <row r="56" spans="1:16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  <c r="M56" s="36"/>
      <c r="N56" s="36"/>
      <c r="O56" s="36"/>
      <c r="P56" s="22"/>
    </row>
    <row r="57" spans="1:16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  <c r="M57" s="36"/>
      <c r="N57" s="36"/>
      <c r="O57" s="36"/>
      <c r="P57" s="22"/>
    </row>
    <row r="58" spans="1:16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  <c r="M58" s="36"/>
      <c r="N58" s="36"/>
      <c r="O58" s="36"/>
      <c r="P58" s="22"/>
    </row>
    <row r="59" spans="1:16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2">
        <v>2000</v>
      </c>
      <c r="J59" s="121">
        <v>1200</v>
      </c>
      <c r="K59" s="121">
        <v>1186.5899999999999</v>
      </c>
      <c r="L59" s="121">
        <v>1186.5899999999999</v>
      </c>
      <c r="M59" s="36"/>
      <c r="N59" s="36"/>
      <c r="O59" s="36"/>
      <c r="P59" s="22"/>
    </row>
    <row r="60" spans="1:16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  <c r="M60" s="36"/>
      <c r="N60" s="36"/>
      <c r="O60" s="36"/>
      <c r="P60" s="22"/>
    </row>
    <row r="61" spans="1:16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  <c r="M61" s="36"/>
      <c r="N61" s="36"/>
      <c r="O61" s="36"/>
      <c r="P61" s="22"/>
    </row>
    <row r="62" spans="1:16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2">
        <v>1500</v>
      </c>
      <c r="J62" s="121">
        <v>800</v>
      </c>
      <c r="K62" s="121">
        <v>484.7</v>
      </c>
      <c r="L62" s="121">
        <v>484.7</v>
      </c>
      <c r="M62" s="36"/>
      <c r="N62" s="36"/>
      <c r="O62" s="36"/>
      <c r="P62" s="22"/>
    </row>
    <row r="63" spans="1:16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  <c r="M63" s="36"/>
      <c r="N63" s="36"/>
      <c r="O63" s="36"/>
      <c r="P63" s="22"/>
    </row>
    <row r="64" spans="1:16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2">
        <v>6400</v>
      </c>
      <c r="J64" s="121">
        <v>3200</v>
      </c>
      <c r="K64" s="121">
        <v>1176.67</v>
      </c>
      <c r="L64" s="121">
        <v>1176.67</v>
      </c>
      <c r="M64" s="36"/>
      <c r="N64" s="36"/>
      <c r="O64" s="36"/>
      <c r="P64" s="22"/>
    </row>
    <row r="65" spans="1:16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  <c r="M65" s="36"/>
      <c r="N65" s="36"/>
      <c r="O65" s="36"/>
      <c r="P65" s="22"/>
    </row>
    <row r="66" spans="1:16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  <c r="M66" s="36"/>
      <c r="N66" s="36"/>
      <c r="O66" s="36"/>
      <c r="P66" s="22"/>
    </row>
    <row r="67" spans="1:16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  <c r="M67" s="36"/>
      <c r="N67" s="36"/>
      <c r="O67" s="36"/>
      <c r="P67" s="22"/>
    </row>
    <row r="68" spans="1:16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  <c r="M68" s="36"/>
      <c r="N68" s="36"/>
      <c r="O68" s="36"/>
      <c r="P68" s="22"/>
    </row>
    <row r="69" spans="1:16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  <c r="P69" s="22"/>
    </row>
    <row r="70" spans="1:16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  <c r="M70" s="36"/>
      <c r="N70" s="36"/>
      <c r="O70" s="36"/>
      <c r="P70" s="22"/>
    </row>
    <row r="71" spans="1:16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  <c r="M71" s="36"/>
      <c r="N71" s="36"/>
      <c r="O71" s="36"/>
      <c r="P71" s="22"/>
    </row>
    <row r="72" spans="1:16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  <c r="M72" s="36"/>
      <c r="N72" s="36"/>
      <c r="O72" s="36"/>
      <c r="P72" s="22"/>
    </row>
    <row r="73" spans="1:16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  <c r="M73" s="36"/>
      <c r="N73" s="36"/>
      <c r="O73" s="36"/>
      <c r="P73" s="22"/>
    </row>
    <row r="74" spans="1:16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  <c r="P74" s="22"/>
    </row>
    <row r="75" spans="1:16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  <c r="M75" s="36"/>
      <c r="N75" s="36"/>
      <c r="O75" s="36"/>
      <c r="P75" s="22"/>
    </row>
    <row r="76" spans="1:16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  <c r="M76" s="36"/>
      <c r="N76" s="36"/>
      <c r="O76" s="36"/>
      <c r="P76" s="22"/>
    </row>
    <row r="77" spans="1:16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  <c r="M77" s="36"/>
      <c r="N77" s="36"/>
      <c r="O77" s="36"/>
      <c r="P77" s="22"/>
    </row>
    <row r="78" spans="1:16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  <c r="M78" s="36"/>
      <c r="N78" s="36"/>
      <c r="O78" s="36"/>
      <c r="P78" s="22"/>
    </row>
    <row r="79" spans="1:16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  <c r="M79" s="36"/>
      <c r="N79" s="36"/>
      <c r="O79" s="36"/>
      <c r="P79" s="22"/>
    </row>
    <row r="80" spans="1:16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  <c r="M80" s="36"/>
      <c r="N80" s="36"/>
      <c r="O80" s="36"/>
      <c r="P80" s="22"/>
    </row>
    <row r="81" spans="1:16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  <c r="M81" s="36"/>
      <c r="N81" s="36"/>
      <c r="O81" s="36"/>
      <c r="P81" s="22"/>
    </row>
    <row r="82" spans="1:16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  <c r="M82" s="36"/>
      <c r="N82" s="36"/>
      <c r="O82" s="36"/>
      <c r="P82" s="22"/>
    </row>
    <row r="83" spans="1:16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  <c r="M83" s="36"/>
      <c r="N83" s="36"/>
      <c r="O83" s="36"/>
      <c r="P83" s="22"/>
    </row>
    <row r="84" spans="1:16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  <c r="M84" s="36"/>
      <c r="N84" s="36"/>
      <c r="O84" s="36"/>
      <c r="P84" s="22"/>
    </row>
    <row r="85" spans="1:16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  <c r="M85" s="36"/>
      <c r="N85" s="36"/>
      <c r="O85" s="36"/>
      <c r="P85" s="22"/>
    </row>
    <row r="86" spans="1:16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  <c r="M86" s="36"/>
      <c r="N86" s="36"/>
      <c r="O86" s="36"/>
      <c r="P86" s="22"/>
    </row>
    <row r="87" spans="1:16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  <c r="M87" s="36"/>
      <c r="N87" s="36"/>
      <c r="O87" s="36"/>
      <c r="P87" s="22"/>
    </row>
    <row r="88" spans="1:16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  <c r="M88" s="36"/>
      <c r="N88" s="36"/>
      <c r="O88" s="36"/>
      <c r="P88" s="22"/>
    </row>
    <row r="89" spans="1:16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  <c r="M89" s="36"/>
      <c r="N89" s="36"/>
      <c r="O89" s="36"/>
      <c r="P89" s="22"/>
    </row>
    <row r="90" spans="1:16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  <c r="M90" s="36"/>
      <c r="N90" s="36"/>
      <c r="O90" s="36"/>
      <c r="P90" s="22"/>
    </row>
    <row r="91" spans="1:16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  <c r="M91" s="36"/>
      <c r="N91" s="36"/>
      <c r="O91" s="36"/>
      <c r="P91" s="22"/>
    </row>
    <row r="92" spans="1:16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  <c r="M92" s="36"/>
      <c r="N92" s="36"/>
      <c r="O92" s="36"/>
      <c r="P92" s="22"/>
    </row>
    <row r="93" spans="1:16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  <c r="M93" s="36"/>
      <c r="N93" s="36"/>
      <c r="O93" s="36"/>
      <c r="P93" s="22"/>
    </row>
    <row r="94" spans="1:16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  <c r="M94" s="36"/>
      <c r="N94" s="36"/>
      <c r="O94" s="36"/>
      <c r="P94" s="22"/>
    </row>
    <row r="95" spans="1:16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  <c r="M95" s="36"/>
      <c r="N95" s="36"/>
      <c r="O95" s="36"/>
      <c r="P95" s="22"/>
    </row>
    <row r="96" spans="1:16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  <c r="M96" s="36"/>
      <c r="N96" s="36"/>
      <c r="O96" s="36"/>
      <c r="P96" s="22"/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  <c r="M97" s="36"/>
      <c r="N97" s="36"/>
      <c r="O97" s="36"/>
      <c r="P97" s="22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  <c r="M98" s="36"/>
      <c r="N98" s="36"/>
      <c r="O98" s="36"/>
      <c r="P98" s="22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  <c r="M99" s="36"/>
      <c r="N99" s="36"/>
      <c r="O99" s="36"/>
      <c r="P99" s="22"/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  <c r="M100" s="36"/>
      <c r="N100" s="36"/>
      <c r="O100" s="36"/>
      <c r="P100" s="22"/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  <c r="M101" s="36"/>
      <c r="N101" s="36"/>
      <c r="O101" s="36"/>
      <c r="P101" s="22"/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  <c r="M102" s="36"/>
      <c r="N102" s="36"/>
      <c r="O102" s="36"/>
      <c r="P102" s="2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  <c r="M103" s="36"/>
      <c r="N103" s="36"/>
      <c r="O103" s="36"/>
      <c r="P103" s="22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  <c r="M104" s="36"/>
      <c r="N104" s="36"/>
      <c r="O104" s="36"/>
      <c r="P104" s="22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  <c r="M105" s="36"/>
      <c r="N105" s="36"/>
      <c r="O105" s="36"/>
      <c r="P105" s="22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  <c r="M106" s="36"/>
      <c r="N106" s="36"/>
      <c r="O106" s="36"/>
      <c r="P106" s="22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  <c r="M107" s="36"/>
      <c r="N107" s="36"/>
      <c r="O107" s="36"/>
      <c r="P107" s="22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M108" s="36"/>
      <c r="N108" s="36"/>
      <c r="O108" s="36"/>
      <c r="P108" s="22"/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  <c r="M109" s="36"/>
      <c r="N109" s="36"/>
      <c r="O109" s="36"/>
      <c r="P109" s="22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  <c r="M110" s="36"/>
      <c r="N110" s="36"/>
      <c r="O110" s="36"/>
      <c r="P110" s="22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  <c r="M111" s="36"/>
      <c r="N111" s="36"/>
      <c r="O111" s="36"/>
      <c r="P111" s="22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  <c r="M112" s="36"/>
      <c r="N112" s="36"/>
      <c r="O112" s="36"/>
      <c r="P112" s="22"/>
    </row>
    <row r="113" spans="1:16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  <c r="M113" s="36"/>
      <c r="N113" s="36"/>
      <c r="O113" s="36"/>
      <c r="P113" s="22"/>
    </row>
    <row r="114" spans="1:16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  <c r="M114" s="36"/>
      <c r="N114" s="36"/>
      <c r="O114" s="36"/>
      <c r="P114" s="22"/>
    </row>
    <row r="115" spans="1:16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  <c r="M115" s="36"/>
      <c r="N115" s="36"/>
      <c r="O115" s="36"/>
      <c r="P115" s="22"/>
    </row>
    <row r="116" spans="1:16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  <c r="M116" s="36"/>
      <c r="N116" s="36"/>
      <c r="O116" s="36"/>
      <c r="P116" s="22"/>
    </row>
    <row r="117" spans="1:16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  <c r="M117" s="36"/>
      <c r="N117" s="36"/>
      <c r="O117" s="36"/>
      <c r="P117" s="22"/>
    </row>
    <row r="118" spans="1:16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  <c r="M118" s="36"/>
      <c r="N118" s="36"/>
      <c r="O118" s="36"/>
      <c r="P118" s="22"/>
    </row>
    <row r="119" spans="1:16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  <c r="M119" s="36"/>
      <c r="N119" s="36"/>
      <c r="O119" s="36"/>
      <c r="P119" s="22"/>
    </row>
    <row r="120" spans="1:16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  <c r="M120" s="36"/>
      <c r="N120" s="36"/>
      <c r="O120" s="36"/>
      <c r="P120" s="22"/>
    </row>
    <row r="121" spans="1:16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  <c r="M121" s="36"/>
      <c r="N121" s="36"/>
      <c r="O121" s="36"/>
      <c r="P121" s="22"/>
    </row>
    <row r="122" spans="1:16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  <c r="M122" s="36"/>
      <c r="N122" s="36"/>
      <c r="O122" s="36"/>
      <c r="P122" s="22"/>
    </row>
    <row r="123" spans="1:16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  <c r="M123" s="36"/>
      <c r="N123" s="36"/>
      <c r="O123" s="36"/>
      <c r="P123" s="22"/>
    </row>
    <row r="124" spans="1:16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  <c r="M124" s="36"/>
      <c r="N124" s="36"/>
      <c r="O124" s="36"/>
      <c r="P124" s="22"/>
    </row>
    <row r="125" spans="1:16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  <c r="M125" s="36"/>
      <c r="N125" s="36"/>
      <c r="O125" s="36"/>
      <c r="P125" s="22"/>
    </row>
    <row r="126" spans="1:16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  <c r="M126" s="36"/>
      <c r="N126" s="36"/>
      <c r="O126" s="36"/>
      <c r="P126" s="22"/>
    </row>
    <row r="127" spans="1:16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  <c r="M127" s="36"/>
      <c r="N127" s="36"/>
      <c r="O127" s="36"/>
      <c r="P127" s="22"/>
    </row>
    <row r="128" spans="1:16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  <c r="M128" s="36"/>
      <c r="N128" s="36"/>
      <c r="O128" s="36"/>
      <c r="P128" s="22"/>
    </row>
    <row r="129" spans="1:16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  <c r="M129" s="36"/>
      <c r="N129" s="36"/>
      <c r="O129" s="36"/>
      <c r="P129" s="22"/>
    </row>
    <row r="130" spans="1:16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  <c r="M130" s="36"/>
      <c r="N130" s="36"/>
      <c r="O130" s="36"/>
      <c r="P130" s="22"/>
    </row>
    <row r="131" spans="1:16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  <c r="M131" s="36"/>
      <c r="N131" s="36"/>
      <c r="O131" s="36"/>
      <c r="P131" s="22"/>
    </row>
    <row r="132" spans="1:16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  <c r="M132" s="36"/>
      <c r="N132" s="36"/>
      <c r="O132" s="36"/>
      <c r="P132" s="22"/>
    </row>
    <row r="133" spans="1:16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  <c r="M133" s="36"/>
      <c r="N133" s="36"/>
      <c r="O133" s="36"/>
      <c r="P133" s="22"/>
    </row>
    <row r="134" spans="1:16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  <c r="M134" s="36"/>
      <c r="N134" s="36"/>
      <c r="O134" s="36"/>
      <c r="P134" s="22"/>
    </row>
    <row r="135" spans="1:16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  <c r="M135" s="36"/>
      <c r="N135" s="36"/>
      <c r="O135" s="36"/>
      <c r="P135" s="22"/>
    </row>
    <row r="136" spans="1:16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  <c r="M136" s="36"/>
      <c r="N136" s="36"/>
      <c r="O136" s="36"/>
      <c r="P136" s="22"/>
    </row>
    <row r="137" spans="1:16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  <c r="M137" s="36"/>
      <c r="N137" s="36"/>
      <c r="O137" s="36"/>
      <c r="P137" s="22"/>
    </row>
    <row r="138" spans="1:16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  <c r="M138" s="36"/>
      <c r="N138" s="36"/>
      <c r="O138" s="36"/>
      <c r="P138" s="22"/>
    </row>
    <row r="139" spans="1:16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7">
        <f>SUM(I140+I145+I153)</f>
        <v>2000</v>
      </c>
      <c r="J139" s="128">
        <f>SUM(J140+J145+J153)</f>
        <v>1500</v>
      </c>
      <c r="K139" s="117">
        <f>SUM(K140+K145+K153)</f>
        <v>184.93</v>
      </c>
      <c r="L139" s="116">
        <f>SUM(L140+L145+L153)</f>
        <v>184.93</v>
      </c>
      <c r="M139" s="36"/>
      <c r="N139" s="36"/>
      <c r="O139" s="36"/>
      <c r="P139" s="22"/>
    </row>
    <row r="140" spans="1:16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  <c r="M140" s="36"/>
      <c r="N140" s="36"/>
      <c r="O140" s="36"/>
      <c r="P140" s="22"/>
    </row>
    <row r="141" spans="1:16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  <c r="M141" s="36"/>
      <c r="N141" s="36"/>
      <c r="O141" s="36"/>
      <c r="P141" s="22"/>
    </row>
    <row r="142" spans="1:16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  <c r="M142" s="36"/>
      <c r="N142" s="36"/>
      <c r="O142" s="36"/>
      <c r="P142" s="22"/>
    </row>
    <row r="143" spans="1:16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  <c r="M143" s="36"/>
      <c r="N143" s="36"/>
      <c r="O143" s="36"/>
      <c r="P143" s="22"/>
    </row>
    <row r="144" spans="1:16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  <c r="M144" s="36"/>
      <c r="N144" s="36"/>
      <c r="O144" s="36"/>
      <c r="P144" s="22"/>
    </row>
    <row r="145" spans="1:16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  <c r="M145" s="36"/>
      <c r="N145" s="36"/>
      <c r="O145" s="36"/>
      <c r="P145" s="22"/>
    </row>
    <row r="146" spans="1:16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  <c r="M146" s="36"/>
      <c r="N146" s="36"/>
      <c r="O146" s="36"/>
      <c r="P146" s="22"/>
    </row>
    <row r="147" spans="1:16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  <c r="M147" s="36"/>
      <c r="N147" s="36"/>
      <c r="O147" s="36"/>
      <c r="P147" s="22"/>
    </row>
    <row r="148" spans="1:16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  <c r="M148" s="36"/>
      <c r="N148" s="36"/>
      <c r="O148" s="36"/>
      <c r="P148" s="22"/>
    </row>
    <row r="149" spans="1:16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  <c r="M149" s="36"/>
      <c r="N149" s="36"/>
      <c r="O149" s="36"/>
      <c r="P149" s="22"/>
    </row>
    <row r="150" spans="1:16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  <c r="M150" s="36"/>
      <c r="N150" s="36"/>
      <c r="O150" s="36"/>
      <c r="P150" s="22"/>
    </row>
    <row r="151" spans="1:16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  <c r="M151" s="36"/>
      <c r="N151" s="36"/>
      <c r="O151" s="36"/>
      <c r="P151" s="22"/>
    </row>
    <row r="152" spans="1:16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  <c r="M152" s="36"/>
      <c r="N152" s="36"/>
      <c r="O152" s="36"/>
      <c r="P152" s="22"/>
    </row>
    <row r="153" spans="1:16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7">
        <f t="shared" ref="I153:L154" si="15">I154</f>
        <v>2000</v>
      </c>
      <c r="J153" s="128">
        <f t="shared" si="15"/>
        <v>1500</v>
      </c>
      <c r="K153" s="117">
        <f t="shared" si="15"/>
        <v>184.93</v>
      </c>
      <c r="L153" s="116">
        <f t="shared" si="15"/>
        <v>184.93</v>
      </c>
      <c r="M153" s="36"/>
      <c r="N153" s="36"/>
      <c r="O153" s="36"/>
      <c r="P153" s="22"/>
    </row>
    <row r="154" spans="1:16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6">
        <f t="shared" si="15"/>
        <v>2000</v>
      </c>
      <c r="J154" s="134">
        <f t="shared" si="15"/>
        <v>1500</v>
      </c>
      <c r="K154" s="126">
        <f t="shared" si="15"/>
        <v>184.93</v>
      </c>
      <c r="L154" s="125">
        <f t="shared" si="15"/>
        <v>184.93</v>
      </c>
      <c r="M154" s="36"/>
      <c r="N154" s="36"/>
      <c r="O154" s="36"/>
      <c r="P154" s="22"/>
    </row>
    <row r="155" spans="1:16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7">
        <f>SUM(I156:I157)</f>
        <v>2000</v>
      </c>
      <c r="J155" s="128">
        <f>SUM(J156:J157)</f>
        <v>1500</v>
      </c>
      <c r="K155" s="117">
        <f>SUM(K156:K157)</f>
        <v>184.93</v>
      </c>
      <c r="L155" s="116">
        <f>SUM(L156:L157)</f>
        <v>184.93</v>
      </c>
      <c r="M155" s="36"/>
      <c r="N155" s="36"/>
      <c r="O155" s="36"/>
      <c r="P155" s="22"/>
    </row>
    <row r="156" spans="1:16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6">
        <v>2000</v>
      </c>
      <c r="J156" s="136">
        <v>1500</v>
      </c>
      <c r="K156" s="136">
        <v>184.93</v>
      </c>
      <c r="L156" s="136">
        <v>184.93</v>
      </c>
      <c r="M156" s="36"/>
      <c r="N156" s="36"/>
      <c r="O156" s="36"/>
      <c r="P156" s="22"/>
    </row>
    <row r="157" spans="1:16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  <c r="M157" s="36"/>
      <c r="N157" s="36"/>
      <c r="O157" s="36"/>
      <c r="P157" s="22"/>
    </row>
    <row r="158" spans="1:16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  <c r="M158" s="36"/>
      <c r="N158" s="36"/>
      <c r="O158" s="36"/>
      <c r="P158" s="22"/>
    </row>
    <row r="159" spans="1:16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  <c r="M159" s="36"/>
      <c r="N159" s="36"/>
      <c r="O159" s="36"/>
      <c r="P159" s="22"/>
    </row>
    <row r="160" spans="1:16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  <c r="M160" s="36"/>
      <c r="N160" s="36"/>
      <c r="O160" s="36"/>
      <c r="P160" s="22"/>
    </row>
    <row r="161" spans="1:16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  <c r="M161" s="36"/>
      <c r="N161" s="36"/>
      <c r="O161" s="36"/>
      <c r="P161" s="22"/>
    </row>
    <row r="162" spans="1:16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  <c r="M162" s="36"/>
      <c r="N162" s="36"/>
      <c r="O162" s="36"/>
      <c r="P162" s="22"/>
    </row>
    <row r="163" spans="1:16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  <c r="M163" s="36"/>
      <c r="N163" s="36"/>
      <c r="O163" s="36"/>
      <c r="P163" s="22"/>
    </row>
    <row r="164" spans="1:16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  <c r="M164" s="36"/>
      <c r="N164" s="36"/>
      <c r="O164" s="36"/>
      <c r="P164" s="22"/>
    </row>
    <row r="165" spans="1:16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  <c r="M165" s="36"/>
      <c r="N165" s="36"/>
      <c r="O165" s="36"/>
      <c r="P165" s="22"/>
    </row>
    <row r="166" spans="1:16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  <c r="M166" s="36"/>
      <c r="N166" s="36"/>
      <c r="O166" s="36"/>
      <c r="P166" s="22"/>
    </row>
    <row r="167" spans="1:16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  <c r="M167" s="36"/>
      <c r="N167" s="36"/>
      <c r="O167" s="36"/>
      <c r="P167" s="22"/>
    </row>
    <row r="168" spans="1:16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  <c r="M168" s="36"/>
      <c r="N168" s="36"/>
      <c r="O168" s="36"/>
      <c r="P168" s="22"/>
    </row>
    <row r="169" spans="1:16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  <c r="P169" s="22"/>
    </row>
    <row r="170" spans="1:16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  <c r="M170" s="36"/>
      <c r="N170" s="36"/>
      <c r="O170" s="36"/>
      <c r="P170" s="22"/>
    </row>
    <row r="171" spans="1:16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  <c r="M171" s="36"/>
      <c r="N171" s="36"/>
      <c r="O171" s="36"/>
      <c r="P171" s="22"/>
    </row>
    <row r="172" spans="1:16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  <c r="M172" s="36"/>
      <c r="N172" s="36"/>
      <c r="O172" s="36"/>
      <c r="P172" s="22"/>
    </row>
    <row r="173" spans="1:16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  <c r="M173" s="36"/>
      <c r="N173" s="36"/>
      <c r="O173" s="36"/>
      <c r="P173" s="22"/>
    </row>
    <row r="174" spans="1:16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  <c r="M174" s="36"/>
      <c r="N174" s="36"/>
      <c r="O174" s="36"/>
      <c r="P174" s="22"/>
    </row>
    <row r="175" spans="1:16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  <c r="M175" s="36"/>
      <c r="N175" s="36"/>
      <c r="O175" s="36"/>
      <c r="P175" s="22"/>
    </row>
    <row r="176" spans="1:16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  <c r="M176" s="36"/>
      <c r="N176" s="36"/>
      <c r="O176" s="36"/>
      <c r="P176" s="22"/>
    </row>
    <row r="177" spans="1:16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  <c r="M177" s="36"/>
      <c r="N177" s="36"/>
      <c r="O177" s="36"/>
      <c r="P177" s="22"/>
    </row>
    <row r="178" spans="1:16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  <c r="M178" s="36"/>
      <c r="N178" s="36"/>
      <c r="O178" s="36"/>
      <c r="P178" s="22"/>
    </row>
    <row r="179" spans="1:16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  <c r="M179" s="36"/>
      <c r="N179" s="36"/>
      <c r="O179" s="36"/>
      <c r="P179" s="22"/>
    </row>
    <row r="180" spans="1:16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  <c r="M180" s="36"/>
      <c r="N180" s="36"/>
      <c r="O180" s="36"/>
      <c r="P180" s="22"/>
    </row>
    <row r="181" spans="1:16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  <c r="M181" s="36"/>
      <c r="N181" s="36"/>
      <c r="O181" s="36"/>
      <c r="P181" s="22"/>
    </row>
    <row r="182" spans="1:16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  <c r="M182" s="36"/>
      <c r="N182" s="36"/>
      <c r="O182" s="36"/>
      <c r="P182" s="22"/>
    </row>
    <row r="183" spans="1:16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  <c r="M183" s="36"/>
      <c r="N183" s="36"/>
      <c r="O183" s="36"/>
      <c r="P183" s="22"/>
    </row>
    <row r="184" spans="1:16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  <c r="M184" s="36"/>
      <c r="N184" s="36"/>
      <c r="O184" s="36"/>
      <c r="P184" s="22"/>
    </row>
    <row r="185" spans="1:16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  <c r="M185" s="36"/>
      <c r="N185" s="36"/>
      <c r="O185" s="36"/>
      <c r="P185" s="22"/>
    </row>
    <row r="186" spans="1:16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  <c r="M186" s="36"/>
      <c r="N186" s="36"/>
      <c r="O186" s="36"/>
      <c r="P186" s="22"/>
    </row>
    <row r="187" spans="1:16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  <c r="M187" s="36"/>
      <c r="N187" s="36"/>
      <c r="O187" s="36"/>
      <c r="P187" s="22"/>
    </row>
    <row r="188" spans="1:16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  <c r="M188" s="36"/>
      <c r="N188" s="36"/>
      <c r="O188" s="36"/>
      <c r="P188" s="22"/>
    </row>
    <row r="189" spans="1:16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  <c r="M189" s="36"/>
      <c r="N189" s="36"/>
      <c r="O189" s="36"/>
      <c r="P189" s="22"/>
    </row>
    <row r="190" spans="1:16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  <c r="M190" s="36"/>
      <c r="N190" s="36"/>
      <c r="O190" s="36"/>
      <c r="P190" s="22"/>
    </row>
    <row r="191" spans="1:16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  <c r="M191" s="36"/>
      <c r="N191" s="36"/>
      <c r="O191" s="36"/>
      <c r="P191" s="22"/>
    </row>
    <row r="192" spans="1:16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  <c r="M192" s="36"/>
      <c r="N192" s="36"/>
      <c r="O192" s="36"/>
      <c r="P192" s="22"/>
    </row>
    <row r="193" spans="1:16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  <c r="M193" s="36"/>
      <c r="N193" s="36"/>
      <c r="O193" s="36"/>
      <c r="P193" s="22"/>
    </row>
    <row r="194" spans="1:16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  <c r="M194" s="36"/>
      <c r="N194" s="36"/>
      <c r="O194" s="36"/>
      <c r="P194" s="22"/>
    </row>
    <row r="195" spans="1:16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  <c r="M195" s="36"/>
      <c r="N195" s="36"/>
      <c r="O195" s="36"/>
      <c r="P195" s="22"/>
    </row>
    <row r="196" spans="1:16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  <c r="M196" s="36"/>
      <c r="N196" s="36"/>
      <c r="O196" s="36"/>
      <c r="P196" s="22"/>
    </row>
    <row r="197" spans="1:16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  <c r="M197" s="36"/>
      <c r="N197" s="36"/>
      <c r="O197" s="36"/>
      <c r="P197" s="22"/>
    </row>
    <row r="198" spans="1:16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  <c r="M198" s="36"/>
      <c r="N198" s="36"/>
      <c r="O198" s="36"/>
      <c r="P198" s="22"/>
    </row>
    <row r="199" spans="1:16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  <c r="M199" s="36"/>
      <c r="N199" s="36"/>
      <c r="O199" s="36"/>
      <c r="P199" s="22"/>
    </row>
    <row r="200" spans="1:16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  <c r="M200" s="36"/>
      <c r="N200" s="36"/>
      <c r="O200" s="36"/>
      <c r="P200" s="22"/>
    </row>
    <row r="201" spans="1:16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  <c r="M201" s="36"/>
      <c r="N201" s="36"/>
      <c r="O201" s="36"/>
      <c r="P201" s="22"/>
    </row>
    <row r="202" spans="1:16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  <c r="M202" s="36"/>
      <c r="N202" s="36"/>
      <c r="O202" s="36"/>
      <c r="P202" s="22"/>
    </row>
    <row r="203" spans="1:16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  <c r="M203" s="36"/>
      <c r="N203" s="36"/>
      <c r="O203" s="36"/>
      <c r="P203" s="22"/>
    </row>
    <row r="204" spans="1:16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  <c r="M204" s="36"/>
      <c r="N204" s="36"/>
      <c r="O204" s="36"/>
      <c r="P204" s="22"/>
    </row>
    <row r="205" spans="1:16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  <c r="M205" s="36"/>
      <c r="N205" s="36"/>
      <c r="O205" s="36"/>
      <c r="P205" s="22"/>
    </row>
    <row r="206" spans="1:16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  <c r="M206" s="36"/>
      <c r="N206" s="36"/>
      <c r="O206" s="36"/>
      <c r="P206" s="22"/>
    </row>
    <row r="207" spans="1:16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  <c r="M207" s="36"/>
      <c r="N207" s="36"/>
      <c r="O207" s="36"/>
      <c r="P207" s="22"/>
    </row>
    <row r="208" spans="1:16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  <c r="M208" s="36"/>
      <c r="N208" s="36"/>
      <c r="O208" s="36"/>
      <c r="P208" s="22"/>
    </row>
    <row r="209" spans="1:16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  <c r="M209" s="36"/>
      <c r="N209" s="36"/>
      <c r="O209" s="36"/>
      <c r="P209" s="22"/>
    </row>
    <row r="210" spans="1:16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  <c r="M210" s="36"/>
      <c r="N210" s="36"/>
      <c r="O210" s="36"/>
      <c r="P210" s="22"/>
    </row>
    <row r="211" spans="1:16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  <c r="M211" s="36"/>
      <c r="N211" s="36"/>
      <c r="O211" s="36"/>
      <c r="P211" s="22"/>
    </row>
    <row r="212" spans="1:16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  <c r="M212" s="36"/>
      <c r="N212" s="36"/>
      <c r="O212" s="36"/>
      <c r="P212" s="22"/>
    </row>
    <row r="213" spans="1:16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  <c r="M213" s="36"/>
      <c r="N213" s="36"/>
      <c r="O213" s="36"/>
      <c r="P213" s="22"/>
    </row>
    <row r="214" spans="1:16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  <c r="M214" s="36"/>
      <c r="N214" s="36"/>
      <c r="O214" s="36"/>
      <c r="P214" s="22"/>
    </row>
    <row r="215" spans="1:16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  <c r="M215" s="36"/>
      <c r="N215" s="36"/>
      <c r="O215" s="36"/>
      <c r="P215" s="22"/>
    </row>
    <row r="216" spans="1:16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  <c r="M216" s="36"/>
      <c r="N216" s="36"/>
      <c r="O216" s="36"/>
      <c r="P216" s="22"/>
    </row>
    <row r="217" spans="1:16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  <c r="M217" s="36"/>
      <c r="N217" s="36"/>
      <c r="O217" s="36"/>
      <c r="P217" s="22"/>
    </row>
    <row r="218" spans="1:16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  <c r="M218" s="36"/>
      <c r="N218" s="36"/>
      <c r="O218" s="36"/>
      <c r="P218" s="22"/>
    </row>
    <row r="219" spans="1:16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  <c r="M219" s="36"/>
      <c r="N219" s="36"/>
      <c r="O219" s="36"/>
      <c r="P219" s="22"/>
    </row>
    <row r="220" spans="1:16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  <c r="M220" s="36"/>
      <c r="N220" s="36"/>
      <c r="O220" s="36"/>
      <c r="P220" s="22"/>
    </row>
    <row r="221" spans="1:16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  <c r="P221" s="22"/>
    </row>
    <row r="222" spans="1:16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  <c r="M222" s="36"/>
      <c r="N222" s="36"/>
      <c r="O222" s="36"/>
      <c r="P222" s="22"/>
    </row>
    <row r="223" spans="1:16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  <c r="M223" s="36"/>
      <c r="N223" s="36"/>
      <c r="O223" s="36"/>
      <c r="P223" s="22"/>
    </row>
    <row r="224" spans="1:16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  <c r="M224" s="36"/>
      <c r="N224" s="36"/>
      <c r="O224" s="36"/>
      <c r="P224" s="22"/>
    </row>
    <row r="225" spans="1:16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  <c r="M225" s="36"/>
      <c r="N225" s="36"/>
      <c r="O225" s="36"/>
      <c r="P225" s="22"/>
    </row>
    <row r="226" spans="1:16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  <c r="M226" s="36"/>
      <c r="N226" s="36"/>
      <c r="O226" s="36"/>
      <c r="P226" s="22"/>
    </row>
    <row r="227" spans="1:16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  <c r="M227" s="36"/>
      <c r="N227" s="36"/>
      <c r="O227" s="36"/>
      <c r="P227" s="22"/>
    </row>
    <row r="228" spans="1:16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  <c r="M228" s="36"/>
      <c r="N228" s="36"/>
      <c r="O228" s="36"/>
      <c r="P228" s="22"/>
    </row>
    <row r="229" spans="1:16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  <c r="M229" s="36"/>
      <c r="N229" s="36"/>
      <c r="O229" s="36"/>
      <c r="P229" s="22"/>
    </row>
    <row r="230" spans="1:16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  <c r="M230" s="36"/>
      <c r="N230" s="36"/>
      <c r="O230" s="36"/>
      <c r="P230" s="22"/>
    </row>
    <row r="231" spans="1:16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  <c r="M231" s="36"/>
      <c r="N231" s="36"/>
      <c r="O231" s="36"/>
      <c r="P231" s="22"/>
    </row>
    <row r="232" spans="1:16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  <c r="M232" s="36"/>
      <c r="N232" s="36"/>
      <c r="O232" s="36"/>
      <c r="P232" s="22"/>
    </row>
    <row r="233" spans="1:16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  <c r="M233" s="36"/>
      <c r="N233" s="36"/>
      <c r="O233" s="36"/>
      <c r="P233" s="22"/>
    </row>
    <row r="234" spans="1:16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  <c r="M234" s="36"/>
      <c r="N234" s="36"/>
      <c r="O234" s="36"/>
      <c r="P234" s="22"/>
    </row>
    <row r="235" spans="1:16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  <c r="M235" s="36"/>
      <c r="N235" s="36"/>
      <c r="O235" s="36"/>
      <c r="P235" s="22"/>
    </row>
    <row r="236" spans="1:16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  <c r="M236" s="36"/>
      <c r="N236" s="36"/>
      <c r="O236" s="36"/>
      <c r="P236" s="22"/>
    </row>
    <row r="237" spans="1:16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  <c r="M237" s="36"/>
      <c r="N237" s="36"/>
      <c r="O237" s="36"/>
      <c r="P237" s="22"/>
    </row>
    <row r="238" spans="1:16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  <c r="M238" s="36"/>
      <c r="N238" s="36"/>
      <c r="O238" s="36"/>
      <c r="P238" s="22"/>
    </row>
    <row r="239" spans="1:16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  <c r="M239" s="36"/>
      <c r="N239" s="36"/>
      <c r="O239" s="36"/>
      <c r="P239" s="22"/>
    </row>
    <row r="240" spans="1:16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  <c r="M240" s="36"/>
      <c r="N240" s="36"/>
      <c r="O240" s="36"/>
      <c r="P240" s="22"/>
    </row>
    <row r="241" spans="1:16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  <c r="M241" s="36"/>
      <c r="N241" s="36"/>
      <c r="O241" s="36"/>
      <c r="P241" s="22"/>
    </row>
    <row r="242" spans="1:16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  <c r="M242" s="36"/>
      <c r="N242" s="36"/>
      <c r="O242" s="36"/>
      <c r="P242" s="22"/>
    </row>
    <row r="243" spans="1:16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  <c r="M243" s="36"/>
      <c r="N243" s="36"/>
      <c r="O243" s="36"/>
      <c r="P243" s="22"/>
    </row>
    <row r="244" spans="1:16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  <c r="M244" s="36"/>
      <c r="N244" s="36"/>
      <c r="O244" s="36"/>
      <c r="P244" s="22"/>
    </row>
    <row r="245" spans="1:16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  <c r="M245" s="36"/>
      <c r="N245" s="36"/>
      <c r="O245" s="36"/>
      <c r="P245" s="22"/>
    </row>
    <row r="246" spans="1:16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  <c r="M246" s="36"/>
      <c r="N246" s="36"/>
      <c r="O246" s="36"/>
      <c r="P246" s="22"/>
    </row>
    <row r="247" spans="1:16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  <c r="M247" s="36"/>
      <c r="N247" s="36"/>
      <c r="O247" s="36"/>
      <c r="P247" s="22"/>
    </row>
    <row r="248" spans="1:16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  <c r="M248" s="36"/>
      <c r="N248" s="36"/>
      <c r="O248" s="36"/>
      <c r="P248" s="22"/>
    </row>
    <row r="249" spans="1:16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  <c r="M249" s="36"/>
      <c r="N249" s="36"/>
      <c r="O249" s="36"/>
      <c r="P249" s="22"/>
    </row>
    <row r="250" spans="1:16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  <c r="M250" s="36"/>
      <c r="N250" s="36"/>
      <c r="O250" s="36"/>
      <c r="P250" s="22"/>
    </row>
    <row r="251" spans="1:16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  <c r="M251" s="36"/>
      <c r="N251" s="36"/>
      <c r="O251" s="36"/>
      <c r="P251" s="22"/>
    </row>
    <row r="252" spans="1:16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  <c r="M252" s="36"/>
      <c r="N252" s="36"/>
      <c r="O252" s="36"/>
      <c r="P252" s="22"/>
    </row>
    <row r="253" spans="1:16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  <c r="M253" s="36"/>
      <c r="N253" s="36"/>
      <c r="O253" s="36"/>
      <c r="P253" s="22"/>
    </row>
    <row r="254" spans="1:16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  <c r="M254" s="36"/>
      <c r="N254" s="36"/>
      <c r="O254" s="36"/>
      <c r="P254" s="22"/>
    </row>
    <row r="255" spans="1:16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  <c r="M255" s="36"/>
      <c r="N255" s="36"/>
      <c r="O255" s="36"/>
      <c r="P255" s="22"/>
    </row>
    <row r="256" spans="1:16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  <c r="M256" s="36"/>
      <c r="N256" s="36"/>
      <c r="O256" s="36"/>
      <c r="P256" s="22"/>
    </row>
    <row r="257" spans="1:16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  <c r="M257" s="36"/>
      <c r="N257" s="36"/>
      <c r="O257" s="36"/>
      <c r="P257" s="22"/>
    </row>
    <row r="258" spans="1:16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  <c r="M258" s="36"/>
      <c r="N258" s="36"/>
      <c r="O258" s="36"/>
      <c r="P258" s="22"/>
    </row>
    <row r="259" spans="1:16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  <c r="M259" s="36"/>
      <c r="N259" s="36"/>
      <c r="O259" s="36"/>
      <c r="P259" s="22"/>
    </row>
    <row r="260" spans="1:16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  <c r="M260" s="36"/>
      <c r="N260" s="36"/>
      <c r="O260" s="36"/>
      <c r="P260" s="22"/>
    </row>
    <row r="261" spans="1:16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  <c r="M261" s="36"/>
      <c r="N261" s="36"/>
      <c r="O261" s="36"/>
      <c r="P261" s="22"/>
    </row>
    <row r="262" spans="1:16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  <c r="M262" s="36"/>
      <c r="N262" s="36"/>
      <c r="O262" s="36"/>
      <c r="P262" s="22"/>
    </row>
    <row r="263" spans="1:16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  <c r="M263" s="36"/>
      <c r="N263" s="36"/>
      <c r="O263" s="36"/>
      <c r="P263" s="22"/>
    </row>
    <row r="264" spans="1:16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  <c r="M264" s="36"/>
      <c r="N264" s="36"/>
      <c r="O264" s="36"/>
      <c r="P264" s="22"/>
    </row>
    <row r="265" spans="1:16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  <c r="M265" s="36"/>
      <c r="N265" s="36"/>
      <c r="O265" s="36"/>
      <c r="P265" s="22"/>
    </row>
    <row r="266" spans="1:16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  <c r="M266" s="36"/>
      <c r="N266" s="36"/>
      <c r="O266" s="36"/>
      <c r="P266" s="22"/>
    </row>
    <row r="267" spans="1:16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  <c r="M267" s="36"/>
      <c r="N267" s="36"/>
      <c r="O267" s="36"/>
      <c r="P267" s="22"/>
    </row>
    <row r="268" spans="1:16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  <c r="M268" s="36"/>
      <c r="N268" s="36"/>
      <c r="O268" s="36"/>
      <c r="P268" s="22"/>
    </row>
    <row r="269" spans="1:16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  <c r="M269" s="36"/>
      <c r="N269" s="36"/>
      <c r="O269" s="36"/>
      <c r="P269" s="22"/>
    </row>
    <row r="270" spans="1:16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  <c r="M270" s="36"/>
      <c r="N270" s="36"/>
      <c r="O270" s="36"/>
      <c r="P270" s="22"/>
    </row>
    <row r="271" spans="1:16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  <c r="M271" s="36"/>
      <c r="N271" s="36"/>
      <c r="O271" s="36"/>
      <c r="P271" s="22"/>
    </row>
    <row r="272" spans="1:16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  <c r="M272" s="36"/>
      <c r="N272" s="36"/>
      <c r="O272" s="36"/>
      <c r="P272" s="22"/>
    </row>
    <row r="273" spans="1:16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  <c r="M273" s="36"/>
      <c r="N273" s="36"/>
      <c r="O273" s="36"/>
      <c r="P273" s="22"/>
    </row>
    <row r="274" spans="1:16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  <c r="M274" s="36"/>
      <c r="N274" s="36"/>
      <c r="O274" s="36"/>
      <c r="P274" s="22"/>
    </row>
    <row r="275" spans="1:16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  <c r="M275" s="36"/>
      <c r="N275" s="36"/>
      <c r="O275" s="36"/>
      <c r="P275" s="22"/>
    </row>
    <row r="276" spans="1:16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  <c r="M276" s="36"/>
      <c r="N276" s="36"/>
      <c r="O276" s="36"/>
      <c r="P276" s="22"/>
    </row>
    <row r="277" spans="1:16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  <c r="M277" s="36"/>
      <c r="N277" s="36"/>
      <c r="O277" s="36"/>
      <c r="P277" s="22"/>
    </row>
    <row r="278" spans="1:16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  <c r="M278" s="36"/>
      <c r="N278" s="36"/>
      <c r="O278" s="36"/>
      <c r="P278" s="22"/>
    </row>
    <row r="279" spans="1:16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  <c r="M279" s="36"/>
      <c r="N279" s="36"/>
      <c r="O279" s="36"/>
      <c r="P279" s="22"/>
    </row>
    <row r="280" spans="1:16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  <c r="M280" s="36"/>
      <c r="N280" s="36"/>
      <c r="O280" s="36"/>
      <c r="P280" s="22"/>
    </row>
    <row r="281" spans="1:16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  <c r="M281" s="36"/>
      <c r="N281" s="36"/>
      <c r="O281" s="36"/>
      <c r="P281" s="22"/>
    </row>
    <row r="282" spans="1:16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  <c r="M282" s="36"/>
      <c r="N282" s="36"/>
      <c r="O282" s="36"/>
      <c r="P282" s="22"/>
    </row>
    <row r="283" spans="1:16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  <c r="M283" s="36"/>
      <c r="N283" s="36"/>
      <c r="O283" s="36"/>
      <c r="P283" s="22"/>
    </row>
    <row r="284" spans="1:16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  <c r="M284" s="36"/>
      <c r="N284" s="36"/>
      <c r="O284" s="36"/>
      <c r="P284" s="22"/>
    </row>
    <row r="285" spans="1:16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  <c r="M285" s="36"/>
      <c r="N285" s="36"/>
      <c r="O285" s="36"/>
      <c r="P285" s="22"/>
    </row>
    <row r="286" spans="1:16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  <c r="M286" s="36"/>
      <c r="N286" s="36"/>
      <c r="O286" s="36"/>
      <c r="P286" s="22"/>
    </row>
    <row r="287" spans="1:16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  <c r="M287" s="36"/>
      <c r="N287" s="36"/>
      <c r="O287" s="36"/>
      <c r="P287" s="22"/>
    </row>
    <row r="288" spans="1:16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  <c r="M288" s="36"/>
      <c r="N288" s="36"/>
      <c r="O288" s="36"/>
      <c r="P288" s="22"/>
    </row>
    <row r="289" spans="1:16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  <c r="M289" s="36"/>
      <c r="N289" s="36"/>
      <c r="O289" s="36"/>
      <c r="P289" s="22"/>
    </row>
    <row r="290" spans="1:16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  <c r="M290" s="36"/>
      <c r="N290" s="36"/>
      <c r="O290" s="36"/>
      <c r="P290" s="22"/>
    </row>
    <row r="291" spans="1:16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  <c r="M291" s="36"/>
      <c r="N291" s="36"/>
      <c r="O291" s="36"/>
      <c r="P291" s="22"/>
    </row>
    <row r="292" spans="1:16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  <c r="M292" s="36"/>
      <c r="N292" s="36"/>
      <c r="O292" s="36"/>
      <c r="P292" s="22"/>
    </row>
    <row r="293" spans="1:16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  <c r="M293" s="36"/>
      <c r="N293" s="36"/>
      <c r="O293" s="36"/>
      <c r="P293" s="22"/>
    </row>
    <row r="294" spans="1:16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  <c r="M294" s="36"/>
      <c r="N294" s="36"/>
      <c r="O294" s="36"/>
      <c r="P294" s="22"/>
    </row>
    <row r="295" spans="1:16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  <c r="M295" s="36"/>
      <c r="N295" s="36"/>
      <c r="O295" s="36"/>
      <c r="P295" s="22"/>
    </row>
    <row r="296" spans="1:16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  <c r="M296" s="36"/>
      <c r="N296" s="36"/>
      <c r="O296" s="36"/>
      <c r="P296" s="22"/>
    </row>
    <row r="297" spans="1:16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  <c r="M297" s="36"/>
      <c r="N297" s="36"/>
      <c r="O297" s="36"/>
      <c r="P297" s="22"/>
    </row>
    <row r="298" spans="1:16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  <c r="M298" s="36"/>
      <c r="N298" s="36"/>
      <c r="O298" s="36"/>
      <c r="P298" s="22"/>
    </row>
    <row r="299" spans="1:16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  <c r="M299" s="36"/>
      <c r="N299" s="36"/>
      <c r="O299" s="36"/>
      <c r="P299" s="22"/>
    </row>
    <row r="300" spans="1:16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  <c r="M300" s="36"/>
      <c r="N300" s="36"/>
      <c r="O300" s="36"/>
      <c r="P300" s="22"/>
    </row>
    <row r="301" spans="1:16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  <c r="M301" s="36"/>
      <c r="N301" s="36"/>
      <c r="O301" s="36"/>
      <c r="P301" s="22"/>
    </row>
    <row r="302" spans="1:16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  <c r="M302" s="36"/>
      <c r="N302" s="36"/>
      <c r="O302" s="36"/>
      <c r="P302" s="22"/>
    </row>
    <row r="303" spans="1:16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  <c r="M303" s="36"/>
      <c r="N303" s="36"/>
      <c r="O303" s="36"/>
      <c r="P303" s="22"/>
    </row>
    <row r="304" spans="1:16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  <c r="M304" s="36"/>
      <c r="N304" s="36"/>
      <c r="O304" s="36"/>
      <c r="P304" s="22"/>
    </row>
    <row r="305" spans="1:16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  <c r="M305" s="36"/>
      <c r="N305" s="36"/>
      <c r="O305" s="36"/>
      <c r="P305" s="22"/>
    </row>
    <row r="306" spans="1:16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  <c r="M306" s="36"/>
      <c r="N306" s="36"/>
      <c r="O306" s="36"/>
      <c r="P306" s="22"/>
    </row>
    <row r="307" spans="1:16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  <c r="M307" s="36"/>
      <c r="N307" s="36"/>
      <c r="O307" s="36"/>
      <c r="P307" s="22"/>
    </row>
    <row r="308" spans="1:16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  <c r="M308" s="36"/>
      <c r="N308" s="36"/>
      <c r="O308" s="36"/>
      <c r="P308" s="22"/>
    </row>
    <row r="309" spans="1:16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  <c r="M309" s="36"/>
      <c r="N309" s="36"/>
      <c r="O309" s="36"/>
      <c r="P309" s="22"/>
    </row>
    <row r="310" spans="1:16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  <c r="M310" s="36"/>
      <c r="N310" s="36"/>
      <c r="O310" s="36"/>
      <c r="P310" s="22"/>
    </row>
    <row r="311" spans="1:16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  <c r="M311" s="36"/>
      <c r="N311" s="36"/>
      <c r="O311" s="36"/>
      <c r="P311" s="22"/>
    </row>
    <row r="312" spans="1:16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  <c r="M312" s="36"/>
      <c r="N312" s="36"/>
      <c r="O312" s="36"/>
      <c r="P312" s="22"/>
    </row>
    <row r="313" spans="1:16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  <c r="M313" s="36"/>
      <c r="N313" s="36"/>
      <c r="O313" s="36"/>
      <c r="P313" s="22"/>
    </row>
    <row r="314" spans="1:16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  <c r="M314" s="36"/>
      <c r="N314" s="36"/>
      <c r="O314" s="36"/>
      <c r="P314" s="22"/>
    </row>
    <row r="315" spans="1:16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  <c r="M315" s="36"/>
      <c r="N315" s="36"/>
      <c r="O315" s="36"/>
      <c r="P315" s="22"/>
    </row>
    <row r="316" spans="1:16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  <c r="M316" s="36"/>
      <c r="N316" s="36"/>
      <c r="O316" s="36"/>
      <c r="P316" s="22"/>
    </row>
    <row r="317" spans="1:16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  <c r="M317" s="36"/>
      <c r="N317" s="36"/>
      <c r="O317" s="36"/>
      <c r="P317" s="22"/>
    </row>
    <row r="318" spans="1:16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  <c r="M318" s="36"/>
      <c r="N318" s="36"/>
      <c r="O318" s="36"/>
      <c r="P318" s="22"/>
    </row>
    <row r="319" spans="1:16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  <c r="M319" s="36"/>
      <c r="N319" s="36"/>
      <c r="O319" s="36"/>
      <c r="P319" s="22"/>
    </row>
    <row r="320" spans="1:16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  <c r="M320" s="36"/>
      <c r="N320" s="36"/>
      <c r="O320" s="36"/>
      <c r="P320" s="22"/>
    </row>
    <row r="321" spans="1:16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  <c r="M321" s="36"/>
      <c r="N321" s="36"/>
      <c r="O321" s="36"/>
      <c r="P321" s="22"/>
    </row>
    <row r="322" spans="1:16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  <c r="M322" s="36"/>
      <c r="N322" s="36"/>
      <c r="O322" s="36"/>
      <c r="P322" s="22"/>
    </row>
    <row r="323" spans="1:16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  <c r="M323" s="36"/>
      <c r="N323" s="36"/>
      <c r="O323" s="36"/>
      <c r="P323" s="22"/>
    </row>
    <row r="324" spans="1:16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  <c r="M324" s="36"/>
      <c r="N324" s="36"/>
      <c r="O324" s="36"/>
      <c r="P324" s="22"/>
    </row>
    <row r="325" spans="1:16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  <c r="M325" s="36"/>
      <c r="N325" s="36"/>
      <c r="O325" s="36"/>
      <c r="P325" s="22"/>
    </row>
    <row r="326" spans="1:16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  <c r="M326" s="36"/>
      <c r="N326" s="36"/>
      <c r="O326" s="36"/>
      <c r="P326" s="22"/>
    </row>
    <row r="327" spans="1:16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  <c r="M327" s="36"/>
      <c r="N327" s="36"/>
      <c r="O327" s="36"/>
      <c r="P327" s="22"/>
    </row>
    <row r="328" spans="1:16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  <c r="M328" s="36"/>
      <c r="N328" s="36"/>
      <c r="O328" s="36"/>
      <c r="P328" s="22"/>
    </row>
    <row r="329" spans="1:16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  <c r="M329" s="36"/>
      <c r="N329" s="36"/>
      <c r="O329" s="36"/>
      <c r="P329" s="22"/>
    </row>
    <row r="330" spans="1:16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  <c r="M330" s="36"/>
      <c r="N330" s="36"/>
      <c r="O330" s="36"/>
      <c r="P330" s="22"/>
    </row>
    <row r="331" spans="1:16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  <c r="M331" s="36"/>
      <c r="N331" s="36"/>
      <c r="O331" s="36"/>
      <c r="P331" s="22"/>
    </row>
    <row r="332" spans="1:16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  <c r="M332" s="36"/>
      <c r="N332" s="36"/>
      <c r="O332" s="36"/>
      <c r="P332" s="22"/>
    </row>
    <row r="333" spans="1:16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  <c r="M333" s="36"/>
      <c r="N333" s="36"/>
      <c r="O333" s="36"/>
      <c r="P333" s="22"/>
    </row>
    <row r="334" spans="1:16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  <c r="M334" s="36"/>
      <c r="N334" s="36"/>
      <c r="O334" s="36"/>
      <c r="P334" s="22"/>
    </row>
    <row r="335" spans="1:16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  <c r="M335" s="36"/>
      <c r="N335" s="36"/>
      <c r="O335" s="36"/>
      <c r="P335" s="22"/>
    </row>
    <row r="336" spans="1:16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  <c r="M336" s="36"/>
      <c r="N336" s="36"/>
      <c r="O336" s="36"/>
      <c r="P336" s="22"/>
    </row>
    <row r="337" spans="1:16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  <c r="M337" s="36"/>
      <c r="N337" s="36"/>
      <c r="O337" s="36"/>
      <c r="P337" s="22"/>
    </row>
    <row r="338" spans="1:16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  <c r="P338" s="22"/>
    </row>
    <row r="339" spans="1:16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  <c r="M339" s="36"/>
      <c r="N339" s="36"/>
      <c r="O339" s="36"/>
      <c r="P339" s="22"/>
    </row>
    <row r="340" spans="1:16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  <c r="M340" s="36"/>
      <c r="N340" s="36"/>
      <c r="O340" s="36"/>
      <c r="P340" s="22"/>
    </row>
    <row r="341" spans="1:16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  <c r="M341" s="36"/>
      <c r="N341" s="36"/>
      <c r="O341" s="36"/>
      <c r="P341" s="22"/>
    </row>
    <row r="342" spans="1:16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  <c r="M342" s="36"/>
      <c r="N342" s="36"/>
      <c r="O342" s="36"/>
      <c r="P342" s="22"/>
    </row>
    <row r="343" spans="1:16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  <c r="M343" s="36"/>
      <c r="N343" s="36"/>
      <c r="O343" s="36"/>
      <c r="P343" s="22"/>
    </row>
    <row r="344" spans="1:16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  <c r="M344" s="36"/>
      <c r="N344" s="36"/>
      <c r="O344" s="36"/>
      <c r="P344" s="22"/>
    </row>
    <row r="345" spans="1:16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  <c r="M345" s="36"/>
      <c r="N345" s="36"/>
      <c r="O345" s="36"/>
      <c r="P345" s="22"/>
    </row>
    <row r="346" spans="1:16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  <c r="M346" s="36"/>
      <c r="N346" s="36"/>
      <c r="O346" s="36"/>
      <c r="P346" s="22"/>
    </row>
    <row r="347" spans="1:16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  <c r="M347" s="36"/>
      <c r="N347" s="36"/>
      <c r="O347" s="36"/>
      <c r="P347" s="22"/>
    </row>
    <row r="348" spans="1:16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  <c r="M348" s="36"/>
      <c r="N348" s="36"/>
      <c r="O348" s="36"/>
      <c r="P348" s="22"/>
    </row>
    <row r="349" spans="1:16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  <c r="M349" s="36"/>
      <c r="N349" s="36"/>
      <c r="O349" s="36"/>
      <c r="P349" s="22"/>
    </row>
    <row r="350" spans="1:16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  <c r="M350" s="36"/>
      <c r="N350" s="36"/>
      <c r="O350" s="36"/>
      <c r="P350" s="22"/>
    </row>
    <row r="351" spans="1:16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  <c r="M351" s="36"/>
      <c r="N351" s="36"/>
      <c r="O351" s="36"/>
      <c r="P351" s="22"/>
    </row>
    <row r="352" spans="1:16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  <c r="M352" s="36"/>
      <c r="N352" s="36"/>
      <c r="O352" s="36"/>
      <c r="P352" s="22"/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  <c r="M353" s="36"/>
      <c r="N353" s="36"/>
      <c r="O353" s="36"/>
      <c r="P353" s="22"/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  <c r="M354" s="36"/>
      <c r="N354" s="36"/>
      <c r="O354" s="36"/>
      <c r="P354" s="22"/>
    </row>
    <row r="355" spans="1:16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  <c r="M355" s="36"/>
      <c r="N355" s="36"/>
      <c r="O355" s="36"/>
      <c r="P355" s="22"/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  <c r="M356" s="36"/>
      <c r="N356" s="36"/>
      <c r="O356" s="36"/>
      <c r="P356" s="22"/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  <c r="M357" s="36"/>
      <c r="N357" s="36"/>
      <c r="O357" s="36"/>
      <c r="P357" s="22"/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  <c r="M358" s="36"/>
      <c r="N358" s="36"/>
      <c r="O358" s="36"/>
      <c r="P358" s="22"/>
    </row>
    <row r="359" spans="1:16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  <c r="M359" s="36"/>
      <c r="N359" s="36"/>
      <c r="O359" s="36"/>
      <c r="P359" s="22"/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  <c r="M360" s="36"/>
      <c r="N360" s="36"/>
      <c r="O360" s="36"/>
      <c r="P360" s="22"/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  <c r="M361" s="36"/>
      <c r="N361" s="36"/>
      <c r="O361" s="36"/>
      <c r="P361" s="22"/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  <c r="M362" s="36"/>
      <c r="N362" s="36"/>
      <c r="O362" s="36"/>
      <c r="P362" s="22"/>
    </row>
    <row r="363" spans="1:16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  <c r="M363" s="36"/>
      <c r="N363" s="36"/>
      <c r="O363" s="36"/>
      <c r="P363" s="22"/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  <c r="M364" s="36"/>
      <c r="N364" s="36"/>
      <c r="O364" s="36"/>
      <c r="P364" s="22"/>
    </row>
    <row r="365" spans="1:16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  <c r="M365" s="36"/>
      <c r="N365" s="36"/>
      <c r="O365" s="36"/>
      <c r="P365" s="22"/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  <c r="M366" s="36"/>
      <c r="N366" s="36"/>
      <c r="O366" s="36"/>
      <c r="P366" s="22"/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  <c r="M367" s="36"/>
      <c r="N367" s="36"/>
      <c r="O367" s="36"/>
      <c r="P367" s="22"/>
    </row>
    <row r="368" spans="1:16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1">
        <f>SUM(I34+I184)</f>
        <v>449900</v>
      </c>
      <c r="J368" s="131">
        <f>SUM(J34+J184)</f>
        <v>265400</v>
      </c>
      <c r="K368" s="131">
        <f>SUM(K34+K184)</f>
        <v>261405.3</v>
      </c>
      <c r="L368" s="131">
        <f>SUM(L34+L184)</f>
        <v>261405.3</v>
      </c>
      <c r="M368" s="36"/>
      <c r="N368" s="36"/>
      <c r="O368" s="36"/>
      <c r="P368" s="22"/>
    </row>
    <row r="369" spans="1:16">
      <c r="G369" s="53"/>
      <c r="H369" s="7"/>
      <c r="I369" s="108"/>
      <c r="J369" s="109"/>
      <c r="K369" s="109"/>
      <c r="L369" s="109"/>
      <c r="M369" s="36"/>
      <c r="N369" s="36"/>
      <c r="O369" s="36"/>
      <c r="P369" s="22"/>
    </row>
    <row r="370" spans="1:16">
      <c r="D370" s="419" t="s">
        <v>227</v>
      </c>
      <c r="E370" s="419"/>
      <c r="F370" s="419"/>
      <c r="G370" s="419"/>
      <c r="H370" s="153"/>
      <c r="I370" s="111"/>
      <c r="J370" s="109"/>
      <c r="K370" s="419" t="s">
        <v>228</v>
      </c>
      <c r="L370" s="419"/>
      <c r="M370" s="36"/>
      <c r="N370" s="36"/>
      <c r="O370" s="36"/>
      <c r="P370" s="22"/>
    </row>
    <row r="371" spans="1:16" ht="18.75" customHeight="1">
      <c r="A371" s="112"/>
      <c r="B371" s="112"/>
      <c r="C371" s="112"/>
      <c r="D371" s="421" t="s">
        <v>223</v>
      </c>
      <c r="E371" s="421"/>
      <c r="F371" s="421"/>
      <c r="G371" s="421"/>
      <c r="I371" s="148" t="s">
        <v>224</v>
      </c>
      <c r="K371" s="428" t="s">
        <v>225</v>
      </c>
      <c r="L371" s="428"/>
      <c r="M371" s="36"/>
      <c r="N371" s="36"/>
      <c r="O371" s="36"/>
      <c r="P371" s="22"/>
    </row>
    <row r="372" spans="1:16" ht="15.75" customHeight="1">
      <c r="I372" s="14"/>
      <c r="K372" s="14"/>
      <c r="L372" s="14"/>
      <c r="M372" s="36"/>
      <c r="N372" s="36"/>
      <c r="O372" s="36"/>
      <c r="P372" s="22"/>
    </row>
    <row r="373" spans="1:16" ht="26.25" customHeight="1">
      <c r="D373" s="420" t="s">
        <v>332</v>
      </c>
      <c r="E373" s="420"/>
      <c r="F373" s="420"/>
      <c r="G373" s="420"/>
      <c r="I373" s="14"/>
      <c r="K373" s="450" t="s">
        <v>333</v>
      </c>
      <c r="L373" s="419"/>
      <c r="M373" s="36"/>
      <c r="N373" s="36"/>
      <c r="O373" s="36"/>
      <c r="P373" s="22"/>
    </row>
    <row r="374" spans="1:16" ht="25.5" customHeight="1">
      <c r="D374" s="434" t="s">
        <v>226</v>
      </c>
      <c r="E374" s="435"/>
      <c r="F374" s="435"/>
      <c r="G374" s="435"/>
      <c r="H374" s="150"/>
      <c r="I374" s="15" t="s">
        <v>224</v>
      </c>
      <c r="K374" s="428" t="s">
        <v>225</v>
      </c>
      <c r="L374" s="428"/>
      <c r="M374" s="36"/>
      <c r="N374" s="36"/>
      <c r="O374" s="36"/>
      <c r="P374" s="22"/>
    </row>
  </sheetData>
  <mergeCells count="31">
    <mergeCell ref="G14:K14"/>
    <mergeCell ref="A7:L7"/>
    <mergeCell ref="A9:L9"/>
    <mergeCell ref="A10:L10"/>
    <mergeCell ref="G12:K12"/>
    <mergeCell ref="A13:L13"/>
    <mergeCell ref="A26:I26"/>
    <mergeCell ref="A27:I27"/>
    <mergeCell ref="G29:H29"/>
    <mergeCell ref="A30:I30"/>
    <mergeCell ref="G15:K15"/>
    <mergeCell ref="B16:L16"/>
    <mergeCell ref="G18:K18"/>
    <mergeCell ref="G19:K19"/>
    <mergeCell ref="E21:K21"/>
    <mergeCell ref="A22:L22"/>
    <mergeCell ref="D373:G373"/>
    <mergeCell ref="K373:L373"/>
    <mergeCell ref="D374:G374"/>
    <mergeCell ref="K374:L374"/>
    <mergeCell ref="A31:F32"/>
    <mergeCell ref="G31:G32"/>
    <mergeCell ref="H31:H32"/>
    <mergeCell ref="I31:J31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3.937007874015748E-2" footer="3.937007874015748E-2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5"/>
  <sheetViews>
    <sheetView topLeftCell="A2" workbookViewId="0">
      <selection activeCell="O16" sqref="O1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</cols>
  <sheetData>
    <row r="1" spans="1:12">
      <c r="G1" s="1"/>
      <c r="H1" s="3"/>
      <c r="I1" s="21"/>
      <c r="J1" s="152" t="s">
        <v>0</v>
      </c>
      <c r="K1" s="152"/>
      <c r="L1" s="152"/>
    </row>
    <row r="2" spans="1:12">
      <c r="H2" s="3"/>
      <c r="I2" s="22"/>
      <c r="J2" s="152" t="s">
        <v>1</v>
      </c>
      <c r="K2" s="152"/>
      <c r="L2" s="152"/>
    </row>
    <row r="3" spans="1:12">
      <c r="H3" s="23"/>
      <c r="I3" s="3"/>
      <c r="J3" s="152" t="s">
        <v>2</v>
      </c>
      <c r="K3" s="152"/>
      <c r="L3" s="152"/>
    </row>
    <row r="4" spans="1:12">
      <c r="G4" s="4" t="s">
        <v>3</v>
      </c>
      <c r="H4" s="3"/>
      <c r="I4" s="22"/>
      <c r="J4" s="152" t="s">
        <v>4</v>
      </c>
      <c r="K4" s="152"/>
      <c r="L4" s="152"/>
    </row>
    <row r="5" spans="1:12">
      <c r="H5" s="3"/>
      <c r="I5" s="22"/>
      <c r="J5" s="152" t="s">
        <v>5</v>
      </c>
      <c r="K5" s="152"/>
      <c r="L5" s="152"/>
    </row>
    <row r="6" spans="1:12">
      <c r="H6" s="3"/>
      <c r="I6" s="22"/>
      <c r="J6" s="152"/>
      <c r="K6" s="152"/>
      <c r="L6" s="152"/>
    </row>
    <row r="7" spans="1:12" ht="30" customHeight="1">
      <c r="A7" s="422" t="s">
        <v>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</row>
    <row r="8" spans="1:12" ht="15.75">
      <c r="G8" s="24"/>
      <c r="H8" s="25"/>
      <c r="I8" s="25"/>
      <c r="J8" s="26"/>
      <c r="K8" s="26"/>
      <c r="L8" s="27"/>
    </row>
    <row r="9" spans="1:12">
      <c r="A9" s="423" t="s">
        <v>7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</row>
    <row r="10" spans="1:12">
      <c r="A10" s="424" t="s">
        <v>8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</row>
    <row r="11" spans="1:12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ht="15.75">
      <c r="A12" s="28"/>
      <c r="B12" s="152"/>
      <c r="C12" s="152"/>
      <c r="D12" s="152"/>
      <c r="E12" s="152"/>
      <c r="F12" s="152"/>
      <c r="G12" s="430" t="s">
        <v>9</v>
      </c>
      <c r="H12" s="430"/>
      <c r="I12" s="430"/>
      <c r="J12" s="430"/>
      <c r="K12" s="430"/>
      <c r="L12" s="152"/>
    </row>
    <row r="13" spans="1:12" ht="15.75">
      <c r="A13" s="431" t="s">
        <v>10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</row>
    <row r="14" spans="1:12">
      <c r="G14" s="432" t="s">
        <v>11</v>
      </c>
      <c r="H14" s="432"/>
      <c r="I14" s="432"/>
      <c r="J14" s="432"/>
      <c r="K14" s="432"/>
    </row>
    <row r="15" spans="1:12">
      <c r="G15" s="424" t="s">
        <v>12</v>
      </c>
      <c r="H15" s="424"/>
      <c r="I15" s="424"/>
      <c r="J15" s="424"/>
      <c r="K15" s="424"/>
    </row>
    <row r="16" spans="1:12" ht="15.75">
      <c r="B16" s="431" t="s">
        <v>13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8" spans="1:16">
      <c r="G18" s="433" t="s">
        <v>334</v>
      </c>
      <c r="H18" s="432"/>
      <c r="I18" s="432"/>
      <c r="J18" s="432"/>
      <c r="K18" s="432"/>
    </row>
    <row r="19" spans="1:16">
      <c r="G19" s="451" t="s">
        <v>14</v>
      </c>
      <c r="H19" s="451"/>
      <c r="I19" s="451"/>
      <c r="J19" s="451"/>
      <c r="K19" s="451"/>
    </row>
    <row r="20" spans="1:16">
      <c r="G20" s="152"/>
      <c r="H20" s="152"/>
      <c r="I20" s="152"/>
      <c r="J20" s="152"/>
      <c r="K20" s="152"/>
    </row>
    <row r="21" spans="1:16">
      <c r="B21" s="22"/>
      <c r="C21" s="22"/>
      <c r="D21" s="22"/>
      <c r="E21" s="455" t="s">
        <v>231</v>
      </c>
      <c r="F21" s="455"/>
      <c r="G21" s="455"/>
      <c r="H21" s="455"/>
      <c r="I21" s="455"/>
      <c r="J21" s="455"/>
      <c r="K21" s="455"/>
      <c r="L21" s="22"/>
    </row>
    <row r="22" spans="1:16">
      <c r="A22" s="453" t="s">
        <v>15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</row>
    <row r="23" spans="1:16">
      <c r="F23" s="36"/>
      <c r="J23" s="5"/>
      <c r="K23" s="13"/>
      <c r="L23" s="6" t="s">
        <v>16</v>
      </c>
    </row>
    <row r="24" spans="1:16">
      <c r="F24" s="36"/>
      <c r="J24" s="31" t="s">
        <v>17</v>
      </c>
      <c r="K24" s="23"/>
      <c r="L24" s="32"/>
    </row>
    <row r="25" spans="1:16">
      <c r="E25" s="152"/>
      <c r="F25" s="151"/>
      <c r="I25" s="34"/>
      <c r="J25" s="34"/>
      <c r="K25" s="35" t="s">
        <v>18</v>
      </c>
      <c r="L25" s="32"/>
    </row>
    <row r="26" spans="1:16">
      <c r="A26" s="454" t="s">
        <v>232</v>
      </c>
      <c r="B26" s="454"/>
      <c r="C26" s="454"/>
      <c r="D26" s="454"/>
      <c r="E26" s="454"/>
      <c r="F26" s="454"/>
      <c r="G26" s="454"/>
      <c r="H26" s="454"/>
      <c r="I26" s="454"/>
      <c r="K26" s="35" t="s">
        <v>19</v>
      </c>
      <c r="L26" s="37" t="s">
        <v>20</v>
      </c>
    </row>
    <row r="27" spans="1:16">
      <c r="A27" s="454" t="s">
        <v>233</v>
      </c>
      <c r="B27" s="454"/>
      <c r="C27" s="454"/>
      <c r="D27" s="454"/>
      <c r="E27" s="454"/>
      <c r="F27" s="454"/>
      <c r="G27" s="454"/>
      <c r="H27" s="454"/>
      <c r="I27" s="454"/>
      <c r="J27" s="149" t="s">
        <v>22</v>
      </c>
      <c r="K27" s="114" t="s">
        <v>34</v>
      </c>
      <c r="L27" s="32"/>
    </row>
    <row r="28" spans="1:16">
      <c r="F28" s="36"/>
      <c r="G28" s="39" t="s">
        <v>23</v>
      </c>
      <c r="H28" s="102" t="s">
        <v>245</v>
      </c>
      <c r="I28" s="103"/>
      <c r="J28" s="42"/>
      <c r="K28" s="32"/>
      <c r="L28" s="32"/>
    </row>
    <row r="29" spans="1:16">
      <c r="F29" s="36"/>
      <c r="G29" s="429" t="s">
        <v>24</v>
      </c>
      <c r="H29" s="429"/>
      <c r="I29" s="115" t="s">
        <v>234</v>
      </c>
      <c r="J29" s="43" t="s">
        <v>235</v>
      </c>
      <c r="K29" s="32" t="s">
        <v>235</v>
      </c>
      <c r="L29" s="32" t="s">
        <v>235</v>
      </c>
    </row>
    <row r="30" spans="1:16">
      <c r="A30" s="418" t="s">
        <v>246</v>
      </c>
      <c r="B30" s="418"/>
      <c r="C30" s="418"/>
      <c r="D30" s="418"/>
      <c r="E30" s="418"/>
      <c r="F30" s="418"/>
      <c r="G30" s="418"/>
      <c r="H30" s="418"/>
      <c r="I30" s="418"/>
      <c r="J30" s="44"/>
      <c r="K30" s="44"/>
      <c r="L30" s="45" t="s">
        <v>25</v>
      </c>
    </row>
    <row r="31" spans="1:16" ht="27" customHeight="1">
      <c r="A31" s="436" t="s">
        <v>26</v>
      </c>
      <c r="B31" s="437"/>
      <c r="C31" s="437"/>
      <c r="D31" s="437"/>
      <c r="E31" s="437"/>
      <c r="F31" s="437"/>
      <c r="G31" s="440" t="s">
        <v>27</v>
      </c>
      <c r="H31" s="442" t="s">
        <v>28</v>
      </c>
      <c r="I31" s="444" t="s">
        <v>29</v>
      </c>
      <c r="J31" s="445"/>
      <c r="K31" s="446" t="s">
        <v>30</v>
      </c>
      <c r="L31" s="448" t="s">
        <v>31</v>
      </c>
      <c r="M31" s="46"/>
      <c r="N31" s="36"/>
      <c r="O31" s="36"/>
      <c r="P31" s="22"/>
    </row>
    <row r="32" spans="1:16" ht="58.5" customHeight="1">
      <c r="A32" s="438"/>
      <c r="B32" s="439"/>
      <c r="C32" s="439"/>
      <c r="D32" s="439"/>
      <c r="E32" s="439"/>
      <c r="F32" s="439"/>
      <c r="G32" s="441"/>
      <c r="H32" s="443"/>
      <c r="I32" s="47" t="s">
        <v>32</v>
      </c>
      <c r="J32" s="48" t="s">
        <v>33</v>
      </c>
      <c r="K32" s="447"/>
      <c r="L32" s="449"/>
      <c r="M32" s="36"/>
      <c r="N32" s="36"/>
      <c r="O32" s="36"/>
      <c r="P32" s="22"/>
    </row>
    <row r="33" spans="1:16">
      <c r="A33" s="425" t="s">
        <v>34</v>
      </c>
      <c r="B33" s="426"/>
      <c r="C33" s="426"/>
      <c r="D33" s="426"/>
      <c r="E33" s="426"/>
      <c r="F33" s="427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  <c r="M33" s="36"/>
      <c r="N33" s="36"/>
      <c r="O33" s="36"/>
      <c r="P33" s="22"/>
    </row>
    <row r="34" spans="1:16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6">
        <f>SUM(I35+I46+I65+I86+I93+I113+I139+I158+I168)</f>
        <v>32400</v>
      </c>
      <c r="J34" s="116">
        <f>SUM(J35+J46+J65+J86+J93+J113+J139+J158+J168)</f>
        <v>16200</v>
      </c>
      <c r="K34" s="117">
        <f>SUM(K35+K46+K65+K86+K93+K113+K139+K158+K168)</f>
        <v>16200</v>
      </c>
      <c r="L34" s="116">
        <f>SUM(L35+L46+L65+L86+L93+L113+L139+L158+L168)</f>
        <v>16200</v>
      </c>
      <c r="M34" s="53"/>
      <c r="N34" s="53"/>
      <c r="O34" s="53"/>
      <c r="P34" s="22"/>
    </row>
    <row r="35" spans="1:16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6">
        <f>SUM(I36+I42)</f>
        <v>32400</v>
      </c>
      <c r="J35" s="116">
        <f>SUM(J36+J42)</f>
        <v>16200</v>
      </c>
      <c r="K35" s="118">
        <f>SUM(K36+K42)</f>
        <v>16200</v>
      </c>
      <c r="L35" s="119">
        <f>SUM(L36+L42)</f>
        <v>16200</v>
      </c>
      <c r="M35" s="36"/>
      <c r="N35" s="36"/>
      <c r="O35" s="36"/>
      <c r="P35" s="22"/>
    </row>
    <row r="36" spans="1:16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6">
        <f>SUM(I37)</f>
        <v>32000</v>
      </c>
      <c r="J36" s="116">
        <f>SUM(J37)</f>
        <v>16000</v>
      </c>
      <c r="K36" s="117">
        <f>SUM(K37)</f>
        <v>16000</v>
      </c>
      <c r="L36" s="116">
        <f>SUM(L37)</f>
        <v>16000</v>
      </c>
      <c r="M36" s="36"/>
      <c r="N36" s="36"/>
      <c r="O36" s="36"/>
      <c r="P36" s="22"/>
    </row>
    <row r="37" spans="1:16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6">
        <f>SUM(I38+I40)</f>
        <v>32000</v>
      </c>
      <c r="J37" s="116">
        <f t="shared" ref="J37:L38" si="0">SUM(J38)</f>
        <v>16000</v>
      </c>
      <c r="K37" s="116">
        <f t="shared" si="0"/>
        <v>16000</v>
      </c>
      <c r="L37" s="116">
        <f t="shared" si="0"/>
        <v>16000</v>
      </c>
      <c r="M37" s="36"/>
      <c r="N37" s="36"/>
      <c r="O37" s="36"/>
      <c r="P37" s="22"/>
    </row>
    <row r="38" spans="1:16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7">
        <f>SUM(I39)</f>
        <v>32000</v>
      </c>
      <c r="J38" s="117">
        <f t="shared" si="0"/>
        <v>16000</v>
      </c>
      <c r="K38" s="117">
        <f t="shared" si="0"/>
        <v>16000</v>
      </c>
      <c r="L38" s="117">
        <f t="shared" si="0"/>
        <v>16000</v>
      </c>
      <c r="M38" s="36"/>
      <c r="N38" s="36"/>
      <c r="O38" s="36"/>
      <c r="P38" s="22"/>
    </row>
    <row r="39" spans="1:16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20">
        <v>32000</v>
      </c>
      <c r="J39" s="121">
        <v>16000</v>
      </c>
      <c r="K39" s="121">
        <v>16000</v>
      </c>
      <c r="L39" s="121">
        <v>16000</v>
      </c>
      <c r="M39" s="36"/>
      <c r="N39" s="36"/>
      <c r="O39" s="36"/>
      <c r="P39" s="22"/>
    </row>
    <row r="40" spans="1:16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  <c r="M40" s="36"/>
      <c r="N40" s="36"/>
      <c r="O40" s="36"/>
      <c r="P40" s="22"/>
    </row>
    <row r="41" spans="1:16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  <c r="M41" s="36"/>
      <c r="N41" s="36"/>
      <c r="O41" s="36"/>
      <c r="P41" s="22"/>
    </row>
    <row r="42" spans="1:16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7">
        <f t="shared" ref="I42:L44" si="1">I43</f>
        <v>400</v>
      </c>
      <c r="J42" s="116">
        <f t="shared" si="1"/>
        <v>200</v>
      </c>
      <c r="K42" s="117">
        <f t="shared" si="1"/>
        <v>200</v>
      </c>
      <c r="L42" s="116">
        <f t="shared" si="1"/>
        <v>200</v>
      </c>
      <c r="M42" s="36"/>
      <c r="N42" s="36"/>
      <c r="O42" s="36"/>
      <c r="P42" s="22"/>
    </row>
    <row r="43" spans="1:16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7">
        <f t="shared" si="1"/>
        <v>400</v>
      </c>
      <c r="J43" s="116">
        <f t="shared" si="1"/>
        <v>200</v>
      </c>
      <c r="K43" s="116">
        <f t="shared" si="1"/>
        <v>200</v>
      </c>
      <c r="L43" s="116">
        <f t="shared" si="1"/>
        <v>200</v>
      </c>
      <c r="M43" s="36"/>
      <c r="N43" s="36"/>
      <c r="O43" s="36"/>
      <c r="P43" s="22"/>
    </row>
    <row r="44" spans="1:16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6">
        <f t="shared" si="1"/>
        <v>400</v>
      </c>
      <c r="J44" s="116">
        <f t="shared" si="1"/>
        <v>200</v>
      </c>
      <c r="K44" s="116">
        <f t="shared" si="1"/>
        <v>200</v>
      </c>
      <c r="L44" s="116">
        <f t="shared" si="1"/>
        <v>200</v>
      </c>
      <c r="M44" s="36"/>
      <c r="N44" s="36"/>
      <c r="O44" s="36"/>
      <c r="P44" s="22"/>
    </row>
    <row r="45" spans="1:16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2">
        <v>400</v>
      </c>
      <c r="J45" s="121">
        <v>200</v>
      </c>
      <c r="K45" s="121">
        <v>200</v>
      </c>
      <c r="L45" s="121">
        <v>200</v>
      </c>
      <c r="M45" s="36"/>
      <c r="N45" s="36"/>
      <c r="O45" s="36"/>
      <c r="P45" s="22"/>
    </row>
    <row r="46" spans="1:16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  <c r="M46" s="36"/>
      <c r="N46" s="36"/>
      <c r="O46" s="36"/>
      <c r="P46" s="22"/>
    </row>
    <row r="47" spans="1:16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  <c r="M47" s="36"/>
      <c r="N47" s="36"/>
      <c r="O47" s="36"/>
      <c r="P47" s="22"/>
    </row>
    <row r="48" spans="1:16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  <c r="M48" s="36"/>
      <c r="N48" s="36"/>
      <c r="O48" s="36"/>
      <c r="P48" s="22"/>
    </row>
    <row r="49" spans="1:16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  <c r="M49" s="36"/>
      <c r="N49" s="36"/>
      <c r="O49" s="36"/>
      <c r="P49" s="22"/>
    </row>
    <row r="50" spans="1:16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  <c r="M50" s="36"/>
      <c r="N50" s="36"/>
      <c r="O50" s="36"/>
      <c r="P50" s="22"/>
    </row>
    <row r="51" spans="1:16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  <c r="M51" s="36"/>
      <c r="N51" s="36"/>
      <c r="O51" s="36"/>
      <c r="P51" s="22"/>
    </row>
    <row r="52" spans="1:16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  <c r="M52" s="36"/>
      <c r="N52" s="36"/>
      <c r="O52" s="36"/>
      <c r="P52" s="22"/>
    </row>
    <row r="53" spans="1:16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  <c r="M53" s="36"/>
      <c r="N53" s="36"/>
      <c r="O53" s="36"/>
      <c r="P53" s="22"/>
    </row>
    <row r="54" spans="1:16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  <c r="M54" s="36"/>
      <c r="N54" s="36"/>
      <c r="O54" s="36"/>
      <c r="P54" s="22"/>
    </row>
    <row r="55" spans="1:16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  <c r="M55" s="36"/>
      <c r="N55" s="36"/>
      <c r="O55" s="36"/>
      <c r="P55" s="22"/>
    </row>
    <row r="56" spans="1:16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  <c r="M56" s="36"/>
      <c r="N56" s="36"/>
      <c r="O56" s="36"/>
      <c r="P56" s="22"/>
    </row>
    <row r="57" spans="1:16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  <c r="M57" s="36"/>
      <c r="N57" s="36"/>
      <c r="O57" s="36"/>
      <c r="P57" s="22"/>
    </row>
    <row r="58" spans="1:16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  <c r="M58" s="36"/>
      <c r="N58" s="36"/>
      <c r="O58" s="36"/>
      <c r="P58" s="22"/>
    </row>
    <row r="59" spans="1:16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  <c r="M59" s="36"/>
      <c r="N59" s="36"/>
      <c r="O59" s="36"/>
      <c r="P59" s="22"/>
    </row>
    <row r="60" spans="1:16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  <c r="M60" s="36"/>
      <c r="N60" s="36"/>
      <c r="O60" s="36"/>
      <c r="P60" s="22"/>
    </row>
    <row r="61" spans="1:16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  <c r="M61" s="36"/>
      <c r="N61" s="36"/>
      <c r="O61" s="36"/>
      <c r="P61" s="22"/>
    </row>
    <row r="62" spans="1:16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  <c r="M62" s="36"/>
      <c r="N62" s="36"/>
      <c r="O62" s="36"/>
      <c r="P62" s="22"/>
    </row>
    <row r="63" spans="1:16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  <c r="M63" s="36"/>
      <c r="N63" s="36"/>
      <c r="O63" s="36"/>
      <c r="P63" s="22"/>
    </row>
    <row r="64" spans="1:16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  <c r="M64" s="36"/>
      <c r="N64" s="36"/>
      <c r="O64" s="36"/>
      <c r="P64" s="22"/>
    </row>
    <row r="65" spans="1:16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  <c r="M65" s="36"/>
      <c r="N65" s="36"/>
      <c r="O65" s="36"/>
      <c r="P65" s="22"/>
    </row>
    <row r="66" spans="1:16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  <c r="M66" s="36"/>
      <c r="N66" s="36"/>
      <c r="O66" s="36"/>
      <c r="P66" s="22"/>
    </row>
    <row r="67" spans="1:16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  <c r="M67" s="36"/>
      <c r="N67" s="36"/>
      <c r="O67" s="36"/>
      <c r="P67" s="22"/>
    </row>
    <row r="68" spans="1:16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  <c r="M68" s="36"/>
      <c r="N68" s="36"/>
      <c r="O68" s="36"/>
      <c r="P68" s="22"/>
    </row>
    <row r="69" spans="1:16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  <c r="P69" s="22"/>
    </row>
    <row r="70" spans="1:16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  <c r="M70" s="36"/>
      <c r="N70" s="36"/>
      <c r="O70" s="36"/>
      <c r="P70" s="22"/>
    </row>
    <row r="71" spans="1:16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  <c r="M71" s="36"/>
      <c r="N71" s="36"/>
      <c r="O71" s="36"/>
      <c r="P71" s="22"/>
    </row>
    <row r="72" spans="1:16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  <c r="M72" s="36"/>
      <c r="N72" s="36"/>
      <c r="O72" s="36"/>
      <c r="P72" s="22"/>
    </row>
    <row r="73" spans="1:16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  <c r="M73" s="36"/>
      <c r="N73" s="36"/>
      <c r="O73" s="36"/>
      <c r="P73" s="22"/>
    </row>
    <row r="74" spans="1:16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  <c r="P74" s="22"/>
    </row>
    <row r="75" spans="1:16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  <c r="M75" s="36"/>
      <c r="N75" s="36"/>
      <c r="O75" s="36"/>
      <c r="P75" s="22"/>
    </row>
    <row r="76" spans="1:16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  <c r="M76" s="36"/>
      <c r="N76" s="36"/>
      <c r="O76" s="36"/>
      <c r="P76" s="22"/>
    </row>
    <row r="77" spans="1:16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  <c r="M77" s="36"/>
      <c r="N77" s="36"/>
      <c r="O77" s="36"/>
      <c r="P77" s="22"/>
    </row>
    <row r="78" spans="1:16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  <c r="M78" s="36"/>
      <c r="N78" s="36"/>
      <c r="O78" s="36"/>
      <c r="P78" s="22"/>
    </row>
    <row r="79" spans="1:16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  <c r="M79" s="36"/>
      <c r="N79" s="36"/>
      <c r="O79" s="36"/>
      <c r="P79" s="22"/>
    </row>
    <row r="80" spans="1:16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  <c r="M80" s="36"/>
      <c r="N80" s="36"/>
      <c r="O80" s="36"/>
      <c r="P80" s="22"/>
    </row>
    <row r="81" spans="1:16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  <c r="M81" s="36"/>
      <c r="N81" s="36"/>
      <c r="O81" s="36"/>
      <c r="P81" s="22"/>
    </row>
    <row r="82" spans="1:16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  <c r="M82" s="36"/>
      <c r="N82" s="36"/>
      <c r="O82" s="36"/>
      <c r="P82" s="22"/>
    </row>
    <row r="83" spans="1:16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  <c r="M83" s="36"/>
      <c r="N83" s="36"/>
      <c r="O83" s="36"/>
      <c r="P83" s="22"/>
    </row>
    <row r="84" spans="1:16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  <c r="M84" s="36"/>
      <c r="N84" s="36"/>
      <c r="O84" s="36"/>
      <c r="P84" s="22"/>
    </row>
    <row r="85" spans="1:16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  <c r="M85" s="36"/>
      <c r="N85" s="36"/>
      <c r="O85" s="36"/>
      <c r="P85" s="22"/>
    </row>
    <row r="86" spans="1:16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  <c r="M86" s="36"/>
      <c r="N86" s="36"/>
      <c r="O86" s="36"/>
      <c r="P86" s="22"/>
    </row>
    <row r="87" spans="1:16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  <c r="M87" s="36"/>
      <c r="N87" s="36"/>
      <c r="O87" s="36"/>
      <c r="P87" s="22"/>
    </row>
    <row r="88" spans="1:16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  <c r="M88" s="36"/>
      <c r="N88" s="36"/>
      <c r="O88" s="36"/>
      <c r="P88" s="22"/>
    </row>
    <row r="89" spans="1:16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  <c r="M89" s="36"/>
      <c r="N89" s="36"/>
      <c r="O89" s="36"/>
      <c r="P89" s="22"/>
    </row>
    <row r="90" spans="1:16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  <c r="M90" s="36"/>
      <c r="N90" s="36"/>
      <c r="O90" s="36"/>
      <c r="P90" s="22"/>
    </row>
    <row r="91" spans="1:16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  <c r="M91" s="36"/>
      <c r="N91" s="36"/>
      <c r="O91" s="36"/>
      <c r="P91" s="22"/>
    </row>
    <row r="92" spans="1:16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  <c r="M92" s="36"/>
      <c r="N92" s="36"/>
      <c r="O92" s="36"/>
      <c r="P92" s="22"/>
    </row>
    <row r="93" spans="1:16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  <c r="M93" s="36"/>
      <c r="N93" s="36"/>
      <c r="O93" s="36"/>
      <c r="P93" s="22"/>
    </row>
    <row r="94" spans="1:16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  <c r="M94" s="36"/>
      <c r="N94" s="36"/>
      <c r="O94" s="36"/>
      <c r="P94" s="22"/>
    </row>
    <row r="95" spans="1:16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  <c r="M95" s="36"/>
      <c r="N95" s="36"/>
      <c r="O95" s="36"/>
      <c r="P95" s="22"/>
    </row>
    <row r="96" spans="1:16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  <c r="M96" s="36"/>
      <c r="N96" s="36"/>
      <c r="O96" s="36"/>
      <c r="P96" s="22"/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  <c r="M97" s="36"/>
      <c r="N97" s="36"/>
      <c r="O97" s="36"/>
      <c r="P97" s="22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  <c r="M98" s="36"/>
      <c r="N98" s="36"/>
      <c r="O98" s="36"/>
      <c r="P98" s="22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  <c r="M99" s="36"/>
      <c r="N99" s="36"/>
      <c r="O99" s="36"/>
      <c r="P99" s="22"/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  <c r="M100" s="36"/>
      <c r="N100" s="36"/>
      <c r="O100" s="36"/>
      <c r="P100" s="22"/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  <c r="M101" s="36"/>
      <c r="N101" s="36"/>
      <c r="O101" s="36"/>
      <c r="P101" s="22"/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  <c r="M102" s="36"/>
      <c r="N102" s="36"/>
      <c r="O102" s="36"/>
      <c r="P102" s="2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  <c r="M103" s="36"/>
      <c r="N103" s="36"/>
      <c r="O103" s="36"/>
      <c r="P103" s="22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  <c r="M104" s="36"/>
      <c r="N104" s="36"/>
      <c r="O104" s="36"/>
      <c r="P104" s="22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  <c r="M105" s="36"/>
      <c r="N105" s="36"/>
      <c r="O105" s="36"/>
      <c r="P105" s="22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  <c r="M106" s="36"/>
      <c r="N106" s="36"/>
      <c r="O106" s="36"/>
      <c r="P106" s="22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  <c r="M107" s="36"/>
      <c r="N107" s="36"/>
      <c r="O107" s="36"/>
      <c r="P107" s="22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M108" s="36"/>
      <c r="N108" s="36"/>
      <c r="O108" s="36"/>
      <c r="P108" s="22"/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  <c r="M109" s="36"/>
      <c r="N109" s="36"/>
      <c r="O109" s="36"/>
      <c r="P109" s="22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  <c r="M110" s="36"/>
      <c r="N110" s="36"/>
      <c r="O110" s="36"/>
      <c r="P110" s="22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  <c r="M111" s="36"/>
      <c r="N111" s="36"/>
      <c r="O111" s="36"/>
      <c r="P111" s="22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  <c r="M112" s="36"/>
      <c r="N112" s="36"/>
      <c r="O112" s="36"/>
      <c r="P112" s="22"/>
    </row>
    <row r="113" spans="1:16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  <c r="M113" s="36"/>
      <c r="N113" s="36"/>
      <c r="O113" s="36"/>
      <c r="P113" s="22"/>
    </row>
    <row r="114" spans="1:16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  <c r="M114" s="36"/>
      <c r="N114" s="36"/>
      <c r="O114" s="36"/>
      <c r="P114" s="22"/>
    </row>
    <row r="115" spans="1:16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  <c r="M115" s="36"/>
      <c r="N115" s="36"/>
      <c r="O115" s="36"/>
      <c r="P115" s="22"/>
    </row>
    <row r="116" spans="1:16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  <c r="M116" s="36"/>
      <c r="N116" s="36"/>
      <c r="O116" s="36"/>
      <c r="P116" s="22"/>
    </row>
    <row r="117" spans="1:16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  <c r="M117" s="36"/>
      <c r="N117" s="36"/>
      <c r="O117" s="36"/>
      <c r="P117" s="22"/>
    </row>
    <row r="118" spans="1:16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  <c r="M118" s="36"/>
      <c r="N118" s="36"/>
      <c r="O118" s="36"/>
      <c r="P118" s="22"/>
    </row>
    <row r="119" spans="1:16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  <c r="M119" s="36"/>
      <c r="N119" s="36"/>
      <c r="O119" s="36"/>
      <c r="P119" s="22"/>
    </row>
    <row r="120" spans="1:16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  <c r="M120" s="36"/>
      <c r="N120" s="36"/>
      <c r="O120" s="36"/>
      <c r="P120" s="22"/>
    </row>
    <row r="121" spans="1:16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  <c r="M121" s="36"/>
      <c r="N121" s="36"/>
      <c r="O121" s="36"/>
      <c r="P121" s="22"/>
    </row>
    <row r="122" spans="1:16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  <c r="M122" s="36"/>
      <c r="N122" s="36"/>
      <c r="O122" s="36"/>
      <c r="P122" s="22"/>
    </row>
    <row r="123" spans="1:16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  <c r="M123" s="36"/>
      <c r="N123" s="36"/>
      <c r="O123" s="36"/>
      <c r="P123" s="22"/>
    </row>
    <row r="124" spans="1:16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  <c r="M124" s="36"/>
      <c r="N124" s="36"/>
      <c r="O124" s="36"/>
      <c r="P124" s="22"/>
    </row>
    <row r="125" spans="1:16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  <c r="M125" s="36"/>
      <c r="N125" s="36"/>
      <c r="O125" s="36"/>
      <c r="P125" s="22"/>
    </row>
    <row r="126" spans="1:16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  <c r="M126" s="36"/>
      <c r="N126" s="36"/>
      <c r="O126" s="36"/>
      <c r="P126" s="22"/>
    </row>
    <row r="127" spans="1:16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  <c r="M127" s="36"/>
      <c r="N127" s="36"/>
      <c r="O127" s="36"/>
      <c r="P127" s="22"/>
    </row>
    <row r="128" spans="1:16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  <c r="M128" s="36"/>
      <c r="N128" s="36"/>
      <c r="O128" s="36"/>
      <c r="P128" s="22"/>
    </row>
    <row r="129" spans="1:16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  <c r="M129" s="36"/>
      <c r="N129" s="36"/>
      <c r="O129" s="36"/>
      <c r="P129" s="22"/>
    </row>
    <row r="130" spans="1:16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  <c r="M130" s="36"/>
      <c r="N130" s="36"/>
      <c r="O130" s="36"/>
      <c r="P130" s="22"/>
    </row>
    <row r="131" spans="1:16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  <c r="M131" s="36"/>
      <c r="N131" s="36"/>
      <c r="O131" s="36"/>
      <c r="P131" s="22"/>
    </row>
    <row r="132" spans="1:16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  <c r="M132" s="36"/>
      <c r="N132" s="36"/>
      <c r="O132" s="36"/>
      <c r="P132" s="22"/>
    </row>
    <row r="133" spans="1:16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  <c r="M133" s="36"/>
      <c r="N133" s="36"/>
      <c r="O133" s="36"/>
      <c r="P133" s="22"/>
    </row>
    <row r="134" spans="1:16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  <c r="M134" s="36"/>
      <c r="N134" s="36"/>
      <c r="O134" s="36"/>
      <c r="P134" s="22"/>
    </row>
    <row r="135" spans="1:16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  <c r="M135" s="36"/>
      <c r="N135" s="36"/>
      <c r="O135" s="36"/>
      <c r="P135" s="22"/>
    </row>
    <row r="136" spans="1:16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  <c r="M136" s="36"/>
      <c r="N136" s="36"/>
      <c r="O136" s="36"/>
      <c r="P136" s="22"/>
    </row>
    <row r="137" spans="1:16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  <c r="M137" s="36"/>
      <c r="N137" s="36"/>
      <c r="O137" s="36"/>
      <c r="P137" s="22"/>
    </row>
    <row r="138" spans="1:16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  <c r="M138" s="36"/>
      <c r="N138" s="36"/>
      <c r="O138" s="36"/>
      <c r="P138" s="22"/>
    </row>
    <row r="139" spans="1:16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  <c r="M139" s="36"/>
      <c r="N139" s="36"/>
      <c r="O139" s="36"/>
      <c r="P139" s="22"/>
    </row>
    <row r="140" spans="1:16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  <c r="M140" s="36"/>
      <c r="N140" s="36"/>
      <c r="O140" s="36"/>
      <c r="P140" s="22"/>
    </row>
    <row r="141" spans="1:16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  <c r="M141" s="36"/>
      <c r="N141" s="36"/>
      <c r="O141" s="36"/>
      <c r="P141" s="22"/>
    </row>
    <row r="142" spans="1:16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  <c r="M142" s="36"/>
      <c r="N142" s="36"/>
      <c r="O142" s="36"/>
      <c r="P142" s="22"/>
    </row>
    <row r="143" spans="1:16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  <c r="M143" s="36"/>
      <c r="N143" s="36"/>
      <c r="O143" s="36"/>
      <c r="P143" s="22"/>
    </row>
    <row r="144" spans="1:16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  <c r="M144" s="36"/>
      <c r="N144" s="36"/>
      <c r="O144" s="36"/>
      <c r="P144" s="22"/>
    </row>
    <row r="145" spans="1:16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  <c r="M145" s="36"/>
      <c r="N145" s="36"/>
      <c r="O145" s="36"/>
      <c r="P145" s="22"/>
    </row>
    <row r="146" spans="1:16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  <c r="M146" s="36"/>
      <c r="N146" s="36"/>
      <c r="O146" s="36"/>
      <c r="P146" s="22"/>
    </row>
    <row r="147" spans="1:16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  <c r="M147" s="36"/>
      <c r="N147" s="36"/>
      <c r="O147" s="36"/>
      <c r="P147" s="22"/>
    </row>
    <row r="148" spans="1:16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  <c r="M148" s="36"/>
      <c r="N148" s="36"/>
      <c r="O148" s="36"/>
      <c r="P148" s="22"/>
    </row>
    <row r="149" spans="1:16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  <c r="M149" s="36"/>
      <c r="N149" s="36"/>
      <c r="O149" s="36"/>
      <c r="P149" s="22"/>
    </row>
    <row r="150" spans="1:16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  <c r="M150" s="36"/>
      <c r="N150" s="36"/>
      <c r="O150" s="36"/>
      <c r="P150" s="22"/>
    </row>
    <row r="151" spans="1:16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  <c r="M151" s="36"/>
      <c r="N151" s="36"/>
      <c r="O151" s="36"/>
      <c r="P151" s="22"/>
    </row>
    <row r="152" spans="1:16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  <c r="M152" s="36"/>
      <c r="N152" s="36"/>
      <c r="O152" s="36"/>
      <c r="P152" s="22"/>
    </row>
    <row r="153" spans="1:16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  <c r="M153" s="36"/>
      <c r="N153" s="36"/>
      <c r="O153" s="36"/>
      <c r="P153" s="22"/>
    </row>
    <row r="154" spans="1:16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  <c r="M154" s="36"/>
      <c r="N154" s="36"/>
      <c r="O154" s="36"/>
      <c r="P154" s="22"/>
    </row>
    <row r="155" spans="1:16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  <c r="M155" s="36"/>
      <c r="N155" s="36"/>
      <c r="O155" s="36"/>
      <c r="P155" s="22"/>
    </row>
    <row r="156" spans="1:16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  <c r="M156" s="36"/>
      <c r="N156" s="36"/>
      <c r="O156" s="36"/>
      <c r="P156" s="22"/>
    </row>
    <row r="157" spans="1:16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  <c r="M157" s="36"/>
      <c r="N157" s="36"/>
      <c r="O157" s="36"/>
      <c r="P157" s="22"/>
    </row>
    <row r="158" spans="1:16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  <c r="M158" s="36"/>
      <c r="N158" s="36"/>
      <c r="O158" s="36"/>
      <c r="P158" s="22"/>
    </row>
    <row r="159" spans="1:16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  <c r="M159" s="36"/>
      <c r="N159" s="36"/>
      <c r="O159" s="36"/>
      <c r="P159" s="22"/>
    </row>
    <row r="160" spans="1:16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  <c r="M160" s="36"/>
      <c r="N160" s="36"/>
      <c r="O160" s="36"/>
      <c r="P160" s="22"/>
    </row>
    <row r="161" spans="1:16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  <c r="M161" s="36"/>
      <c r="N161" s="36"/>
      <c r="O161" s="36"/>
      <c r="P161" s="22"/>
    </row>
    <row r="162" spans="1:16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  <c r="M162" s="36"/>
      <c r="N162" s="36"/>
      <c r="O162" s="36"/>
      <c r="P162" s="22"/>
    </row>
    <row r="163" spans="1:16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  <c r="M163" s="36"/>
      <c r="N163" s="36"/>
      <c r="O163" s="36"/>
      <c r="P163" s="22"/>
    </row>
    <row r="164" spans="1:16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  <c r="M164" s="36"/>
      <c r="N164" s="36"/>
      <c r="O164" s="36"/>
      <c r="P164" s="22"/>
    </row>
    <row r="165" spans="1:16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  <c r="M165" s="36"/>
      <c r="N165" s="36"/>
      <c r="O165" s="36"/>
      <c r="P165" s="22"/>
    </row>
    <row r="166" spans="1:16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  <c r="M166" s="36"/>
      <c r="N166" s="36"/>
      <c r="O166" s="36"/>
      <c r="P166" s="22"/>
    </row>
    <row r="167" spans="1:16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  <c r="M167" s="36"/>
      <c r="N167" s="36"/>
      <c r="O167" s="36"/>
      <c r="P167" s="22"/>
    </row>
    <row r="168" spans="1:16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  <c r="M168" s="36"/>
      <c r="N168" s="36"/>
      <c r="O168" s="36"/>
      <c r="P168" s="22"/>
    </row>
    <row r="169" spans="1:16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  <c r="P169" s="22"/>
    </row>
    <row r="170" spans="1:16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  <c r="M170" s="36"/>
      <c r="N170" s="36"/>
      <c r="O170" s="36"/>
      <c r="P170" s="22"/>
    </row>
    <row r="171" spans="1:16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  <c r="M171" s="36"/>
      <c r="N171" s="36"/>
      <c r="O171" s="36"/>
      <c r="P171" s="22"/>
    </row>
    <row r="172" spans="1:16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  <c r="M172" s="36"/>
      <c r="N172" s="36"/>
      <c r="O172" s="36"/>
      <c r="P172" s="22"/>
    </row>
    <row r="173" spans="1:16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  <c r="M173" s="36"/>
      <c r="N173" s="36"/>
      <c r="O173" s="36"/>
      <c r="P173" s="22"/>
    </row>
    <row r="174" spans="1:16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  <c r="M174" s="36"/>
      <c r="N174" s="36"/>
      <c r="O174" s="36"/>
      <c r="P174" s="22"/>
    </row>
    <row r="175" spans="1:16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  <c r="M175" s="36"/>
      <c r="N175" s="36"/>
      <c r="O175" s="36"/>
      <c r="P175" s="22"/>
    </row>
    <row r="176" spans="1:16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  <c r="M176" s="36"/>
      <c r="N176" s="36"/>
      <c r="O176" s="36"/>
      <c r="P176" s="22"/>
    </row>
    <row r="177" spans="1:16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  <c r="M177" s="36"/>
      <c r="N177" s="36"/>
      <c r="O177" s="36"/>
      <c r="P177" s="22"/>
    </row>
    <row r="178" spans="1:16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  <c r="M178" s="36"/>
      <c r="N178" s="36"/>
      <c r="O178" s="36"/>
      <c r="P178" s="22"/>
    </row>
    <row r="179" spans="1:16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  <c r="M179" s="36"/>
      <c r="N179" s="36"/>
      <c r="O179" s="36"/>
      <c r="P179" s="22"/>
    </row>
    <row r="180" spans="1:16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  <c r="M180" s="36"/>
      <c r="N180" s="36"/>
      <c r="O180" s="36"/>
      <c r="P180" s="22"/>
    </row>
    <row r="181" spans="1:16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  <c r="M181" s="36"/>
      <c r="N181" s="36"/>
      <c r="O181" s="36"/>
      <c r="P181" s="22"/>
    </row>
    <row r="182" spans="1:16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  <c r="M182" s="36"/>
      <c r="N182" s="36"/>
      <c r="O182" s="36"/>
      <c r="P182" s="22"/>
    </row>
    <row r="183" spans="1:16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  <c r="M183" s="36"/>
      <c r="N183" s="36"/>
      <c r="O183" s="36"/>
      <c r="P183" s="22"/>
    </row>
    <row r="184" spans="1:16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  <c r="M184" s="36"/>
      <c r="N184" s="36"/>
      <c r="O184" s="36"/>
      <c r="P184" s="22"/>
    </row>
    <row r="185" spans="1:16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  <c r="M185" s="36"/>
      <c r="N185" s="36"/>
      <c r="O185" s="36"/>
      <c r="P185" s="22"/>
    </row>
    <row r="186" spans="1:16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  <c r="M186" s="36"/>
      <c r="N186" s="36"/>
      <c r="O186" s="36"/>
      <c r="P186" s="22"/>
    </row>
    <row r="187" spans="1:16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  <c r="M187" s="36"/>
      <c r="N187" s="36"/>
      <c r="O187" s="36"/>
      <c r="P187" s="22"/>
    </row>
    <row r="188" spans="1:16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  <c r="M188" s="36"/>
      <c r="N188" s="36"/>
      <c r="O188" s="36"/>
      <c r="P188" s="22"/>
    </row>
    <row r="189" spans="1:16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  <c r="M189" s="36"/>
      <c r="N189" s="36"/>
      <c r="O189" s="36"/>
      <c r="P189" s="22"/>
    </row>
    <row r="190" spans="1:16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  <c r="M190" s="36"/>
      <c r="N190" s="36"/>
      <c r="O190" s="36"/>
      <c r="P190" s="22"/>
    </row>
    <row r="191" spans="1:16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  <c r="M191" s="36"/>
      <c r="N191" s="36"/>
      <c r="O191" s="36"/>
      <c r="P191" s="22"/>
    </row>
    <row r="192" spans="1:16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  <c r="M192" s="36"/>
      <c r="N192" s="36"/>
      <c r="O192" s="36"/>
      <c r="P192" s="22"/>
    </row>
    <row r="193" spans="1:16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  <c r="M193" s="36"/>
      <c r="N193" s="36"/>
      <c r="O193" s="36"/>
      <c r="P193" s="22"/>
    </row>
    <row r="194" spans="1:16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  <c r="M194" s="36"/>
      <c r="N194" s="36"/>
      <c r="O194" s="36"/>
      <c r="P194" s="22"/>
    </row>
    <row r="195" spans="1:16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  <c r="M195" s="36"/>
      <c r="N195" s="36"/>
      <c r="O195" s="36"/>
      <c r="P195" s="22"/>
    </row>
    <row r="196" spans="1:16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  <c r="M196" s="36"/>
      <c r="N196" s="36"/>
      <c r="O196" s="36"/>
      <c r="P196" s="22"/>
    </row>
    <row r="197" spans="1:16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  <c r="M197" s="36"/>
      <c r="N197" s="36"/>
      <c r="O197" s="36"/>
      <c r="P197" s="22"/>
    </row>
    <row r="198" spans="1:16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  <c r="M198" s="36"/>
      <c r="N198" s="36"/>
      <c r="O198" s="36"/>
      <c r="P198" s="22"/>
    </row>
    <row r="199" spans="1:16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  <c r="M199" s="36"/>
      <c r="N199" s="36"/>
      <c r="O199" s="36"/>
      <c r="P199" s="22"/>
    </row>
    <row r="200" spans="1:16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  <c r="M200" s="36"/>
      <c r="N200" s="36"/>
      <c r="O200" s="36"/>
      <c r="P200" s="22"/>
    </row>
    <row r="201" spans="1:16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  <c r="M201" s="36"/>
      <c r="N201" s="36"/>
      <c r="O201" s="36"/>
      <c r="P201" s="22"/>
    </row>
    <row r="202" spans="1:16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  <c r="M202" s="36"/>
      <c r="N202" s="36"/>
      <c r="O202" s="36"/>
      <c r="P202" s="22"/>
    </row>
    <row r="203" spans="1:16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  <c r="M203" s="36"/>
      <c r="N203" s="36"/>
      <c r="O203" s="36"/>
      <c r="P203" s="22"/>
    </row>
    <row r="204" spans="1:16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  <c r="M204" s="36"/>
      <c r="N204" s="36"/>
      <c r="O204" s="36"/>
      <c r="P204" s="22"/>
    </row>
    <row r="205" spans="1:16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  <c r="M205" s="36"/>
      <c r="N205" s="36"/>
      <c r="O205" s="36"/>
      <c r="P205" s="22"/>
    </row>
    <row r="206" spans="1:16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  <c r="M206" s="36"/>
      <c r="N206" s="36"/>
      <c r="O206" s="36"/>
      <c r="P206" s="22"/>
    </row>
    <row r="207" spans="1:16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  <c r="M207" s="36"/>
      <c r="N207" s="36"/>
      <c r="O207" s="36"/>
      <c r="P207" s="22"/>
    </row>
    <row r="208" spans="1:16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  <c r="M208" s="36"/>
      <c r="N208" s="36"/>
      <c r="O208" s="36"/>
      <c r="P208" s="22"/>
    </row>
    <row r="209" spans="1:16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  <c r="M209" s="36"/>
      <c r="N209" s="36"/>
      <c r="O209" s="36"/>
      <c r="P209" s="22"/>
    </row>
    <row r="210" spans="1:16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  <c r="M210" s="36"/>
      <c r="N210" s="36"/>
      <c r="O210" s="36"/>
      <c r="P210" s="22"/>
    </row>
    <row r="211" spans="1:16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  <c r="M211" s="36"/>
      <c r="N211" s="36"/>
      <c r="O211" s="36"/>
      <c r="P211" s="22"/>
    </row>
    <row r="212" spans="1:16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  <c r="M212" s="36"/>
      <c r="N212" s="36"/>
      <c r="O212" s="36"/>
      <c r="P212" s="22"/>
    </row>
    <row r="213" spans="1:16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  <c r="M213" s="36"/>
      <c r="N213" s="36"/>
      <c r="O213" s="36"/>
      <c r="P213" s="22"/>
    </row>
    <row r="214" spans="1:16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  <c r="M214" s="36"/>
      <c r="N214" s="36"/>
      <c r="O214" s="36"/>
      <c r="P214" s="22"/>
    </row>
    <row r="215" spans="1:16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  <c r="M215" s="36"/>
      <c r="N215" s="36"/>
      <c r="O215" s="36"/>
      <c r="P215" s="22"/>
    </row>
    <row r="216" spans="1:16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  <c r="M216" s="36"/>
      <c r="N216" s="36"/>
      <c r="O216" s="36"/>
      <c r="P216" s="22"/>
    </row>
    <row r="217" spans="1:16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  <c r="M217" s="36"/>
      <c r="N217" s="36"/>
      <c r="O217" s="36"/>
      <c r="P217" s="22"/>
    </row>
    <row r="218" spans="1:16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  <c r="M218" s="36"/>
      <c r="N218" s="36"/>
      <c r="O218" s="36"/>
      <c r="P218" s="22"/>
    </row>
    <row r="219" spans="1:16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  <c r="M219" s="36"/>
      <c r="N219" s="36"/>
      <c r="O219" s="36"/>
      <c r="P219" s="22"/>
    </row>
    <row r="220" spans="1:16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  <c r="M220" s="36"/>
      <c r="N220" s="36"/>
      <c r="O220" s="36"/>
      <c r="P220" s="22"/>
    </row>
    <row r="221" spans="1:16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  <c r="P221" s="22"/>
    </row>
    <row r="222" spans="1:16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  <c r="M222" s="36"/>
      <c r="N222" s="36"/>
      <c r="O222" s="36"/>
      <c r="P222" s="22"/>
    </row>
    <row r="223" spans="1:16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  <c r="M223" s="36"/>
      <c r="N223" s="36"/>
      <c r="O223" s="36"/>
      <c r="P223" s="22"/>
    </row>
    <row r="224" spans="1:16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  <c r="M224" s="36"/>
      <c r="N224" s="36"/>
      <c r="O224" s="36"/>
      <c r="P224" s="22"/>
    </row>
    <row r="225" spans="1:16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  <c r="M225" s="36"/>
      <c r="N225" s="36"/>
      <c r="O225" s="36"/>
      <c r="P225" s="22"/>
    </row>
    <row r="226" spans="1:16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  <c r="M226" s="36"/>
      <c r="N226" s="36"/>
      <c r="O226" s="36"/>
      <c r="P226" s="22"/>
    </row>
    <row r="227" spans="1:16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  <c r="M227" s="36"/>
      <c r="N227" s="36"/>
      <c r="O227" s="36"/>
      <c r="P227" s="22"/>
    </row>
    <row r="228" spans="1:16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  <c r="M228" s="36"/>
      <c r="N228" s="36"/>
      <c r="O228" s="36"/>
      <c r="P228" s="22"/>
    </row>
    <row r="229" spans="1:16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  <c r="M229" s="36"/>
      <c r="N229" s="36"/>
      <c r="O229" s="36"/>
      <c r="P229" s="22"/>
    </row>
    <row r="230" spans="1:16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  <c r="M230" s="36"/>
      <c r="N230" s="36"/>
      <c r="O230" s="36"/>
      <c r="P230" s="22"/>
    </row>
    <row r="231" spans="1:16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  <c r="M231" s="36"/>
      <c r="N231" s="36"/>
      <c r="O231" s="36"/>
      <c r="P231" s="22"/>
    </row>
    <row r="232" spans="1:16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  <c r="M232" s="36"/>
      <c r="N232" s="36"/>
      <c r="O232" s="36"/>
      <c r="P232" s="22"/>
    </row>
    <row r="233" spans="1:16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  <c r="M233" s="36"/>
      <c r="N233" s="36"/>
      <c r="O233" s="36"/>
      <c r="P233" s="22"/>
    </row>
    <row r="234" spans="1:16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  <c r="M234" s="36"/>
      <c r="N234" s="36"/>
      <c r="O234" s="36"/>
      <c r="P234" s="22"/>
    </row>
    <row r="235" spans="1:16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  <c r="M235" s="36"/>
      <c r="N235" s="36"/>
      <c r="O235" s="36"/>
      <c r="P235" s="22"/>
    </row>
    <row r="236" spans="1:16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  <c r="M236" s="36"/>
      <c r="N236" s="36"/>
      <c r="O236" s="36"/>
      <c r="P236" s="22"/>
    </row>
    <row r="237" spans="1:16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  <c r="M237" s="36"/>
      <c r="N237" s="36"/>
      <c r="O237" s="36"/>
      <c r="P237" s="22"/>
    </row>
    <row r="238" spans="1:16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  <c r="M238" s="36"/>
      <c r="N238" s="36"/>
      <c r="O238" s="36"/>
      <c r="P238" s="22"/>
    </row>
    <row r="239" spans="1:16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  <c r="M239" s="36"/>
      <c r="N239" s="36"/>
      <c r="O239" s="36"/>
      <c r="P239" s="22"/>
    </row>
    <row r="240" spans="1:16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  <c r="M240" s="36"/>
      <c r="N240" s="36"/>
      <c r="O240" s="36"/>
      <c r="P240" s="22"/>
    </row>
    <row r="241" spans="1:16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  <c r="M241" s="36"/>
      <c r="N241" s="36"/>
      <c r="O241" s="36"/>
      <c r="P241" s="22"/>
    </row>
    <row r="242" spans="1:16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  <c r="M242" s="36"/>
      <c r="N242" s="36"/>
      <c r="O242" s="36"/>
      <c r="P242" s="22"/>
    </row>
    <row r="243" spans="1:16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  <c r="M243" s="36"/>
      <c r="N243" s="36"/>
      <c r="O243" s="36"/>
      <c r="P243" s="22"/>
    </row>
    <row r="244" spans="1:16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  <c r="M244" s="36"/>
      <c r="N244" s="36"/>
      <c r="O244" s="36"/>
      <c r="P244" s="22"/>
    </row>
    <row r="245" spans="1:16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  <c r="M245" s="36"/>
      <c r="N245" s="36"/>
      <c r="O245" s="36"/>
      <c r="P245" s="22"/>
    </row>
    <row r="246" spans="1:16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  <c r="M246" s="36"/>
      <c r="N246" s="36"/>
      <c r="O246" s="36"/>
      <c r="P246" s="22"/>
    </row>
    <row r="247" spans="1:16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  <c r="M247" s="36"/>
      <c r="N247" s="36"/>
      <c r="O247" s="36"/>
      <c r="P247" s="22"/>
    </row>
    <row r="248" spans="1:16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  <c r="M248" s="36"/>
      <c r="N248" s="36"/>
      <c r="O248" s="36"/>
      <c r="P248" s="22"/>
    </row>
    <row r="249" spans="1:16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  <c r="M249" s="36"/>
      <c r="N249" s="36"/>
      <c r="O249" s="36"/>
      <c r="P249" s="22"/>
    </row>
    <row r="250" spans="1:16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  <c r="M250" s="36"/>
      <c r="N250" s="36"/>
      <c r="O250" s="36"/>
      <c r="P250" s="22"/>
    </row>
    <row r="251" spans="1:16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  <c r="M251" s="36"/>
      <c r="N251" s="36"/>
      <c r="O251" s="36"/>
      <c r="P251" s="22"/>
    </row>
    <row r="252" spans="1:16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  <c r="M252" s="36"/>
      <c r="N252" s="36"/>
      <c r="O252" s="36"/>
      <c r="P252" s="22"/>
    </row>
    <row r="253" spans="1:16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  <c r="M253" s="36"/>
      <c r="N253" s="36"/>
      <c r="O253" s="36"/>
      <c r="P253" s="22"/>
    </row>
    <row r="254" spans="1:16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  <c r="M254" s="36"/>
      <c r="N254" s="36"/>
      <c r="O254" s="36"/>
      <c r="P254" s="22"/>
    </row>
    <row r="255" spans="1:16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  <c r="M255" s="36"/>
      <c r="N255" s="36"/>
      <c r="O255" s="36"/>
      <c r="P255" s="22"/>
    </row>
    <row r="256" spans="1:16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  <c r="M256" s="36"/>
      <c r="N256" s="36"/>
      <c r="O256" s="36"/>
      <c r="P256" s="22"/>
    </row>
    <row r="257" spans="1:16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  <c r="M257" s="36"/>
      <c r="N257" s="36"/>
      <c r="O257" s="36"/>
      <c r="P257" s="22"/>
    </row>
    <row r="258" spans="1:16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  <c r="M258" s="36"/>
      <c r="N258" s="36"/>
      <c r="O258" s="36"/>
      <c r="P258" s="22"/>
    </row>
    <row r="259" spans="1:16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  <c r="M259" s="36"/>
      <c r="N259" s="36"/>
      <c r="O259" s="36"/>
      <c r="P259" s="22"/>
    </row>
    <row r="260" spans="1:16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  <c r="M260" s="36"/>
      <c r="N260" s="36"/>
      <c r="O260" s="36"/>
      <c r="P260" s="22"/>
    </row>
    <row r="261" spans="1:16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  <c r="M261" s="36"/>
      <c r="N261" s="36"/>
      <c r="O261" s="36"/>
      <c r="P261" s="22"/>
    </row>
    <row r="262" spans="1:16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  <c r="M262" s="36"/>
      <c r="N262" s="36"/>
      <c r="O262" s="36"/>
      <c r="P262" s="22"/>
    </row>
    <row r="263" spans="1:16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  <c r="M263" s="36"/>
      <c r="N263" s="36"/>
      <c r="O263" s="36"/>
      <c r="P263" s="22"/>
    </row>
    <row r="264" spans="1:16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  <c r="M264" s="36"/>
      <c r="N264" s="36"/>
      <c r="O264" s="36"/>
      <c r="P264" s="22"/>
    </row>
    <row r="265" spans="1:16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  <c r="M265" s="36"/>
      <c r="N265" s="36"/>
      <c r="O265" s="36"/>
      <c r="P265" s="22"/>
    </row>
    <row r="266" spans="1:16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  <c r="M266" s="36"/>
      <c r="N266" s="36"/>
      <c r="O266" s="36"/>
      <c r="P266" s="22"/>
    </row>
    <row r="267" spans="1:16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  <c r="M267" s="36"/>
      <c r="N267" s="36"/>
      <c r="O267" s="36"/>
      <c r="P267" s="22"/>
    </row>
    <row r="268" spans="1:16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  <c r="M268" s="36"/>
      <c r="N268" s="36"/>
      <c r="O268" s="36"/>
      <c r="P268" s="22"/>
    </row>
    <row r="269" spans="1:16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  <c r="M269" s="36"/>
      <c r="N269" s="36"/>
      <c r="O269" s="36"/>
      <c r="P269" s="22"/>
    </row>
    <row r="270" spans="1:16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  <c r="M270" s="36"/>
      <c r="N270" s="36"/>
      <c r="O270" s="36"/>
      <c r="P270" s="22"/>
    </row>
    <row r="271" spans="1:16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  <c r="M271" s="36"/>
      <c r="N271" s="36"/>
      <c r="O271" s="36"/>
      <c r="P271" s="22"/>
    </row>
    <row r="272" spans="1:16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  <c r="M272" s="36"/>
      <c r="N272" s="36"/>
      <c r="O272" s="36"/>
      <c r="P272" s="22"/>
    </row>
    <row r="273" spans="1:16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  <c r="M273" s="36"/>
      <c r="N273" s="36"/>
      <c r="O273" s="36"/>
      <c r="P273" s="22"/>
    </row>
    <row r="274" spans="1:16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  <c r="M274" s="36"/>
      <c r="N274" s="36"/>
      <c r="O274" s="36"/>
      <c r="P274" s="22"/>
    </row>
    <row r="275" spans="1:16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  <c r="M275" s="36"/>
      <c r="N275" s="36"/>
      <c r="O275" s="36"/>
      <c r="P275" s="22"/>
    </row>
    <row r="276" spans="1:16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  <c r="M276" s="36"/>
      <c r="N276" s="36"/>
      <c r="O276" s="36"/>
      <c r="P276" s="22"/>
    </row>
    <row r="277" spans="1:16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  <c r="M277" s="36"/>
      <c r="N277" s="36"/>
      <c r="O277" s="36"/>
      <c r="P277" s="22"/>
    </row>
    <row r="278" spans="1:16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  <c r="M278" s="36"/>
      <c r="N278" s="36"/>
      <c r="O278" s="36"/>
      <c r="P278" s="22"/>
    </row>
    <row r="279" spans="1:16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  <c r="M279" s="36"/>
      <c r="N279" s="36"/>
      <c r="O279" s="36"/>
      <c r="P279" s="22"/>
    </row>
    <row r="280" spans="1:16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  <c r="M280" s="36"/>
      <c r="N280" s="36"/>
      <c r="O280" s="36"/>
      <c r="P280" s="22"/>
    </row>
    <row r="281" spans="1:16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  <c r="M281" s="36"/>
      <c r="N281" s="36"/>
      <c r="O281" s="36"/>
      <c r="P281" s="22"/>
    </row>
    <row r="282" spans="1:16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  <c r="M282" s="36"/>
      <c r="N282" s="36"/>
      <c r="O282" s="36"/>
      <c r="P282" s="22"/>
    </row>
    <row r="283" spans="1:16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  <c r="M283" s="36"/>
      <c r="N283" s="36"/>
      <c r="O283" s="36"/>
      <c r="P283" s="22"/>
    </row>
    <row r="284" spans="1:16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  <c r="M284" s="36"/>
      <c r="N284" s="36"/>
      <c r="O284" s="36"/>
      <c r="P284" s="22"/>
    </row>
    <row r="285" spans="1:16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  <c r="M285" s="36"/>
      <c r="N285" s="36"/>
      <c r="O285" s="36"/>
      <c r="P285" s="22"/>
    </row>
    <row r="286" spans="1:16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  <c r="M286" s="36"/>
      <c r="N286" s="36"/>
      <c r="O286" s="36"/>
      <c r="P286" s="22"/>
    </row>
    <row r="287" spans="1:16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  <c r="M287" s="36"/>
      <c r="N287" s="36"/>
      <c r="O287" s="36"/>
      <c r="P287" s="22"/>
    </row>
    <row r="288" spans="1:16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  <c r="M288" s="36"/>
      <c r="N288" s="36"/>
      <c r="O288" s="36"/>
      <c r="P288" s="22"/>
    </row>
    <row r="289" spans="1:16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  <c r="M289" s="36"/>
      <c r="N289" s="36"/>
      <c r="O289" s="36"/>
      <c r="P289" s="22"/>
    </row>
    <row r="290" spans="1:16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  <c r="M290" s="36"/>
      <c r="N290" s="36"/>
      <c r="O290" s="36"/>
      <c r="P290" s="22"/>
    </row>
    <row r="291" spans="1:16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  <c r="M291" s="36"/>
      <c r="N291" s="36"/>
      <c r="O291" s="36"/>
      <c r="P291" s="22"/>
    </row>
    <row r="292" spans="1:16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  <c r="M292" s="36"/>
      <c r="N292" s="36"/>
      <c r="O292" s="36"/>
      <c r="P292" s="22"/>
    </row>
    <row r="293" spans="1:16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  <c r="M293" s="36"/>
      <c r="N293" s="36"/>
      <c r="O293" s="36"/>
      <c r="P293" s="22"/>
    </row>
    <row r="294" spans="1:16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  <c r="M294" s="36"/>
      <c r="N294" s="36"/>
      <c r="O294" s="36"/>
      <c r="P294" s="22"/>
    </row>
    <row r="295" spans="1:16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  <c r="M295" s="36"/>
      <c r="N295" s="36"/>
      <c r="O295" s="36"/>
      <c r="P295" s="22"/>
    </row>
    <row r="296" spans="1:16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  <c r="M296" s="36"/>
      <c r="N296" s="36"/>
      <c r="O296" s="36"/>
      <c r="P296" s="22"/>
    </row>
    <row r="297" spans="1:16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  <c r="M297" s="36"/>
      <c r="N297" s="36"/>
      <c r="O297" s="36"/>
      <c r="P297" s="22"/>
    </row>
    <row r="298" spans="1:16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  <c r="M298" s="36"/>
      <c r="N298" s="36"/>
      <c r="O298" s="36"/>
      <c r="P298" s="22"/>
    </row>
    <row r="299" spans="1:16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  <c r="M299" s="36"/>
      <c r="N299" s="36"/>
      <c r="O299" s="36"/>
      <c r="P299" s="22"/>
    </row>
    <row r="300" spans="1:16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  <c r="M300" s="36"/>
      <c r="N300" s="36"/>
      <c r="O300" s="36"/>
      <c r="P300" s="22"/>
    </row>
    <row r="301" spans="1:16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  <c r="M301" s="36"/>
      <c r="N301" s="36"/>
      <c r="O301" s="36"/>
      <c r="P301" s="22"/>
    </row>
    <row r="302" spans="1:16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  <c r="M302" s="36"/>
      <c r="N302" s="36"/>
      <c r="O302" s="36"/>
      <c r="P302" s="22"/>
    </row>
    <row r="303" spans="1:16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  <c r="M303" s="36"/>
      <c r="N303" s="36"/>
      <c r="O303" s="36"/>
      <c r="P303" s="22"/>
    </row>
    <row r="304" spans="1:16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  <c r="M304" s="36"/>
      <c r="N304" s="36"/>
      <c r="O304" s="36"/>
      <c r="P304" s="22"/>
    </row>
    <row r="305" spans="1:16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  <c r="M305" s="36"/>
      <c r="N305" s="36"/>
      <c r="O305" s="36"/>
      <c r="P305" s="22"/>
    </row>
    <row r="306" spans="1:16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  <c r="M306" s="36"/>
      <c r="N306" s="36"/>
      <c r="O306" s="36"/>
      <c r="P306" s="22"/>
    </row>
    <row r="307" spans="1:16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  <c r="M307" s="36"/>
      <c r="N307" s="36"/>
      <c r="O307" s="36"/>
      <c r="P307" s="22"/>
    </row>
    <row r="308" spans="1:16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  <c r="M308" s="36"/>
      <c r="N308" s="36"/>
      <c r="O308" s="36"/>
      <c r="P308" s="22"/>
    </row>
    <row r="309" spans="1:16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  <c r="M309" s="36"/>
      <c r="N309" s="36"/>
      <c r="O309" s="36"/>
      <c r="P309" s="22"/>
    </row>
    <row r="310" spans="1:16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  <c r="M310" s="36"/>
      <c r="N310" s="36"/>
      <c r="O310" s="36"/>
      <c r="P310" s="22"/>
    </row>
    <row r="311" spans="1:16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  <c r="M311" s="36"/>
      <c r="N311" s="36"/>
      <c r="O311" s="36"/>
      <c r="P311" s="22"/>
    </row>
    <row r="312" spans="1:16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  <c r="M312" s="36"/>
      <c r="N312" s="36"/>
      <c r="O312" s="36"/>
      <c r="P312" s="22"/>
    </row>
    <row r="313" spans="1:16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  <c r="M313" s="36"/>
      <c r="N313" s="36"/>
      <c r="O313" s="36"/>
      <c r="P313" s="22"/>
    </row>
    <row r="314" spans="1:16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  <c r="M314" s="36"/>
      <c r="N314" s="36"/>
      <c r="O314" s="36"/>
      <c r="P314" s="22"/>
    </row>
    <row r="315" spans="1:16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  <c r="M315" s="36"/>
      <c r="N315" s="36"/>
      <c r="O315" s="36"/>
      <c r="P315" s="22"/>
    </row>
    <row r="316" spans="1:16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  <c r="M316" s="36"/>
      <c r="N316" s="36"/>
      <c r="O316" s="36"/>
      <c r="P316" s="22"/>
    </row>
    <row r="317" spans="1:16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  <c r="M317" s="36"/>
      <c r="N317" s="36"/>
      <c r="O317" s="36"/>
      <c r="P317" s="22"/>
    </row>
    <row r="318" spans="1:16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  <c r="M318" s="36"/>
      <c r="N318" s="36"/>
      <c r="O318" s="36"/>
      <c r="P318" s="22"/>
    </row>
    <row r="319" spans="1:16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  <c r="M319" s="36"/>
      <c r="N319" s="36"/>
      <c r="O319" s="36"/>
      <c r="P319" s="22"/>
    </row>
    <row r="320" spans="1:16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  <c r="M320" s="36"/>
      <c r="N320" s="36"/>
      <c r="O320" s="36"/>
      <c r="P320" s="22"/>
    </row>
    <row r="321" spans="1:16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  <c r="M321" s="36"/>
      <c r="N321" s="36"/>
      <c r="O321" s="36"/>
      <c r="P321" s="22"/>
    </row>
    <row r="322" spans="1:16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  <c r="M322" s="36"/>
      <c r="N322" s="36"/>
      <c r="O322" s="36"/>
      <c r="P322" s="22"/>
    </row>
    <row r="323" spans="1:16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  <c r="M323" s="36"/>
      <c r="N323" s="36"/>
      <c r="O323" s="36"/>
      <c r="P323" s="22"/>
    </row>
    <row r="324" spans="1:16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  <c r="M324" s="36"/>
      <c r="N324" s="36"/>
      <c r="O324" s="36"/>
      <c r="P324" s="22"/>
    </row>
    <row r="325" spans="1:16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  <c r="M325" s="36"/>
      <c r="N325" s="36"/>
      <c r="O325" s="36"/>
      <c r="P325" s="22"/>
    </row>
    <row r="326" spans="1:16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  <c r="M326" s="36"/>
      <c r="N326" s="36"/>
      <c r="O326" s="36"/>
      <c r="P326" s="22"/>
    </row>
    <row r="327" spans="1:16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  <c r="M327" s="36"/>
      <c r="N327" s="36"/>
      <c r="O327" s="36"/>
      <c r="P327" s="22"/>
    </row>
    <row r="328" spans="1:16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  <c r="M328" s="36"/>
      <c r="N328" s="36"/>
      <c r="O328" s="36"/>
      <c r="P328" s="22"/>
    </row>
    <row r="329" spans="1:16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  <c r="M329" s="36"/>
      <c r="N329" s="36"/>
      <c r="O329" s="36"/>
      <c r="P329" s="22"/>
    </row>
    <row r="330" spans="1:16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  <c r="M330" s="36"/>
      <c r="N330" s="36"/>
      <c r="O330" s="36"/>
      <c r="P330" s="22"/>
    </row>
    <row r="331" spans="1:16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  <c r="M331" s="36"/>
      <c r="N331" s="36"/>
      <c r="O331" s="36"/>
      <c r="P331" s="22"/>
    </row>
    <row r="332" spans="1:16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  <c r="M332" s="36"/>
      <c r="N332" s="36"/>
      <c r="O332" s="36"/>
      <c r="P332" s="22"/>
    </row>
    <row r="333" spans="1:16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  <c r="M333" s="36"/>
      <c r="N333" s="36"/>
      <c r="O333" s="36"/>
      <c r="P333" s="22"/>
    </row>
    <row r="334" spans="1:16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  <c r="M334" s="36"/>
      <c r="N334" s="36"/>
      <c r="O334" s="36"/>
      <c r="P334" s="22"/>
    </row>
    <row r="335" spans="1:16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  <c r="M335" s="36"/>
      <c r="N335" s="36"/>
      <c r="O335" s="36"/>
      <c r="P335" s="22"/>
    </row>
    <row r="336" spans="1:16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  <c r="M336" s="36"/>
      <c r="N336" s="36"/>
      <c r="O336" s="36"/>
      <c r="P336" s="22"/>
    </row>
    <row r="337" spans="1:16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  <c r="M337" s="36"/>
      <c r="N337" s="36"/>
      <c r="O337" s="36"/>
      <c r="P337" s="22"/>
    </row>
    <row r="338" spans="1:16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  <c r="P338" s="22"/>
    </row>
    <row r="339" spans="1:16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  <c r="M339" s="36"/>
      <c r="N339" s="36"/>
      <c r="O339" s="36"/>
      <c r="P339" s="22"/>
    </row>
    <row r="340" spans="1:16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  <c r="M340" s="36"/>
      <c r="N340" s="36"/>
      <c r="O340" s="36"/>
      <c r="P340" s="22"/>
    </row>
    <row r="341" spans="1:16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  <c r="M341" s="36"/>
      <c r="N341" s="36"/>
      <c r="O341" s="36"/>
      <c r="P341" s="22"/>
    </row>
    <row r="342" spans="1:16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  <c r="M342" s="36"/>
      <c r="N342" s="36"/>
      <c r="O342" s="36"/>
      <c r="P342" s="22"/>
    </row>
    <row r="343" spans="1:16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  <c r="M343" s="36"/>
      <c r="N343" s="36"/>
      <c r="O343" s="36"/>
      <c r="P343" s="22"/>
    </row>
    <row r="344" spans="1:16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  <c r="M344" s="36"/>
      <c r="N344" s="36"/>
      <c r="O344" s="36"/>
      <c r="P344" s="22"/>
    </row>
    <row r="345" spans="1:16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  <c r="M345" s="36"/>
      <c r="N345" s="36"/>
      <c r="O345" s="36"/>
      <c r="P345" s="22"/>
    </row>
    <row r="346" spans="1:16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  <c r="M346" s="36"/>
      <c r="N346" s="36"/>
      <c r="O346" s="36"/>
      <c r="P346" s="22"/>
    </row>
    <row r="347" spans="1:16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  <c r="M347" s="36"/>
      <c r="N347" s="36"/>
      <c r="O347" s="36"/>
      <c r="P347" s="22"/>
    </row>
    <row r="348" spans="1:16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  <c r="M348" s="36"/>
      <c r="N348" s="36"/>
      <c r="O348" s="36"/>
      <c r="P348" s="22"/>
    </row>
    <row r="349" spans="1:16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  <c r="M349" s="36"/>
      <c r="N349" s="36"/>
      <c r="O349" s="36"/>
      <c r="P349" s="22"/>
    </row>
    <row r="350" spans="1:16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  <c r="M350" s="36"/>
      <c r="N350" s="36"/>
      <c r="O350" s="36"/>
      <c r="P350" s="22"/>
    </row>
    <row r="351" spans="1:16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  <c r="M351" s="36"/>
      <c r="N351" s="36"/>
      <c r="O351" s="36"/>
      <c r="P351" s="22"/>
    </row>
    <row r="352" spans="1:16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  <c r="M352" s="36"/>
      <c r="N352" s="36"/>
      <c r="O352" s="36"/>
      <c r="P352" s="22"/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  <c r="M353" s="36"/>
      <c r="N353" s="36"/>
      <c r="O353" s="36"/>
      <c r="P353" s="22"/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  <c r="M354" s="36"/>
      <c r="N354" s="36"/>
      <c r="O354" s="36"/>
      <c r="P354" s="22"/>
    </row>
    <row r="355" spans="1:16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  <c r="M355" s="36"/>
      <c r="N355" s="36"/>
      <c r="O355" s="36"/>
      <c r="P355" s="22"/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  <c r="M356" s="36"/>
      <c r="N356" s="36"/>
      <c r="O356" s="36"/>
      <c r="P356" s="22"/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  <c r="M357" s="36"/>
      <c r="N357" s="36"/>
      <c r="O357" s="36"/>
      <c r="P357" s="22"/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  <c r="M358" s="36"/>
      <c r="N358" s="36"/>
      <c r="O358" s="36"/>
      <c r="P358" s="22"/>
    </row>
    <row r="359" spans="1:16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  <c r="M359" s="36"/>
      <c r="N359" s="36"/>
      <c r="O359" s="36"/>
      <c r="P359" s="22"/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  <c r="M360" s="36"/>
      <c r="N360" s="36"/>
      <c r="O360" s="36"/>
      <c r="P360" s="22"/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  <c r="M361" s="36"/>
      <c r="N361" s="36"/>
      <c r="O361" s="36"/>
      <c r="P361" s="22"/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  <c r="M362" s="36"/>
      <c r="N362" s="36"/>
      <c r="O362" s="36"/>
      <c r="P362" s="22"/>
    </row>
    <row r="363" spans="1:16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  <c r="M363" s="36"/>
      <c r="N363" s="36"/>
      <c r="O363" s="36"/>
      <c r="P363" s="22"/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  <c r="M364" s="36"/>
      <c r="N364" s="36"/>
      <c r="O364" s="36"/>
      <c r="P364" s="22"/>
    </row>
    <row r="365" spans="1:16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  <c r="M365" s="36"/>
      <c r="N365" s="36"/>
      <c r="O365" s="36"/>
      <c r="P365" s="22"/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  <c r="M366" s="36"/>
      <c r="N366" s="36"/>
      <c r="O366" s="36"/>
      <c r="P366" s="22"/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  <c r="M367" s="36"/>
      <c r="N367" s="36"/>
      <c r="O367" s="36"/>
      <c r="P367" s="22"/>
    </row>
    <row r="368" spans="1:16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1">
        <f>SUM(I34+I184)</f>
        <v>32400</v>
      </c>
      <c r="J368" s="131">
        <f>SUM(J34+J184)</f>
        <v>16200</v>
      </c>
      <c r="K368" s="131">
        <f>SUM(K34+K184)</f>
        <v>16200</v>
      </c>
      <c r="L368" s="131">
        <f>SUM(L34+L184)</f>
        <v>16200</v>
      </c>
      <c r="M368" s="36"/>
      <c r="N368" s="36"/>
      <c r="O368" s="36"/>
      <c r="P368" s="22"/>
    </row>
    <row r="369" spans="1:16">
      <c r="G369" s="53"/>
      <c r="H369" s="7"/>
      <c r="I369" s="108"/>
      <c r="J369" s="109"/>
      <c r="K369" s="109"/>
      <c r="L369" s="109"/>
      <c r="M369" s="36"/>
      <c r="N369" s="36"/>
      <c r="O369" s="36"/>
      <c r="P369" s="22"/>
    </row>
    <row r="370" spans="1:16">
      <c r="D370" s="419" t="s">
        <v>227</v>
      </c>
      <c r="E370" s="419"/>
      <c r="F370" s="419"/>
      <c r="G370" s="419"/>
      <c r="H370" s="153"/>
      <c r="I370" s="111"/>
      <c r="J370" s="109"/>
      <c r="K370" s="419" t="s">
        <v>228</v>
      </c>
      <c r="L370" s="419"/>
      <c r="M370" s="36"/>
      <c r="N370" s="36"/>
      <c r="O370" s="36"/>
      <c r="P370" s="22"/>
    </row>
    <row r="371" spans="1:16" ht="18.75" customHeight="1">
      <c r="A371" s="112"/>
      <c r="B371" s="112"/>
      <c r="C371" s="112"/>
      <c r="D371" s="421" t="s">
        <v>223</v>
      </c>
      <c r="E371" s="421"/>
      <c r="F371" s="421"/>
      <c r="G371" s="421"/>
      <c r="I371" s="148" t="s">
        <v>224</v>
      </c>
      <c r="K371" s="428" t="s">
        <v>225</v>
      </c>
      <c r="L371" s="428"/>
      <c r="M371" s="36"/>
      <c r="N371" s="36"/>
      <c r="O371" s="36"/>
      <c r="P371" s="22"/>
    </row>
    <row r="372" spans="1:16" ht="15.75" customHeight="1">
      <c r="I372" s="14"/>
      <c r="K372" s="14"/>
      <c r="L372" s="14"/>
      <c r="M372" s="36"/>
      <c r="N372" s="36"/>
      <c r="O372" s="36"/>
      <c r="P372" s="22"/>
    </row>
    <row r="373" spans="1:16" ht="27.75" customHeight="1">
      <c r="D373" s="420" t="s">
        <v>332</v>
      </c>
      <c r="E373" s="420"/>
      <c r="F373" s="420"/>
      <c r="G373" s="420"/>
      <c r="I373" s="14"/>
      <c r="K373" s="450" t="s">
        <v>333</v>
      </c>
      <c r="L373" s="419"/>
      <c r="M373" s="36"/>
      <c r="N373" s="36"/>
      <c r="O373" s="36"/>
      <c r="P373" s="22"/>
    </row>
    <row r="374" spans="1:16" ht="25.5" customHeight="1">
      <c r="D374" s="434" t="s">
        <v>226</v>
      </c>
      <c r="E374" s="435"/>
      <c r="F374" s="435"/>
      <c r="G374" s="435"/>
      <c r="H374" s="150"/>
      <c r="I374" s="15" t="s">
        <v>224</v>
      </c>
      <c r="K374" s="428" t="s">
        <v>225</v>
      </c>
      <c r="L374" s="428"/>
      <c r="M374" s="36"/>
      <c r="N374" s="36"/>
      <c r="O374" s="36"/>
      <c r="P374" s="22"/>
    </row>
    <row r="375" spans="1:16">
      <c r="M375" s="36"/>
      <c r="N375" s="36"/>
      <c r="O375" s="36"/>
      <c r="P375" s="22"/>
    </row>
  </sheetData>
  <mergeCells count="31">
    <mergeCell ref="G14:K14"/>
    <mergeCell ref="A7:L7"/>
    <mergeCell ref="A9:L9"/>
    <mergeCell ref="A10:L10"/>
    <mergeCell ref="G12:K12"/>
    <mergeCell ref="A13:L13"/>
    <mergeCell ref="A26:I26"/>
    <mergeCell ref="A27:I27"/>
    <mergeCell ref="G29:H29"/>
    <mergeCell ref="A30:I30"/>
    <mergeCell ref="G15:K15"/>
    <mergeCell ref="B16:L16"/>
    <mergeCell ref="G18:K18"/>
    <mergeCell ref="G19:K19"/>
    <mergeCell ref="E21:K21"/>
    <mergeCell ref="A22:L22"/>
    <mergeCell ref="D373:G373"/>
    <mergeCell ref="K373:L373"/>
    <mergeCell ref="D374:G374"/>
    <mergeCell ref="K374:L374"/>
    <mergeCell ref="A31:F32"/>
    <mergeCell ref="G31:G32"/>
    <mergeCell ref="H31:H32"/>
    <mergeCell ref="I31:J31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3.937007874015748E-2" footer="3.937007874015748E-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5"/>
  <sheetViews>
    <sheetView topLeftCell="A5" workbookViewId="0">
      <selection activeCell="Q27" sqref="Q2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</cols>
  <sheetData>
    <row r="1" spans="1:12">
      <c r="G1" s="1"/>
      <c r="H1" s="3"/>
      <c r="I1" s="21"/>
      <c r="J1" s="152" t="s">
        <v>0</v>
      </c>
      <c r="K1" s="152"/>
      <c r="L1" s="152"/>
    </row>
    <row r="2" spans="1:12">
      <c r="H2" s="3"/>
      <c r="I2" s="22"/>
      <c r="J2" s="152" t="s">
        <v>1</v>
      </c>
      <c r="K2" s="152"/>
      <c r="L2" s="152"/>
    </row>
    <row r="3" spans="1:12">
      <c r="H3" s="23"/>
      <c r="I3" s="3"/>
      <c r="J3" s="152" t="s">
        <v>2</v>
      </c>
      <c r="K3" s="152"/>
      <c r="L3" s="152"/>
    </row>
    <row r="4" spans="1:12">
      <c r="G4" s="4" t="s">
        <v>3</v>
      </c>
      <c r="H4" s="3"/>
      <c r="I4" s="22"/>
      <c r="J4" s="152" t="s">
        <v>4</v>
      </c>
      <c r="K4" s="152"/>
      <c r="L4" s="152"/>
    </row>
    <row r="5" spans="1:12">
      <c r="H5" s="3"/>
      <c r="I5" s="22"/>
      <c r="J5" s="152" t="s">
        <v>5</v>
      </c>
      <c r="K5" s="152"/>
      <c r="L5" s="152"/>
    </row>
    <row r="6" spans="1:12">
      <c r="H6" s="3"/>
      <c r="I6" s="22"/>
      <c r="J6" s="152"/>
      <c r="K6" s="152"/>
      <c r="L6" s="152"/>
    </row>
    <row r="7" spans="1:12" ht="30.75" customHeight="1">
      <c r="A7" s="422" t="s">
        <v>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</row>
    <row r="8" spans="1:12" ht="15.75">
      <c r="G8" s="24"/>
      <c r="H8" s="25"/>
      <c r="I8" s="25"/>
      <c r="J8" s="26"/>
      <c r="K8" s="26"/>
      <c r="L8" s="27"/>
    </row>
    <row r="9" spans="1:12">
      <c r="A9" s="423" t="s">
        <v>7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</row>
    <row r="10" spans="1:12">
      <c r="A10" s="424" t="s">
        <v>8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</row>
    <row r="11" spans="1:12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ht="15.75">
      <c r="A12" s="28"/>
      <c r="B12" s="152"/>
      <c r="C12" s="152"/>
      <c r="D12" s="152"/>
      <c r="E12" s="152"/>
      <c r="F12" s="152"/>
      <c r="G12" s="430" t="s">
        <v>9</v>
      </c>
      <c r="H12" s="430"/>
      <c r="I12" s="430"/>
      <c r="J12" s="430"/>
      <c r="K12" s="430"/>
      <c r="L12" s="152"/>
    </row>
    <row r="13" spans="1:12" ht="15.75">
      <c r="A13" s="431" t="s">
        <v>10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</row>
    <row r="14" spans="1:12">
      <c r="G14" s="432" t="s">
        <v>11</v>
      </c>
      <c r="H14" s="432"/>
      <c r="I14" s="432"/>
      <c r="J14" s="432"/>
      <c r="K14" s="432"/>
    </row>
    <row r="15" spans="1:12">
      <c r="G15" s="424" t="s">
        <v>12</v>
      </c>
      <c r="H15" s="424"/>
      <c r="I15" s="424"/>
      <c r="J15" s="424"/>
      <c r="K15" s="424"/>
    </row>
    <row r="16" spans="1:12" ht="15.75">
      <c r="B16" s="431" t="s">
        <v>13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8" spans="1:16">
      <c r="G18" s="433" t="s">
        <v>334</v>
      </c>
      <c r="H18" s="432"/>
      <c r="I18" s="432"/>
      <c r="J18" s="432"/>
      <c r="K18" s="432"/>
    </row>
    <row r="19" spans="1:16">
      <c r="G19" s="451" t="s">
        <v>14</v>
      </c>
      <c r="H19" s="451"/>
      <c r="I19" s="451"/>
      <c r="J19" s="451"/>
      <c r="K19" s="451"/>
    </row>
    <row r="20" spans="1:16">
      <c r="G20" s="152"/>
      <c r="H20" s="152"/>
      <c r="I20" s="152"/>
      <c r="J20" s="152"/>
      <c r="K20" s="152"/>
    </row>
    <row r="21" spans="1:16">
      <c r="B21" s="22"/>
      <c r="C21" s="22"/>
      <c r="D21" s="22"/>
      <c r="E21" s="455" t="s">
        <v>231</v>
      </c>
      <c r="F21" s="455"/>
      <c r="G21" s="455"/>
      <c r="H21" s="455"/>
      <c r="I21" s="455"/>
      <c r="J21" s="455"/>
      <c r="K21" s="455"/>
      <c r="L21" s="22"/>
    </row>
    <row r="22" spans="1:16">
      <c r="A22" s="453" t="s">
        <v>15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</row>
    <row r="23" spans="1:16">
      <c r="F23" s="36"/>
      <c r="J23" s="5"/>
      <c r="K23" s="13"/>
      <c r="L23" s="6" t="s">
        <v>16</v>
      </c>
    </row>
    <row r="24" spans="1:16">
      <c r="F24" s="36"/>
      <c r="J24" s="31" t="s">
        <v>17</v>
      </c>
      <c r="K24" s="23"/>
      <c r="L24" s="32"/>
    </row>
    <row r="25" spans="1:16">
      <c r="E25" s="152"/>
      <c r="F25" s="151"/>
      <c r="I25" s="34"/>
      <c r="J25" s="34"/>
      <c r="K25" s="35" t="s">
        <v>18</v>
      </c>
      <c r="L25" s="32"/>
    </row>
    <row r="26" spans="1:16">
      <c r="A26" s="454" t="s">
        <v>232</v>
      </c>
      <c r="B26" s="454"/>
      <c r="C26" s="454"/>
      <c r="D26" s="454"/>
      <c r="E26" s="454"/>
      <c r="F26" s="454"/>
      <c r="G26" s="454"/>
      <c r="H26" s="454"/>
      <c r="I26" s="454"/>
      <c r="K26" s="35" t="s">
        <v>19</v>
      </c>
      <c r="L26" s="37" t="s">
        <v>20</v>
      </c>
    </row>
    <row r="27" spans="1:16">
      <c r="A27" s="454" t="s">
        <v>233</v>
      </c>
      <c r="B27" s="454"/>
      <c r="C27" s="454"/>
      <c r="D27" s="454"/>
      <c r="E27" s="454"/>
      <c r="F27" s="454"/>
      <c r="G27" s="454"/>
      <c r="H27" s="454"/>
      <c r="I27" s="454"/>
      <c r="J27" s="149" t="s">
        <v>22</v>
      </c>
      <c r="K27" s="114" t="s">
        <v>34</v>
      </c>
      <c r="L27" s="32"/>
    </row>
    <row r="28" spans="1:16">
      <c r="F28" s="36"/>
      <c r="G28" s="39" t="s">
        <v>23</v>
      </c>
      <c r="H28" s="102" t="s">
        <v>247</v>
      </c>
      <c r="I28" s="103"/>
      <c r="J28" s="42"/>
      <c r="K28" s="32"/>
      <c r="L28" s="32"/>
    </row>
    <row r="29" spans="1:16">
      <c r="F29" s="36"/>
      <c r="G29" s="429" t="s">
        <v>24</v>
      </c>
      <c r="H29" s="429"/>
      <c r="I29" s="115" t="s">
        <v>234</v>
      </c>
      <c r="J29" s="43" t="s">
        <v>235</v>
      </c>
      <c r="K29" s="32" t="s">
        <v>235</v>
      </c>
      <c r="L29" s="32" t="s">
        <v>235</v>
      </c>
    </row>
    <row r="30" spans="1:16">
      <c r="A30" s="418" t="s">
        <v>248</v>
      </c>
      <c r="B30" s="418"/>
      <c r="C30" s="418"/>
      <c r="D30" s="418"/>
      <c r="E30" s="418"/>
      <c r="F30" s="418"/>
      <c r="G30" s="418"/>
      <c r="H30" s="418"/>
      <c r="I30" s="418"/>
      <c r="J30" s="44"/>
      <c r="K30" s="44"/>
      <c r="L30" s="45" t="s">
        <v>25</v>
      </c>
    </row>
    <row r="31" spans="1:16" ht="27" customHeight="1">
      <c r="A31" s="436" t="s">
        <v>26</v>
      </c>
      <c r="B31" s="437"/>
      <c r="C31" s="437"/>
      <c r="D31" s="437"/>
      <c r="E31" s="437"/>
      <c r="F31" s="437"/>
      <c r="G31" s="440" t="s">
        <v>27</v>
      </c>
      <c r="H31" s="442" t="s">
        <v>28</v>
      </c>
      <c r="I31" s="444" t="s">
        <v>29</v>
      </c>
      <c r="J31" s="445"/>
      <c r="K31" s="446" t="s">
        <v>30</v>
      </c>
      <c r="L31" s="448" t="s">
        <v>31</v>
      </c>
      <c r="M31" s="46"/>
      <c r="N31" s="36"/>
      <c r="O31" s="36"/>
      <c r="P31" s="22"/>
    </row>
    <row r="32" spans="1:16" ht="58.5" customHeight="1">
      <c r="A32" s="438"/>
      <c r="B32" s="439"/>
      <c r="C32" s="439"/>
      <c r="D32" s="439"/>
      <c r="E32" s="439"/>
      <c r="F32" s="439"/>
      <c r="G32" s="441"/>
      <c r="H32" s="443"/>
      <c r="I32" s="47" t="s">
        <v>32</v>
      </c>
      <c r="J32" s="48" t="s">
        <v>33</v>
      </c>
      <c r="K32" s="447"/>
      <c r="L32" s="449"/>
      <c r="M32" s="36"/>
      <c r="N32" s="36"/>
      <c r="O32" s="36"/>
      <c r="P32" s="22"/>
    </row>
    <row r="33" spans="1:16">
      <c r="A33" s="425" t="s">
        <v>34</v>
      </c>
      <c r="B33" s="426"/>
      <c r="C33" s="426"/>
      <c r="D33" s="426"/>
      <c r="E33" s="426"/>
      <c r="F33" s="427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  <c r="M33" s="36"/>
      <c r="N33" s="36"/>
      <c r="O33" s="36"/>
      <c r="P33" s="22"/>
    </row>
    <row r="34" spans="1:16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6">
        <f>SUM(I35+I46+I65+I86+I93+I113+I139+I158+I168)</f>
        <v>992</v>
      </c>
      <c r="J34" s="116">
        <f>SUM(J35+J46+J65+J86+J93+J113+J139+J158+J168)</f>
        <v>992</v>
      </c>
      <c r="K34" s="117">
        <f>SUM(K35+K46+K65+K86+K93+K113+K139+K158+K168)</f>
        <v>992</v>
      </c>
      <c r="L34" s="116">
        <f>SUM(L35+L46+L65+L86+L93+L113+L139+L158+L168)</f>
        <v>992</v>
      </c>
      <c r="M34" s="53"/>
      <c r="N34" s="53"/>
      <c r="O34" s="53"/>
      <c r="P34" s="22"/>
    </row>
    <row r="35" spans="1:16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6">
        <f>SUM(I36+I42)</f>
        <v>992</v>
      </c>
      <c r="J35" s="116">
        <f>SUM(J36+J42)</f>
        <v>992</v>
      </c>
      <c r="K35" s="118">
        <f>SUM(K36+K42)</f>
        <v>992</v>
      </c>
      <c r="L35" s="119">
        <f>SUM(L36+L42)</f>
        <v>992</v>
      </c>
      <c r="M35" s="36"/>
      <c r="N35" s="36"/>
      <c r="O35" s="36"/>
      <c r="P35" s="22"/>
    </row>
    <row r="36" spans="1:16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6">
        <f>SUM(I37)</f>
        <v>992</v>
      </c>
      <c r="J36" s="116">
        <f>SUM(J37)</f>
        <v>992</v>
      </c>
      <c r="K36" s="117">
        <f>SUM(K37)</f>
        <v>992</v>
      </c>
      <c r="L36" s="116">
        <f>SUM(L37)</f>
        <v>992</v>
      </c>
      <c r="M36" s="36"/>
      <c r="N36" s="36"/>
      <c r="O36" s="36"/>
      <c r="P36" s="22"/>
    </row>
    <row r="37" spans="1:16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6">
        <f>SUM(I38+I40)</f>
        <v>992</v>
      </c>
      <c r="J37" s="116">
        <f t="shared" ref="J37:L38" si="0">SUM(J38)</f>
        <v>992</v>
      </c>
      <c r="K37" s="116">
        <f t="shared" si="0"/>
        <v>992</v>
      </c>
      <c r="L37" s="116">
        <f t="shared" si="0"/>
        <v>992</v>
      </c>
      <c r="M37" s="36"/>
      <c r="N37" s="36"/>
      <c r="O37" s="36"/>
      <c r="P37" s="22"/>
    </row>
    <row r="38" spans="1:16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7">
        <f>SUM(I39)</f>
        <v>992</v>
      </c>
      <c r="J38" s="117">
        <f t="shared" si="0"/>
        <v>992</v>
      </c>
      <c r="K38" s="117">
        <f t="shared" si="0"/>
        <v>992</v>
      </c>
      <c r="L38" s="117">
        <f t="shared" si="0"/>
        <v>992</v>
      </c>
      <c r="M38" s="36"/>
      <c r="N38" s="36"/>
      <c r="O38" s="36"/>
      <c r="P38" s="22"/>
    </row>
    <row r="39" spans="1:16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20">
        <v>992</v>
      </c>
      <c r="J39" s="121">
        <v>992</v>
      </c>
      <c r="K39" s="121">
        <v>992</v>
      </c>
      <c r="L39" s="121">
        <v>992</v>
      </c>
      <c r="M39" s="36"/>
      <c r="N39" s="36"/>
      <c r="O39" s="36"/>
      <c r="P39" s="22"/>
    </row>
    <row r="40" spans="1:16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  <c r="M40" s="36"/>
      <c r="N40" s="36"/>
      <c r="O40" s="36"/>
      <c r="P40" s="22"/>
    </row>
    <row r="41" spans="1:16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  <c r="M41" s="36"/>
      <c r="N41" s="36"/>
      <c r="O41" s="36"/>
      <c r="P41" s="22"/>
    </row>
    <row r="42" spans="1:16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  <c r="M42" s="36"/>
      <c r="N42" s="36"/>
      <c r="O42" s="36"/>
      <c r="P42" s="22"/>
    </row>
    <row r="43" spans="1:16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  <c r="M43" s="36"/>
      <c r="N43" s="36"/>
      <c r="O43" s="36"/>
      <c r="P43" s="22"/>
    </row>
    <row r="44" spans="1:16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  <c r="M44" s="36"/>
      <c r="N44" s="36"/>
      <c r="O44" s="36"/>
      <c r="P44" s="22"/>
    </row>
    <row r="45" spans="1:16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2">
        <v>0</v>
      </c>
      <c r="J45" s="121">
        <v>0</v>
      </c>
      <c r="K45" s="121">
        <v>0</v>
      </c>
      <c r="L45" s="121">
        <v>0</v>
      </c>
      <c r="M45" s="36"/>
      <c r="N45" s="36"/>
      <c r="O45" s="36"/>
      <c r="P45" s="22"/>
    </row>
    <row r="46" spans="1:16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  <c r="M46" s="36"/>
      <c r="N46" s="36"/>
      <c r="O46" s="36"/>
      <c r="P46" s="22"/>
    </row>
    <row r="47" spans="1:16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  <c r="M47" s="36"/>
      <c r="N47" s="36"/>
      <c r="O47" s="36"/>
      <c r="P47" s="22"/>
    </row>
    <row r="48" spans="1:16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  <c r="M48" s="36"/>
      <c r="N48" s="36"/>
      <c r="O48" s="36"/>
      <c r="P48" s="22"/>
    </row>
    <row r="49" spans="1:16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  <c r="M49" s="36"/>
      <c r="N49" s="36"/>
      <c r="O49" s="36"/>
      <c r="P49" s="22"/>
    </row>
    <row r="50" spans="1:16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  <c r="M50" s="36"/>
      <c r="N50" s="36"/>
      <c r="O50" s="36"/>
      <c r="P50" s="22"/>
    </row>
    <row r="51" spans="1:16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  <c r="M51" s="36"/>
      <c r="N51" s="36"/>
      <c r="O51" s="36"/>
      <c r="P51" s="22"/>
    </row>
    <row r="52" spans="1:16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  <c r="M52" s="36"/>
      <c r="N52" s="36"/>
      <c r="O52" s="36"/>
      <c r="P52" s="22"/>
    </row>
    <row r="53" spans="1:16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  <c r="M53" s="36"/>
      <c r="N53" s="36"/>
      <c r="O53" s="36"/>
      <c r="P53" s="22"/>
    </row>
    <row r="54" spans="1:16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  <c r="M54" s="36"/>
      <c r="N54" s="36"/>
      <c r="O54" s="36"/>
      <c r="P54" s="22"/>
    </row>
    <row r="55" spans="1:16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  <c r="M55" s="36"/>
      <c r="N55" s="36"/>
      <c r="O55" s="36"/>
      <c r="P55" s="22"/>
    </row>
    <row r="56" spans="1:16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  <c r="M56" s="36"/>
      <c r="N56" s="36"/>
      <c r="O56" s="36"/>
      <c r="P56" s="22"/>
    </row>
    <row r="57" spans="1:16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  <c r="M57" s="36"/>
      <c r="N57" s="36"/>
      <c r="O57" s="36"/>
      <c r="P57" s="22"/>
    </row>
    <row r="58" spans="1:16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  <c r="M58" s="36"/>
      <c r="N58" s="36"/>
      <c r="O58" s="36"/>
      <c r="P58" s="22"/>
    </row>
    <row r="59" spans="1:16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  <c r="M59" s="36"/>
      <c r="N59" s="36"/>
      <c r="O59" s="36"/>
      <c r="P59" s="22"/>
    </row>
    <row r="60" spans="1:16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  <c r="M60" s="36"/>
      <c r="N60" s="36"/>
      <c r="O60" s="36"/>
      <c r="P60" s="22"/>
    </row>
    <row r="61" spans="1:16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  <c r="M61" s="36"/>
      <c r="N61" s="36"/>
      <c r="O61" s="36"/>
      <c r="P61" s="22"/>
    </row>
    <row r="62" spans="1:16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  <c r="M62" s="36"/>
      <c r="N62" s="36"/>
      <c r="O62" s="36"/>
      <c r="P62" s="22"/>
    </row>
    <row r="63" spans="1:16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  <c r="M63" s="36"/>
      <c r="N63" s="36"/>
      <c r="O63" s="36"/>
      <c r="P63" s="22"/>
    </row>
    <row r="64" spans="1:16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  <c r="M64" s="36"/>
      <c r="N64" s="36"/>
      <c r="O64" s="36"/>
      <c r="P64" s="22"/>
    </row>
    <row r="65" spans="1:16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  <c r="M65" s="36"/>
      <c r="N65" s="36"/>
      <c r="O65" s="36"/>
      <c r="P65" s="22"/>
    </row>
    <row r="66" spans="1:16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  <c r="M66" s="36"/>
      <c r="N66" s="36"/>
      <c r="O66" s="36"/>
      <c r="P66" s="22"/>
    </row>
    <row r="67" spans="1:16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  <c r="M67" s="36"/>
      <c r="N67" s="36"/>
      <c r="O67" s="36"/>
      <c r="P67" s="22"/>
    </row>
    <row r="68" spans="1:16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  <c r="M68" s="36"/>
      <c r="N68" s="36"/>
      <c r="O68" s="36"/>
      <c r="P68" s="22"/>
    </row>
    <row r="69" spans="1:16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  <c r="P69" s="22"/>
    </row>
    <row r="70" spans="1:16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  <c r="M70" s="36"/>
      <c r="N70" s="36"/>
      <c r="O70" s="36"/>
      <c r="P70" s="22"/>
    </row>
    <row r="71" spans="1:16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  <c r="M71" s="36"/>
      <c r="N71" s="36"/>
      <c r="O71" s="36"/>
      <c r="P71" s="22"/>
    </row>
    <row r="72" spans="1:16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  <c r="M72" s="36"/>
      <c r="N72" s="36"/>
      <c r="O72" s="36"/>
      <c r="P72" s="22"/>
    </row>
    <row r="73" spans="1:16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  <c r="M73" s="36"/>
      <c r="N73" s="36"/>
      <c r="O73" s="36"/>
      <c r="P73" s="22"/>
    </row>
    <row r="74" spans="1:16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  <c r="P74" s="22"/>
    </row>
    <row r="75" spans="1:16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  <c r="M75" s="36"/>
      <c r="N75" s="36"/>
      <c r="O75" s="36"/>
      <c r="P75" s="22"/>
    </row>
    <row r="76" spans="1:16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  <c r="M76" s="36"/>
      <c r="N76" s="36"/>
      <c r="O76" s="36"/>
      <c r="P76" s="22"/>
    </row>
    <row r="77" spans="1:16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  <c r="M77" s="36"/>
      <c r="N77" s="36"/>
      <c r="O77" s="36"/>
      <c r="P77" s="22"/>
    </row>
    <row r="78" spans="1:16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  <c r="M78" s="36"/>
      <c r="N78" s="36"/>
      <c r="O78" s="36"/>
      <c r="P78" s="22"/>
    </row>
    <row r="79" spans="1:16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  <c r="M79" s="36"/>
      <c r="N79" s="36"/>
      <c r="O79" s="36"/>
      <c r="P79" s="22"/>
    </row>
    <row r="80" spans="1:16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  <c r="M80" s="36"/>
      <c r="N80" s="36"/>
      <c r="O80" s="36"/>
      <c r="P80" s="22"/>
    </row>
    <row r="81" spans="1:16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  <c r="M81" s="36"/>
      <c r="N81" s="36"/>
      <c r="O81" s="36"/>
      <c r="P81" s="22"/>
    </row>
    <row r="82" spans="1:16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  <c r="M82" s="36"/>
      <c r="N82" s="36"/>
      <c r="O82" s="36"/>
      <c r="P82" s="22"/>
    </row>
    <row r="83" spans="1:16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  <c r="M83" s="36"/>
      <c r="N83" s="36"/>
      <c r="O83" s="36"/>
      <c r="P83" s="22"/>
    </row>
    <row r="84" spans="1:16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  <c r="M84" s="36"/>
      <c r="N84" s="36"/>
      <c r="O84" s="36"/>
      <c r="P84" s="22"/>
    </row>
    <row r="85" spans="1:16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  <c r="M85" s="36"/>
      <c r="N85" s="36"/>
      <c r="O85" s="36"/>
      <c r="P85" s="22"/>
    </row>
    <row r="86" spans="1:16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  <c r="M86" s="36"/>
      <c r="N86" s="36"/>
      <c r="O86" s="36"/>
      <c r="P86" s="22"/>
    </row>
    <row r="87" spans="1:16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  <c r="M87" s="36"/>
      <c r="N87" s="36"/>
      <c r="O87" s="36"/>
      <c r="P87" s="22"/>
    </row>
    <row r="88" spans="1:16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  <c r="M88" s="36"/>
      <c r="N88" s="36"/>
      <c r="O88" s="36"/>
      <c r="P88" s="22"/>
    </row>
    <row r="89" spans="1:16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  <c r="M89" s="36"/>
      <c r="N89" s="36"/>
      <c r="O89" s="36"/>
      <c r="P89" s="22"/>
    </row>
    <row r="90" spans="1:16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  <c r="M90" s="36"/>
      <c r="N90" s="36"/>
      <c r="O90" s="36"/>
      <c r="P90" s="22"/>
    </row>
    <row r="91" spans="1:16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  <c r="M91" s="36"/>
      <c r="N91" s="36"/>
      <c r="O91" s="36"/>
      <c r="P91" s="22"/>
    </row>
    <row r="92" spans="1:16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  <c r="M92" s="36"/>
      <c r="N92" s="36"/>
      <c r="O92" s="36"/>
      <c r="P92" s="22"/>
    </row>
    <row r="93" spans="1:16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  <c r="M93" s="36"/>
      <c r="N93" s="36"/>
      <c r="O93" s="36"/>
      <c r="P93" s="22"/>
    </row>
    <row r="94" spans="1:16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  <c r="M94" s="36"/>
      <c r="N94" s="36"/>
      <c r="O94" s="36"/>
      <c r="P94" s="22"/>
    </row>
    <row r="95" spans="1:16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  <c r="M95" s="36"/>
      <c r="N95" s="36"/>
      <c r="O95" s="36"/>
      <c r="P95" s="22"/>
    </row>
    <row r="96" spans="1:16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  <c r="M96" s="36"/>
      <c r="N96" s="36"/>
      <c r="O96" s="36"/>
      <c r="P96" s="22"/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  <c r="M97" s="36"/>
      <c r="N97" s="36"/>
      <c r="O97" s="36"/>
      <c r="P97" s="22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  <c r="M98" s="36"/>
      <c r="N98" s="36"/>
      <c r="O98" s="36"/>
      <c r="P98" s="22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  <c r="M99" s="36"/>
      <c r="N99" s="36"/>
      <c r="O99" s="36"/>
      <c r="P99" s="22"/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  <c r="M100" s="36"/>
      <c r="N100" s="36"/>
      <c r="O100" s="36"/>
      <c r="P100" s="22"/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  <c r="M101" s="36"/>
      <c r="N101" s="36"/>
      <c r="O101" s="36"/>
      <c r="P101" s="22"/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  <c r="M102" s="36"/>
      <c r="N102" s="36"/>
      <c r="O102" s="36"/>
      <c r="P102" s="2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  <c r="M103" s="36"/>
      <c r="N103" s="36"/>
      <c r="O103" s="36"/>
      <c r="P103" s="22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  <c r="M104" s="36"/>
      <c r="N104" s="36"/>
      <c r="O104" s="36"/>
      <c r="P104" s="22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  <c r="M105" s="36"/>
      <c r="N105" s="36"/>
      <c r="O105" s="36"/>
      <c r="P105" s="22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  <c r="M106" s="36"/>
      <c r="N106" s="36"/>
      <c r="O106" s="36"/>
      <c r="P106" s="22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  <c r="M107" s="36"/>
      <c r="N107" s="36"/>
      <c r="O107" s="36"/>
      <c r="P107" s="22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M108" s="36"/>
      <c r="N108" s="36"/>
      <c r="O108" s="36"/>
      <c r="P108" s="22"/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  <c r="M109" s="36"/>
      <c r="N109" s="36"/>
      <c r="O109" s="36"/>
      <c r="P109" s="22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  <c r="M110" s="36"/>
      <c r="N110" s="36"/>
      <c r="O110" s="36"/>
      <c r="P110" s="22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  <c r="M111" s="36"/>
      <c r="N111" s="36"/>
      <c r="O111" s="36"/>
      <c r="P111" s="22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  <c r="M112" s="36"/>
      <c r="N112" s="36"/>
      <c r="O112" s="36"/>
      <c r="P112" s="22"/>
    </row>
    <row r="113" spans="1:16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  <c r="M113" s="36"/>
      <c r="N113" s="36"/>
      <c r="O113" s="36"/>
      <c r="P113" s="22"/>
    </row>
    <row r="114" spans="1:16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  <c r="M114" s="36"/>
      <c r="N114" s="36"/>
      <c r="O114" s="36"/>
      <c r="P114" s="22"/>
    </row>
    <row r="115" spans="1:16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  <c r="M115" s="36"/>
      <c r="N115" s="36"/>
      <c r="O115" s="36"/>
      <c r="P115" s="22"/>
    </row>
    <row r="116" spans="1:16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  <c r="M116" s="36"/>
      <c r="N116" s="36"/>
      <c r="O116" s="36"/>
      <c r="P116" s="22"/>
    </row>
    <row r="117" spans="1:16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  <c r="M117" s="36"/>
      <c r="N117" s="36"/>
      <c r="O117" s="36"/>
      <c r="P117" s="22"/>
    </row>
    <row r="118" spans="1:16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  <c r="M118" s="36"/>
      <c r="N118" s="36"/>
      <c r="O118" s="36"/>
      <c r="P118" s="22"/>
    </row>
    <row r="119" spans="1:16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  <c r="M119" s="36"/>
      <c r="N119" s="36"/>
      <c r="O119" s="36"/>
      <c r="P119" s="22"/>
    </row>
    <row r="120" spans="1:16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  <c r="M120" s="36"/>
      <c r="N120" s="36"/>
      <c r="O120" s="36"/>
      <c r="P120" s="22"/>
    </row>
    <row r="121" spans="1:16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  <c r="M121" s="36"/>
      <c r="N121" s="36"/>
      <c r="O121" s="36"/>
      <c r="P121" s="22"/>
    </row>
    <row r="122" spans="1:16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  <c r="M122" s="36"/>
      <c r="N122" s="36"/>
      <c r="O122" s="36"/>
      <c r="P122" s="22"/>
    </row>
    <row r="123" spans="1:16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  <c r="M123" s="36"/>
      <c r="N123" s="36"/>
      <c r="O123" s="36"/>
      <c r="P123" s="22"/>
    </row>
    <row r="124" spans="1:16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  <c r="M124" s="36"/>
      <c r="N124" s="36"/>
      <c r="O124" s="36"/>
      <c r="P124" s="22"/>
    </row>
    <row r="125" spans="1:16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  <c r="M125" s="36"/>
      <c r="N125" s="36"/>
      <c r="O125" s="36"/>
      <c r="P125" s="22"/>
    </row>
    <row r="126" spans="1:16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  <c r="M126" s="36"/>
      <c r="N126" s="36"/>
      <c r="O126" s="36"/>
      <c r="P126" s="22"/>
    </row>
    <row r="127" spans="1:16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  <c r="M127" s="36"/>
      <c r="N127" s="36"/>
      <c r="O127" s="36"/>
      <c r="P127" s="22"/>
    </row>
    <row r="128" spans="1:16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  <c r="M128" s="36"/>
      <c r="N128" s="36"/>
      <c r="O128" s="36"/>
      <c r="P128" s="22"/>
    </row>
    <row r="129" spans="1:16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  <c r="M129" s="36"/>
      <c r="N129" s="36"/>
      <c r="O129" s="36"/>
      <c r="P129" s="22"/>
    </row>
    <row r="130" spans="1:16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  <c r="M130" s="36"/>
      <c r="N130" s="36"/>
      <c r="O130" s="36"/>
      <c r="P130" s="22"/>
    </row>
    <row r="131" spans="1:16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  <c r="M131" s="36"/>
      <c r="N131" s="36"/>
      <c r="O131" s="36"/>
      <c r="P131" s="22"/>
    </row>
    <row r="132" spans="1:16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  <c r="M132" s="36"/>
      <c r="N132" s="36"/>
      <c r="O132" s="36"/>
      <c r="P132" s="22"/>
    </row>
    <row r="133" spans="1:16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  <c r="M133" s="36"/>
      <c r="N133" s="36"/>
      <c r="O133" s="36"/>
      <c r="P133" s="22"/>
    </row>
    <row r="134" spans="1:16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  <c r="M134" s="36"/>
      <c r="N134" s="36"/>
      <c r="O134" s="36"/>
      <c r="P134" s="22"/>
    </row>
    <row r="135" spans="1:16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  <c r="M135" s="36"/>
      <c r="N135" s="36"/>
      <c r="O135" s="36"/>
      <c r="P135" s="22"/>
    </row>
    <row r="136" spans="1:16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  <c r="M136" s="36"/>
      <c r="N136" s="36"/>
      <c r="O136" s="36"/>
      <c r="P136" s="22"/>
    </row>
    <row r="137" spans="1:16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  <c r="M137" s="36"/>
      <c r="N137" s="36"/>
      <c r="O137" s="36"/>
      <c r="P137" s="22"/>
    </row>
    <row r="138" spans="1:16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  <c r="M138" s="36"/>
      <c r="N138" s="36"/>
      <c r="O138" s="36"/>
      <c r="P138" s="22"/>
    </row>
    <row r="139" spans="1:16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  <c r="M139" s="36"/>
      <c r="N139" s="36"/>
      <c r="O139" s="36"/>
      <c r="P139" s="22"/>
    </row>
    <row r="140" spans="1:16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  <c r="M140" s="36"/>
      <c r="N140" s="36"/>
      <c r="O140" s="36"/>
      <c r="P140" s="22"/>
    </row>
    <row r="141" spans="1:16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  <c r="M141" s="36"/>
      <c r="N141" s="36"/>
      <c r="O141" s="36"/>
      <c r="P141" s="22"/>
    </row>
    <row r="142" spans="1:16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  <c r="M142" s="36"/>
      <c r="N142" s="36"/>
      <c r="O142" s="36"/>
      <c r="P142" s="22"/>
    </row>
    <row r="143" spans="1:16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  <c r="M143" s="36"/>
      <c r="N143" s="36"/>
      <c r="O143" s="36"/>
      <c r="P143" s="22"/>
    </row>
    <row r="144" spans="1:16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  <c r="M144" s="36"/>
      <c r="N144" s="36"/>
      <c r="O144" s="36"/>
      <c r="P144" s="22"/>
    </row>
    <row r="145" spans="1:16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  <c r="M145" s="36"/>
      <c r="N145" s="36"/>
      <c r="O145" s="36"/>
      <c r="P145" s="22"/>
    </row>
    <row r="146" spans="1:16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  <c r="M146" s="36"/>
      <c r="N146" s="36"/>
      <c r="O146" s="36"/>
      <c r="P146" s="22"/>
    </row>
    <row r="147" spans="1:16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  <c r="M147" s="36"/>
      <c r="N147" s="36"/>
      <c r="O147" s="36"/>
      <c r="P147" s="22"/>
    </row>
    <row r="148" spans="1:16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  <c r="M148" s="36"/>
      <c r="N148" s="36"/>
      <c r="O148" s="36"/>
      <c r="P148" s="22"/>
    </row>
    <row r="149" spans="1:16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  <c r="M149" s="36"/>
      <c r="N149" s="36"/>
      <c r="O149" s="36"/>
      <c r="P149" s="22"/>
    </row>
    <row r="150" spans="1:16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  <c r="M150" s="36"/>
      <c r="N150" s="36"/>
      <c r="O150" s="36"/>
      <c r="P150" s="22"/>
    </row>
    <row r="151" spans="1:16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  <c r="M151" s="36"/>
      <c r="N151" s="36"/>
      <c r="O151" s="36"/>
      <c r="P151" s="22"/>
    </row>
    <row r="152" spans="1:16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  <c r="M152" s="36"/>
      <c r="N152" s="36"/>
      <c r="O152" s="36"/>
      <c r="P152" s="22"/>
    </row>
    <row r="153" spans="1:16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  <c r="M153" s="36"/>
      <c r="N153" s="36"/>
      <c r="O153" s="36"/>
      <c r="P153" s="22"/>
    </row>
    <row r="154" spans="1:16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  <c r="M154" s="36"/>
      <c r="N154" s="36"/>
      <c r="O154" s="36"/>
      <c r="P154" s="22"/>
    </row>
    <row r="155" spans="1:16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  <c r="M155" s="36"/>
      <c r="N155" s="36"/>
      <c r="O155" s="36"/>
      <c r="P155" s="22"/>
    </row>
    <row r="156" spans="1:16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  <c r="M156" s="36"/>
      <c r="N156" s="36"/>
      <c r="O156" s="36"/>
      <c r="P156" s="22"/>
    </row>
    <row r="157" spans="1:16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  <c r="M157" s="36"/>
      <c r="N157" s="36"/>
      <c r="O157" s="36"/>
      <c r="P157" s="22"/>
    </row>
    <row r="158" spans="1:16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  <c r="M158" s="36"/>
      <c r="N158" s="36"/>
      <c r="O158" s="36"/>
      <c r="P158" s="22"/>
    </row>
    <row r="159" spans="1:16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  <c r="M159" s="36"/>
      <c r="N159" s="36"/>
      <c r="O159" s="36"/>
      <c r="P159" s="22"/>
    </row>
    <row r="160" spans="1:16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  <c r="M160" s="36"/>
      <c r="N160" s="36"/>
      <c r="O160" s="36"/>
      <c r="P160" s="22"/>
    </row>
    <row r="161" spans="1:16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  <c r="M161" s="36"/>
      <c r="N161" s="36"/>
      <c r="O161" s="36"/>
      <c r="P161" s="22"/>
    </row>
    <row r="162" spans="1:16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  <c r="M162" s="36"/>
      <c r="N162" s="36"/>
      <c r="O162" s="36"/>
      <c r="P162" s="22"/>
    </row>
    <row r="163" spans="1:16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  <c r="M163" s="36"/>
      <c r="N163" s="36"/>
      <c r="O163" s="36"/>
      <c r="P163" s="22"/>
    </row>
    <row r="164" spans="1:16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  <c r="M164" s="36"/>
      <c r="N164" s="36"/>
      <c r="O164" s="36"/>
      <c r="P164" s="22"/>
    </row>
    <row r="165" spans="1:16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  <c r="M165" s="36"/>
      <c r="N165" s="36"/>
      <c r="O165" s="36"/>
      <c r="P165" s="22"/>
    </row>
    <row r="166" spans="1:16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  <c r="M166" s="36"/>
      <c r="N166" s="36"/>
      <c r="O166" s="36"/>
      <c r="P166" s="22"/>
    </row>
    <row r="167" spans="1:16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  <c r="M167" s="36"/>
      <c r="N167" s="36"/>
      <c r="O167" s="36"/>
      <c r="P167" s="22"/>
    </row>
    <row r="168" spans="1:16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  <c r="M168" s="36"/>
      <c r="N168" s="36"/>
      <c r="O168" s="36"/>
      <c r="P168" s="22"/>
    </row>
    <row r="169" spans="1:16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  <c r="P169" s="22"/>
    </row>
    <row r="170" spans="1:16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  <c r="M170" s="36"/>
      <c r="N170" s="36"/>
      <c r="O170" s="36"/>
      <c r="P170" s="22"/>
    </row>
    <row r="171" spans="1:16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  <c r="M171" s="36"/>
      <c r="N171" s="36"/>
      <c r="O171" s="36"/>
      <c r="P171" s="22"/>
    </row>
    <row r="172" spans="1:16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  <c r="M172" s="36"/>
      <c r="N172" s="36"/>
      <c r="O172" s="36"/>
      <c r="P172" s="22"/>
    </row>
    <row r="173" spans="1:16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  <c r="M173" s="36"/>
      <c r="N173" s="36"/>
      <c r="O173" s="36"/>
      <c r="P173" s="22"/>
    </row>
    <row r="174" spans="1:16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  <c r="M174" s="36"/>
      <c r="N174" s="36"/>
      <c r="O174" s="36"/>
      <c r="P174" s="22"/>
    </row>
    <row r="175" spans="1:16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  <c r="M175" s="36"/>
      <c r="N175" s="36"/>
      <c r="O175" s="36"/>
      <c r="P175" s="22"/>
    </row>
    <row r="176" spans="1:16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  <c r="M176" s="36"/>
      <c r="N176" s="36"/>
      <c r="O176" s="36"/>
      <c r="P176" s="22"/>
    </row>
    <row r="177" spans="1:16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  <c r="M177" s="36"/>
      <c r="N177" s="36"/>
      <c r="O177" s="36"/>
      <c r="P177" s="22"/>
    </row>
    <row r="178" spans="1:16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  <c r="M178" s="36"/>
      <c r="N178" s="36"/>
      <c r="O178" s="36"/>
      <c r="P178" s="22"/>
    </row>
    <row r="179" spans="1:16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  <c r="M179" s="36"/>
      <c r="N179" s="36"/>
      <c r="O179" s="36"/>
      <c r="P179" s="22"/>
    </row>
    <row r="180" spans="1:16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  <c r="M180" s="36"/>
      <c r="N180" s="36"/>
      <c r="O180" s="36"/>
      <c r="P180" s="22"/>
    </row>
    <row r="181" spans="1:16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  <c r="M181" s="36"/>
      <c r="N181" s="36"/>
      <c r="O181" s="36"/>
      <c r="P181" s="22"/>
    </row>
    <row r="182" spans="1:16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  <c r="M182" s="36"/>
      <c r="N182" s="36"/>
      <c r="O182" s="36"/>
      <c r="P182" s="22"/>
    </row>
    <row r="183" spans="1:16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  <c r="M183" s="36"/>
      <c r="N183" s="36"/>
      <c r="O183" s="36"/>
      <c r="P183" s="22"/>
    </row>
    <row r="184" spans="1:16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  <c r="M184" s="36"/>
      <c r="N184" s="36"/>
      <c r="O184" s="36"/>
      <c r="P184" s="22"/>
    </row>
    <row r="185" spans="1:16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  <c r="M185" s="36"/>
      <c r="N185" s="36"/>
      <c r="O185" s="36"/>
      <c r="P185" s="22"/>
    </row>
    <row r="186" spans="1:16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  <c r="M186" s="36"/>
      <c r="N186" s="36"/>
      <c r="O186" s="36"/>
      <c r="P186" s="22"/>
    </row>
    <row r="187" spans="1:16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  <c r="M187" s="36"/>
      <c r="N187" s="36"/>
      <c r="O187" s="36"/>
      <c r="P187" s="22"/>
    </row>
    <row r="188" spans="1:16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  <c r="M188" s="36"/>
      <c r="N188" s="36"/>
      <c r="O188" s="36"/>
      <c r="P188" s="22"/>
    </row>
    <row r="189" spans="1:16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  <c r="M189" s="36"/>
      <c r="N189" s="36"/>
      <c r="O189" s="36"/>
      <c r="P189" s="22"/>
    </row>
    <row r="190" spans="1:16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  <c r="M190" s="36"/>
      <c r="N190" s="36"/>
      <c r="O190" s="36"/>
      <c r="P190" s="22"/>
    </row>
    <row r="191" spans="1:16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  <c r="M191" s="36"/>
      <c r="N191" s="36"/>
      <c r="O191" s="36"/>
      <c r="P191" s="22"/>
    </row>
    <row r="192" spans="1:16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  <c r="M192" s="36"/>
      <c r="N192" s="36"/>
      <c r="O192" s="36"/>
      <c r="P192" s="22"/>
    </row>
    <row r="193" spans="1:16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  <c r="M193" s="36"/>
      <c r="N193" s="36"/>
      <c r="O193" s="36"/>
      <c r="P193" s="22"/>
    </row>
    <row r="194" spans="1:16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  <c r="M194" s="36"/>
      <c r="N194" s="36"/>
      <c r="O194" s="36"/>
      <c r="P194" s="22"/>
    </row>
    <row r="195" spans="1:16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  <c r="M195" s="36"/>
      <c r="N195" s="36"/>
      <c r="O195" s="36"/>
      <c r="P195" s="22"/>
    </row>
    <row r="196" spans="1:16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  <c r="M196" s="36"/>
      <c r="N196" s="36"/>
      <c r="O196" s="36"/>
      <c r="P196" s="22"/>
    </row>
    <row r="197" spans="1:16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  <c r="M197" s="36"/>
      <c r="N197" s="36"/>
      <c r="O197" s="36"/>
      <c r="P197" s="22"/>
    </row>
    <row r="198" spans="1:16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  <c r="M198" s="36"/>
      <c r="N198" s="36"/>
      <c r="O198" s="36"/>
      <c r="P198" s="22"/>
    </row>
    <row r="199" spans="1:16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  <c r="M199" s="36"/>
      <c r="N199" s="36"/>
      <c r="O199" s="36"/>
      <c r="P199" s="22"/>
    </row>
    <row r="200" spans="1:16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  <c r="M200" s="36"/>
      <c r="N200" s="36"/>
      <c r="O200" s="36"/>
      <c r="P200" s="22"/>
    </row>
    <row r="201" spans="1:16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  <c r="M201" s="36"/>
      <c r="N201" s="36"/>
      <c r="O201" s="36"/>
      <c r="P201" s="22"/>
    </row>
    <row r="202" spans="1:16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  <c r="M202" s="36"/>
      <c r="N202" s="36"/>
      <c r="O202" s="36"/>
      <c r="P202" s="22"/>
    </row>
    <row r="203" spans="1:16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  <c r="M203" s="36"/>
      <c r="N203" s="36"/>
      <c r="O203" s="36"/>
      <c r="P203" s="22"/>
    </row>
    <row r="204" spans="1:16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  <c r="M204" s="36"/>
      <c r="N204" s="36"/>
      <c r="O204" s="36"/>
      <c r="P204" s="22"/>
    </row>
    <row r="205" spans="1:16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  <c r="M205" s="36"/>
      <c r="N205" s="36"/>
      <c r="O205" s="36"/>
      <c r="P205" s="22"/>
    </row>
    <row r="206" spans="1:16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  <c r="M206" s="36"/>
      <c r="N206" s="36"/>
      <c r="O206" s="36"/>
      <c r="P206" s="22"/>
    </row>
    <row r="207" spans="1:16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  <c r="M207" s="36"/>
      <c r="N207" s="36"/>
      <c r="O207" s="36"/>
      <c r="P207" s="22"/>
    </row>
    <row r="208" spans="1:16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  <c r="M208" s="36"/>
      <c r="N208" s="36"/>
      <c r="O208" s="36"/>
      <c r="P208" s="22"/>
    </row>
    <row r="209" spans="1:16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  <c r="M209" s="36"/>
      <c r="N209" s="36"/>
      <c r="O209" s="36"/>
      <c r="P209" s="22"/>
    </row>
    <row r="210" spans="1:16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  <c r="M210" s="36"/>
      <c r="N210" s="36"/>
      <c r="O210" s="36"/>
      <c r="P210" s="22"/>
    </row>
    <row r="211" spans="1:16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  <c r="M211" s="36"/>
      <c r="N211" s="36"/>
      <c r="O211" s="36"/>
      <c r="P211" s="22"/>
    </row>
    <row r="212" spans="1:16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  <c r="M212" s="36"/>
      <c r="N212" s="36"/>
      <c r="O212" s="36"/>
      <c r="P212" s="22"/>
    </row>
    <row r="213" spans="1:16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  <c r="M213" s="36"/>
      <c r="N213" s="36"/>
      <c r="O213" s="36"/>
      <c r="P213" s="22"/>
    </row>
    <row r="214" spans="1:16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  <c r="M214" s="36"/>
      <c r="N214" s="36"/>
      <c r="O214" s="36"/>
      <c r="P214" s="22"/>
    </row>
    <row r="215" spans="1:16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  <c r="M215" s="36"/>
      <c r="N215" s="36"/>
      <c r="O215" s="36"/>
      <c r="P215" s="22"/>
    </row>
    <row r="216" spans="1:16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  <c r="M216" s="36"/>
      <c r="N216" s="36"/>
      <c r="O216" s="36"/>
      <c r="P216" s="22"/>
    </row>
    <row r="217" spans="1:16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  <c r="M217" s="36"/>
      <c r="N217" s="36"/>
      <c r="O217" s="36"/>
      <c r="P217" s="22"/>
    </row>
    <row r="218" spans="1:16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  <c r="M218" s="36"/>
      <c r="N218" s="36"/>
      <c r="O218" s="36"/>
      <c r="P218" s="22"/>
    </row>
    <row r="219" spans="1:16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  <c r="M219" s="36"/>
      <c r="N219" s="36"/>
      <c r="O219" s="36"/>
      <c r="P219" s="22"/>
    </row>
    <row r="220" spans="1:16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  <c r="M220" s="36"/>
      <c r="N220" s="36"/>
      <c r="O220" s="36"/>
      <c r="P220" s="22"/>
    </row>
    <row r="221" spans="1:16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  <c r="P221" s="22"/>
    </row>
    <row r="222" spans="1:16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  <c r="M222" s="36"/>
      <c r="N222" s="36"/>
      <c r="O222" s="36"/>
      <c r="P222" s="22"/>
    </row>
    <row r="223" spans="1:16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  <c r="M223" s="36"/>
      <c r="N223" s="36"/>
      <c r="O223" s="36"/>
      <c r="P223" s="22"/>
    </row>
    <row r="224" spans="1:16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  <c r="M224" s="36"/>
      <c r="N224" s="36"/>
      <c r="O224" s="36"/>
      <c r="P224" s="22"/>
    </row>
    <row r="225" spans="1:16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  <c r="M225" s="36"/>
      <c r="N225" s="36"/>
      <c r="O225" s="36"/>
      <c r="P225" s="22"/>
    </row>
    <row r="226" spans="1:16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  <c r="M226" s="36"/>
      <c r="N226" s="36"/>
      <c r="O226" s="36"/>
      <c r="P226" s="22"/>
    </row>
    <row r="227" spans="1:16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  <c r="M227" s="36"/>
      <c r="N227" s="36"/>
      <c r="O227" s="36"/>
      <c r="P227" s="22"/>
    </row>
    <row r="228" spans="1:16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  <c r="M228" s="36"/>
      <c r="N228" s="36"/>
      <c r="O228" s="36"/>
      <c r="P228" s="22"/>
    </row>
    <row r="229" spans="1:16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  <c r="M229" s="36"/>
      <c r="N229" s="36"/>
      <c r="O229" s="36"/>
      <c r="P229" s="22"/>
    </row>
    <row r="230" spans="1:16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  <c r="M230" s="36"/>
      <c r="N230" s="36"/>
      <c r="O230" s="36"/>
      <c r="P230" s="22"/>
    </row>
    <row r="231" spans="1:16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  <c r="M231" s="36"/>
      <c r="N231" s="36"/>
      <c r="O231" s="36"/>
      <c r="P231" s="22"/>
    </row>
    <row r="232" spans="1:16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  <c r="M232" s="36"/>
      <c r="N232" s="36"/>
      <c r="O232" s="36"/>
      <c r="P232" s="22"/>
    </row>
    <row r="233" spans="1:16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  <c r="M233" s="36"/>
      <c r="N233" s="36"/>
      <c r="O233" s="36"/>
      <c r="P233" s="22"/>
    </row>
    <row r="234" spans="1:16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  <c r="M234" s="36"/>
      <c r="N234" s="36"/>
      <c r="O234" s="36"/>
      <c r="P234" s="22"/>
    </row>
    <row r="235" spans="1:16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  <c r="M235" s="36"/>
      <c r="N235" s="36"/>
      <c r="O235" s="36"/>
      <c r="P235" s="22"/>
    </row>
    <row r="236" spans="1:16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  <c r="M236" s="36"/>
      <c r="N236" s="36"/>
      <c r="O236" s="36"/>
      <c r="P236" s="22"/>
    </row>
    <row r="237" spans="1:16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  <c r="M237" s="36"/>
      <c r="N237" s="36"/>
      <c r="O237" s="36"/>
      <c r="P237" s="22"/>
    </row>
    <row r="238" spans="1:16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  <c r="M238" s="36"/>
      <c r="N238" s="36"/>
      <c r="O238" s="36"/>
      <c r="P238" s="22"/>
    </row>
    <row r="239" spans="1:16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  <c r="M239" s="36"/>
      <c r="N239" s="36"/>
      <c r="O239" s="36"/>
      <c r="P239" s="22"/>
    </row>
    <row r="240" spans="1:16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  <c r="M240" s="36"/>
      <c r="N240" s="36"/>
      <c r="O240" s="36"/>
      <c r="P240" s="22"/>
    </row>
    <row r="241" spans="1:16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  <c r="M241" s="36"/>
      <c r="N241" s="36"/>
      <c r="O241" s="36"/>
      <c r="P241" s="22"/>
    </row>
    <row r="242" spans="1:16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  <c r="M242" s="36"/>
      <c r="N242" s="36"/>
      <c r="O242" s="36"/>
      <c r="P242" s="22"/>
    </row>
    <row r="243" spans="1:16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  <c r="M243" s="36"/>
      <c r="N243" s="36"/>
      <c r="O243" s="36"/>
      <c r="P243" s="22"/>
    </row>
    <row r="244" spans="1:16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  <c r="M244" s="36"/>
      <c r="N244" s="36"/>
      <c r="O244" s="36"/>
      <c r="P244" s="22"/>
    </row>
    <row r="245" spans="1:16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  <c r="M245" s="36"/>
      <c r="N245" s="36"/>
      <c r="O245" s="36"/>
      <c r="P245" s="22"/>
    </row>
    <row r="246" spans="1:16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  <c r="M246" s="36"/>
      <c r="N246" s="36"/>
      <c r="O246" s="36"/>
      <c r="P246" s="22"/>
    </row>
    <row r="247" spans="1:16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  <c r="M247" s="36"/>
      <c r="N247" s="36"/>
      <c r="O247" s="36"/>
      <c r="P247" s="22"/>
    </row>
    <row r="248" spans="1:16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  <c r="M248" s="36"/>
      <c r="N248" s="36"/>
      <c r="O248" s="36"/>
      <c r="P248" s="22"/>
    </row>
    <row r="249" spans="1:16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  <c r="M249" s="36"/>
      <c r="N249" s="36"/>
      <c r="O249" s="36"/>
      <c r="P249" s="22"/>
    </row>
    <row r="250" spans="1:16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  <c r="M250" s="36"/>
      <c r="N250" s="36"/>
      <c r="O250" s="36"/>
      <c r="P250" s="22"/>
    </row>
    <row r="251" spans="1:16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  <c r="M251" s="36"/>
      <c r="N251" s="36"/>
      <c r="O251" s="36"/>
      <c r="P251" s="22"/>
    </row>
    <row r="252" spans="1:16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  <c r="M252" s="36"/>
      <c r="N252" s="36"/>
      <c r="O252" s="36"/>
      <c r="P252" s="22"/>
    </row>
    <row r="253" spans="1:16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  <c r="M253" s="36"/>
      <c r="N253" s="36"/>
      <c r="O253" s="36"/>
      <c r="P253" s="22"/>
    </row>
    <row r="254" spans="1:16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  <c r="M254" s="36"/>
      <c r="N254" s="36"/>
      <c r="O254" s="36"/>
      <c r="P254" s="22"/>
    </row>
    <row r="255" spans="1:16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  <c r="M255" s="36"/>
      <c r="N255" s="36"/>
      <c r="O255" s="36"/>
      <c r="P255" s="22"/>
    </row>
    <row r="256" spans="1:16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  <c r="M256" s="36"/>
      <c r="N256" s="36"/>
      <c r="O256" s="36"/>
      <c r="P256" s="22"/>
    </row>
    <row r="257" spans="1:16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  <c r="M257" s="36"/>
      <c r="N257" s="36"/>
      <c r="O257" s="36"/>
      <c r="P257" s="22"/>
    </row>
    <row r="258" spans="1:16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  <c r="M258" s="36"/>
      <c r="N258" s="36"/>
      <c r="O258" s="36"/>
      <c r="P258" s="22"/>
    </row>
    <row r="259" spans="1:16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  <c r="M259" s="36"/>
      <c r="N259" s="36"/>
      <c r="O259" s="36"/>
      <c r="P259" s="22"/>
    </row>
    <row r="260" spans="1:16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  <c r="M260" s="36"/>
      <c r="N260" s="36"/>
      <c r="O260" s="36"/>
      <c r="P260" s="22"/>
    </row>
    <row r="261" spans="1:16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  <c r="M261" s="36"/>
      <c r="N261" s="36"/>
      <c r="O261" s="36"/>
      <c r="P261" s="22"/>
    </row>
    <row r="262" spans="1:16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  <c r="M262" s="36"/>
      <c r="N262" s="36"/>
      <c r="O262" s="36"/>
      <c r="P262" s="22"/>
    </row>
    <row r="263" spans="1:16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  <c r="M263" s="36"/>
      <c r="N263" s="36"/>
      <c r="O263" s="36"/>
      <c r="P263" s="22"/>
    </row>
    <row r="264" spans="1:16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  <c r="M264" s="36"/>
      <c r="N264" s="36"/>
      <c r="O264" s="36"/>
      <c r="P264" s="22"/>
    </row>
    <row r="265" spans="1:16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  <c r="M265" s="36"/>
      <c r="N265" s="36"/>
      <c r="O265" s="36"/>
      <c r="P265" s="22"/>
    </row>
    <row r="266" spans="1:16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  <c r="M266" s="36"/>
      <c r="N266" s="36"/>
      <c r="O266" s="36"/>
      <c r="P266" s="22"/>
    </row>
    <row r="267" spans="1:16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  <c r="M267" s="36"/>
      <c r="N267" s="36"/>
      <c r="O267" s="36"/>
      <c r="P267" s="22"/>
    </row>
    <row r="268" spans="1:16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  <c r="M268" s="36"/>
      <c r="N268" s="36"/>
      <c r="O268" s="36"/>
      <c r="P268" s="22"/>
    </row>
    <row r="269" spans="1:16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  <c r="M269" s="36"/>
      <c r="N269" s="36"/>
      <c r="O269" s="36"/>
      <c r="P269" s="22"/>
    </row>
    <row r="270" spans="1:16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  <c r="M270" s="36"/>
      <c r="N270" s="36"/>
      <c r="O270" s="36"/>
      <c r="P270" s="22"/>
    </row>
    <row r="271" spans="1:16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  <c r="M271" s="36"/>
      <c r="N271" s="36"/>
      <c r="O271" s="36"/>
      <c r="P271" s="22"/>
    </row>
    <row r="272" spans="1:16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  <c r="M272" s="36"/>
      <c r="N272" s="36"/>
      <c r="O272" s="36"/>
      <c r="P272" s="22"/>
    </row>
    <row r="273" spans="1:16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  <c r="M273" s="36"/>
      <c r="N273" s="36"/>
      <c r="O273" s="36"/>
      <c r="P273" s="22"/>
    </row>
    <row r="274" spans="1:16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  <c r="M274" s="36"/>
      <c r="N274" s="36"/>
      <c r="O274" s="36"/>
      <c r="P274" s="22"/>
    </row>
    <row r="275" spans="1:16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  <c r="M275" s="36"/>
      <c r="N275" s="36"/>
      <c r="O275" s="36"/>
      <c r="P275" s="22"/>
    </row>
    <row r="276" spans="1:16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  <c r="M276" s="36"/>
      <c r="N276" s="36"/>
      <c r="O276" s="36"/>
      <c r="P276" s="22"/>
    </row>
    <row r="277" spans="1:16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  <c r="M277" s="36"/>
      <c r="N277" s="36"/>
      <c r="O277" s="36"/>
      <c r="P277" s="22"/>
    </row>
    <row r="278" spans="1:16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  <c r="M278" s="36"/>
      <c r="N278" s="36"/>
      <c r="O278" s="36"/>
      <c r="P278" s="22"/>
    </row>
    <row r="279" spans="1:16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  <c r="M279" s="36"/>
      <c r="N279" s="36"/>
      <c r="O279" s="36"/>
      <c r="P279" s="22"/>
    </row>
    <row r="280" spans="1:16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  <c r="M280" s="36"/>
      <c r="N280" s="36"/>
      <c r="O280" s="36"/>
      <c r="P280" s="22"/>
    </row>
    <row r="281" spans="1:16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  <c r="M281" s="36"/>
      <c r="N281" s="36"/>
      <c r="O281" s="36"/>
      <c r="P281" s="22"/>
    </row>
    <row r="282" spans="1:16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  <c r="M282" s="36"/>
      <c r="N282" s="36"/>
      <c r="O282" s="36"/>
      <c r="P282" s="22"/>
    </row>
    <row r="283" spans="1:16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  <c r="M283" s="36"/>
      <c r="N283" s="36"/>
      <c r="O283" s="36"/>
      <c r="P283" s="22"/>
    </row>
    <row r="284" spans="1:16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  <c r="M284" s="36"/>
      <c r="N284" s="36"/>
      <c r="O284" s="36"/>
      <c r="P284" s="22"/>
    </row>
    <row r="285" spans="1:16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  <c r="M285" s="36"/>
      <c r="N285" s="36"/>
      <c r="O285" s="36"/>
      <c r="P285" s="22"/>
    </row>
    <row r="286" spans="1:16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  <c r="M286" s="36"/>
      <c r="N286" s="36"/>
      <c r="O286" s="36"/>
      <c r="P286" s="22"/>
    </row>
    <row r="287" spans="1:16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  <c r="M287" s="36"/>
      <c r="N287" s="36"/>
      <c r="O287" s="36"/>
      <c r="P287" s="22"/>
    </row>
    <row r="288" spans="1:16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  <c r="M288" s="36"/>
      <c r="N288" s="36"/>
      <c r="O288" s="36"/>
      <c r="P288" s="22"/>
    </row>
    <row r="289" spans="1:16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  <c r="M289" s="36"/>
      <c r="N289" s="36"/>
      <c r="O289" s="36"/>
      <c r="P289" s="22"/>
    </row>
    <row r="290" spans="1:16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  <c r="M290" s="36"/>
      <c r="N290" s="36"/>
      <c r="O290" s="36"/>
      <c r="P290" s="22"/>
    </row>
    <row r="291" spans="1:16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  <c r="M291" s="36"/>
      <c r="N291" s="36"/>
      <c r="O291" s="36"/>
      <c r="P291" s="22"/>
    </row>
    <row r="292" spans="1:16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  <c r="M292" s="36"/>
      <c r="N292" s="36"/>
      <c r="O292" s="36"/>
      <c r="P292" s="22"/>
    </row>
    <row r="293" spans="1:16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  <c r="M293" s="36"/>
      <c r="N293" s="36"/>
      <c r="O293" s="36"/>
      <c r="P293" s="22"/>
    </row>
    <row r="294" spans="1:16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  <c r="M294" s="36"/>
      <c r="N294" s="36"/>
      <c r="O294" s="36"/>
      <c r="P294" s="22"/>
    </row>
    <row r="295" spans="1:16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  <c r="M295" s="36"/>
      <c r="N295" s="36"/>
      <c r="O295" s="36"/>
      <c r="P295" s="22"/>
    </row>
    <row r="296" spans="1:16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  <c r="M296" s="36"/>
      <c r="N296" s="36"/>
      <c r="O296" s="36"/>
      <c r="P296" s="22"/>
    </row>
    <row r="297" spans="1:16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  <c r="M297" s="36"/>
      <c r="N297" s="36"/>
      <c r="O297" s="36"/>
      <c r="P297" s="22"/>
    </row>
    <row r="298" spans="1:16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  <c r="M298" s="36"/>
      <c r="N298" s="36"/>
      <c r="O298" s="36"/>
      <c r="P298" s="22"/>
    </row>
    <row r="299" spans="1:16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  <c r="M299" s="36"/>
      <c r="N299" s="36"/>
      <c r="O299" s="36"/>
      <c r="P299" s="22"/>
    </row>
    <row r="300" spans="1:16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  <c r="M300" s="36"/>
      <c r="N300" s="36"/>
      <c r="O300" s="36"/>
      <c r="P300" s="22"/>
    </row>
    <row r="301" spans="1:16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  <c r="M301" s="36"/>
      <c r="N301" s="36"/>
      <c r="O301" s="36"/>
      <c r="P301" s="22"/>
    </row>
    <row r="302" spans="1:16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  <c r="M302" s="36"/>
      <c r="N302" s="36"/>
      <c r="O302" s="36"/>
      <c r="P302" s="22"/>
    </row>
    <row r="303" spans="1:16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  <c r="M303" s="36"/>
      <c r="N303" s="36"/>
      <c r="O303" s="36"/>
      <c r="P303" s="22"/>
    </row>
    <row r="304" spans="1:16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  <c r="M304" s="36"/>
      <c r="N304" s="36"/>
      <c r="O304" s="36"/>
      <c r="P304" s="22"/>
    </row>
    <row r="305" spans="1:16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  <c r="M305" s="36"/>
      <c r="N305" s="36"/>
      <c r="O305" s="36"/>
      <c r="P305" s="22"/>
    </row>
    <row r="306" spans="1:16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  <c r="M306" s="36"/>
      <c r="N306" s="36"/>
      <c r="O306" s="36"/>
      <c r="P306" s="22"/>
    </row>
    <row r="307" spans="1:16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  <c r="M307" s="36"/>
      <c r="N307" s="36"/>
      <c r="O307" s="36"/>
      <c r="P307" s="22"/>
    </row>
    <row r="308" spans="1:16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  <c r="M308" s="36"/>
      <c r="N308" s="36"/>
      <c r="O308" s="36"/>
      <c r="P308" s="22"/>
    </row>
    <row r="309" spans="1:16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  <c r="M309" s="36"/>
      <c r="N309" s="36"/>
      <c r="O309" s="36"/>
      <c r="P309" s="22"/>
    </row>
    <row r="310" spans="1:16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  <c r="M310" s="36"/>
      <c r="N310" s="36"/>
      <c r="O310" s="36"/>
      <c r="P310" s="22"/>
    </row>
    <row r="311" spans="1:16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  <c r="M311" s="36"/>
      <c r="N311" s="36"/>
      <c r="O311" s="36"/>
      <c r="P311" s="22"/>
    </row>
    <row r="312" spans="1:16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  <c r="M312" s="36"/>
      <c r="N312" s="36"/>
      <c r="O312" s="36"/>
      <c r="P312" s="22"/>
    </row>
    <row r="313" spans="1:16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  <c r="M313" s="36"/>
      <c r="N313" s="36"/>
      <c r="O313" s="36"/>
      <c r="P313" s="22"/>
    </row>
    <row r="314" spans="1:16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  <c r="M314" s="36"/>
      <c r="N314" s="36"/>
      <c r="O314" s="36"/>
      <c r="P314" s="22"/>
    </row>
    <row r="315" spans="1:16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  <c r="M315" s="36"/>
      <c r="N315" s="36"/>
      <c r="O315" s="36"/>
      <c r="P315" s="22"/>
    </row>
    <row r="316" spans="1:16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  <c r="M316" s="36"/>
      <c r="N316" s="36"/>
      <c r="O316" s="36"/>
      <c r="P316" s="22"/>
    </row>
    <row r="317" spans="1:16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  <c r="M317" s="36"/>
      <c r="N317" s="36"/>
      <c r="O317" s="36"/>
      <c r="P317" s="22"/>
    </row>
    <row r="318" spans="1:16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  <c r="M318" s="36"/>
      <c r="N318" s="36"/>
      <c r="O318" s="36"/>
      <c r="P318" s="22"/>
    </row>
    <row r="319" spans="1:16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  <c r="M319" s="36"/>
      <c r="N319" s="36"/>
      <c r="O319" s="36"/>
      <c r="P319" s="22"/>
    </row>
    <row r="320" spans="1:16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  <c r="M320" s="36"/>
      <c r="N320" s="36"/>
      <c r="O320" s="36"/>
      <c r="P320" s="22"/>
    </row>
    <row r="321" spans="1:16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  <c r="M321" s="36"/>
      <c r="N321" s="36"/>
      <c r="O321" s="36"/>
      <c r="P321" s="22"/>
    </row>
    <row r="322" spans="1:16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  <c r="M322" s="36"/>
      <c r="N322" s="36"/>
      <c r="O322" s="36"/>
      <c r="P322" s="22"/>
    </row>
    <row r="323" spans="1:16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  <c r="M323" s="36"/>
      <c r="N323" s="36"/>
      <c r="O323" s="36"/>
      <c r="P323" s="22"/>
    </row>
    <row r="324" spans="1:16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  <c r="M324" s="36"/>
      <c r="N324" s="36"/>
      <c r="O324" s="36"/>
      <c r="P324" s="22"/>
    </row>
    <row r="325" spans="1:16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  <c r="M325" s="36"/>
      <c r="N325" s="36"/>
      <c r="O325" s="36"/>
      <c r="P325" s="22"/>
    </row>
    <row r="326" spans="1:16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  <c r="M326" s="36"/>
      <c r="N326" s="36"/>
      <c r="O326" s="36"/>
      <c r="P326" s="22"/>
    </row>
    <row r="327" spans="1:16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  <c r="M327" s="36"/>
      <c r="N327" s="36"/>
      <c r="O327" s="36"/>
      <c r="P327" s="22"/>
    </row>
    <row r="328" spans="1:16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  <c r="M328" s="36"/>
      <c r="N328" s="36"/>
      <c r="O328" s="36"/>
      <c r="P328" s="22"/>
    </row>
    <row r="329" spans="1:16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  <c r="M329" s="36"/>
      <c r="N329" s="36"/>
      <c r="O329" s="36"/>
      <c r="P329" s="22"/>
    </row>
    <row r="330" spans="1:16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  <c r="M330" s="36"/>
      <c r="N330" s="36"/>
      <c r="O330" s="36"/>
      <c r="P330" s="22"/>
    </row>
    <row r="331" spans="1:16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  <c r="M331" s="36"/>
      <c r="N331" s="36"/>
      <c r="O331" s="36"/>
      <c r="P331" s="22"/>
    </row>
    <row r="332" spans="1:16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  <c r="M332" s="36"/>
      <c r="N332" s="36"/>
      <c r="O332" s="36"/>
      <c r="P332" s="22"/>
    </row>
    <row r="333" spans="1:16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  <c r="M333" s="36"/>
      <c r="N333" s="36"/>
      <c r="O333" s="36"/>
      <c r="P333" s="22"/>
    </row>
    <row r="334" spans="1:16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  <c r="M334" s="36"/>
      <c r="N334" s="36"/>
      <c r="O334" s="36"/>
      <c r="P334" s="22"/>
    </row>
    <row r="335" spans="1:16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  <c r="M335" s="36"/>
      <c r="N335" s="36"/>
      <c r="O335" s="36"/>
      <c r="P335" s="22"/>
    </row>
    <row r="336" spans="1:16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  <c r="M336" s="36"/>
      <c r="N336" s="36"/>
      <c r="O336" s="36"/>
      <c r="P336" s="22"/>
    </row>
    <row r="337" spans="1:16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  <c r="M337" s="36"/>
      <c r="N337" s="36"/>
      <c r="O337" s="36"/>
      <c r="P337" s="22"/>
    </row>
    <row r="338" spans="1:16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  <c r="P338" s="22"/>
    </row>
    <row r="339" spans="1:16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  <c r="M339" s="36"/>
      <c r="N339" s="36"/>
      <c r="O339" s="36"/>
      <c r="P339" s="22"/>
    </row>
    <row r="340" spans="1:16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  <c r="M340" s="36"/>
      <c r="N340" s="36"/>
      <c r="O340" s="36"/>
      <c r="P340" s="22"/>
    </row>
    <row r="341" spans="1:16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  <c r="M341" s="36"/>
      <c r="N341" s="36"/>
      <c r="O341" s="36"/>
      <c r="P341" s="22"/>
    </row>
    <row r="342" spans="1:16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  <c r="M342" s="36"/>
      <c r="N342" s="36"/>
      <c r="O342" s="36"/>
      <c r="P342" s="22"/>
    </row>
    <row r="343" spans="1:16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  <c r="M343" s="36"/>
      <c r="N343" s="36"/>
      <c r="O343" s="36"/>
      <c r="P343" s="22"/>
    </row>
    <row r="344" spans="1:16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  <c r="M344" s="36"/>
      <c r="N344" s="36"/>
      <c r="O344" s="36"/>
      <c r="P344" s="22"/>
    </row>
    <row r="345" spans="1:16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  <c r="M345" s="36"/>
      <c r="N345" s="36"/>
      <c r="O345" s="36"/>
      <c r="P345" s="22"/>
    </row>
    <row r="346" spans="1:16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  <c r="M346" s="36"/>
      <c r="N346" s="36"/>
      <c r="O346" s="36"/>
      <c r="P346" s="22"/>
    </row>
    <row r="347" spans="1:16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  <c r="M347" s="36"/>
      <c r="N347" s="36"/>
      <c r="O347" s="36"/>
      <c r="P347" s="22"/>
    </row>
    <row r="348" spans="1:16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  <c r="M348" s="36"/>
      <c r="N348" s="36"/>
      <c r="O348" s="36"/>
      <c r="P348" s="22"/>
    </row>
    <row r="349" spans="1:16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  <c r="M349" s="36"/>
      <c r="N349" s="36"/>
      <c r="O349" s="36"/>
      <c r="P349" s="22"/>
    </row>
    <row r="350" spans="1:16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  <c r="M350" s="36"/>
      <c r="N350" s="36"/>
      <c r="O350" s="36"/>
      <c r="P350" s="22"/>
    </row>
    <row r="351" spans="1:16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  <c r="M351" s="36"/>
      <c r="N351" s="36"/>
      <c r="O351" s="36"/>
      <c r="P351" s="22"/>
    </row>
    <row r="352" spans="1:16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  <c r="M352" s="36"/>
      <c r="N352" s="36"/>
      <c r="O352" s="36"/>
      <c r="P352" s="22"/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  <c r="M353" s="36"/>
      <c r="N353" s="36"/>
      <c r="O353" s="36"/>
      <c r="P353" s="22"/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  <c r="M354" s="36"/>
      <c r="N354" s="36"/>
      <c r="O354" s="36"/>
      <c r="P354" s="22"/>
    </row>
    <row r="355" spans="1:16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  <c r="M355" s="36"/>
      <c r="N355" s="36"/>
      <c r="O355" s="36"/>
      <c r="P355" s="22"/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  <c r="M356" s="36"/>
      <c r="N356" s="36"/>
      <c r="O356" s="36"/>
      <c r="P356" s="22"/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  <c r="M357" s="36"/>
      <c r="N357" s="36"/>
      <c r="O357" s="36"/>
      <c r="P357" s="22"/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  <c r="M358" s="36"/>
      <c r="N358" s="36"/>
      <c r="O358" s="36"/>
      <c r="P358" s="22"/>
    </row>
    <row r="359" spans="1:16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  <c r="M359" s="36"/>
      <c r="N359" s="36"/>
      <c r="O359" s="36"/>
      <c r="P359" s="22"/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  <c r="M360" s="36"/>
      <c r="N360" s="36"/>
      <c r="O360" s="36"/>
      <c r="P360" s="22"/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  <c r="M361" s="36"/>
      <c r="N361" s="36"/>
      <c r="O361" s="36"/>
      <c r="P361" s="22"/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  <c r="M362" s="36"/>
      <c r="N362" s="36"/>
      <c r="O362" s="36"/>
      <c r="P362" s="22"/>
    </row>
    <row r="363" spans="1:16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  <c r="M363" s="36"/>
      <c r="N363" s="36"/>
      <c r="O363" s="36"/>
      <c r="P363" s="22"/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  <c r="M364" s="36"/>
      <c r="N364" s="36"/>
      <c r="O364" s="36"/>
      <c r="P364" s="22"/>
    </row>
    <row r="365" spans="1:16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  <c r="M365" s="36"/>
      <c r="N365" s="36"/>
      <c r="O365" s="36"/>
      <c r="P365" s="22"/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  <c r="M366" s="36"/>
      <c r="N366" s="36"/>
      <c r="O366" s="36"/>
      <c r="P366" s="22"/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  <c r="M367" s="36"/>
      <c r="N367" s="36"/>
      <c r="O367" s="36"/>
      <c r="P367" s="22"/>
    </row>
    <row r="368" spans="1:16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1">
        <f>SUM(I34+I184)</f>
        <v>992</v>
      </c>
      <c r="J368" s="131">
        <f>SUM(J34+J184)</f>
        <v>992</v>
      </c>
      <c r="K368" s="131">
        <f>SUM(K34+K184)</f>
        <v>992</v>
      </c>
      <c r="L368" s="131">
        <f>SUM(L34+L184)</f>
        <v>992</v>
      </c>
      <c r="M368" s="36"/>
      <c r="N368" s="36"/>
      <c r="O368" s="36"/>
      <c r="P368" s="22"/>
    </row>
    <row r="369" spans="1:16">
      <c r="G369" s="53"/>
      <c r="H369" s="7"/>
      <c r="I369" s="108"/>
      <c r="J369" s="109"/>
      <c r="K369" s="109"/>
      <c r="L369" s="109"/>
      <c r="M369" s="36"/>
      <c r="N369" s="36"/>
      <c r="O369" s="36"/>
      <c r="P369" s="22"/>
    </row>
    <row r="370" spans="1:16">
      <c r="D370" s="419" t="s">
        <v>227</v>
      </c>
      <c r="E370" s="419"/>
      <c r="F370" s="419"/>
      <c r="G370" s="419"/>
      <c r="H370" s="153"/>
      <c r="I370" s="111"/>
      <c r="J370" s="109"/>
      <c r="K370" s="419" t="s">
        <v>228</v>
      </c>
      <c r="L370" s="419"/>
      <c r="M370" s="36"/>
      <c r="N370" s="36"/>
      <c r="O370" s="36"/>
      <c r="P370" s="22"/>
    </row>
    <row r="371" spans="1:16" ht="18.75" customHeight="1">
      <c r="A371" s="112"/>
      <c r="B371" s="112"/>
      <c r="C371" s="112"/>
      <c r="D371" s="421" t="s">
        <v>223</v>
      </c>
      <c r="E371" s="421"/>
      <c r="F371" s="421"/>
      <c r="G371" s="421"/>
      <c r="I371" s="148" t="s">
        <v>224</v>
      </c>
      <c r="K371" s="428" t="s">
        <v>225</v>
      </c>
      <c r="L371" s="428"/>
      <c r="M371" s="36"/>
      <c r="N371" s="36"/>
      <c r="O371" s="36"/>
      <c r="P371" s="22"/>
    </row>
    <row r="372" spans="1:16" ht="15.75" customHeight="1">
      <c r="I372" s="14"/>
      <c r="K372" s="14"/>
      <c r="L372" s="14"/>
      <c r="M372" s="36"/>
      <c r="N372" s="36"/>
      <c r="O372" s="36"/>
      <c r="P372" s="22"/>
    </row>
    <row r="373" spans="1:16" ht="27" customHeight="1">
      <c r="D373" s="420" t="s">
        <v>332</v>
      </c>
      <c r="E373" s="420"/>
      <c r="F373" s="420"/>
      <c r="G373" s="420"/>
      <c r="I373" s="14"/>
      <c r="K373" s="450" t="s">
        <v>333</v>
      </c>
      <c r="L373" s="419"/>
      <c r="M373" s="36"/>
      <c r="N373" s="36"/>
      <c r="O373" s="36"/>
      <c r="P373" s="22"/>
    </row>
    <row r="374" spans="1:16" ht="25.5" customHeight="1">
      <c r="D374" s="434" t="s">
        <v>226</v>
      </c>
      <c r="E374" s="435"/>
      <c r="F374" s="435"/>
      <c r="G374" s="435"/>
      <c r="H374" s="150"/>
      <c r="I374" s="15" t="s">
        <v>224</v>
      </c>
      <c r="K374" s="428" t="s">
        <v>225</v>
      </c>
      <c r="L374" s="428"/>
      <c r="M374" s="36"/>
      <c r="N374" s="36"/>
      <c r="O374" s="36"/>
      <c r="P374" s="22"/>
    </row>
    <row r="375" spans="1:16">
      <c r="M375" s="36"/>
      <c r="N375" s="36"/>
      <c r="O375" s="36"/>
      <c r="P375" s="22"/>
    </row>
  </sheetData>
  <mergeCells count="31">
    <mergeCell ref="G14:K14"/>
    <mergeCell ref="A7:L7"/>
    <mergeCell ref="A9:L9"/>
    <mergeCell ref="A10:L10"/>
    <mergeCell ref="G12:K12"/>
    <mergeCell ref="A13:L13"/>
    <mergeCell ref="A26:I26"/>
    <mergeCell ref="A27:I27"/>
    <mergeCell ref="G29:H29"/>
    <mergeCell ref="A30:I30"/>
    <mergeCell ref="G15:K15"/>
    <mergeCell ref="B16:L16"/>
    <mergeCell ref="G18:K18"/>
    <mergeCell ref="G19:K19"/>
    <mergeCell ref="E21:K21"/>
    <mergeCell ref="A22:L22"/>
    <mergeCell ref="D373:G373"/>
    <mergeCell ref="K373:L373"/>
    <mergeCell ref="D374:G374"/>
    <mergeCell ref="K374:L374"/>
    <mergeCell ref="A31:F32"/>
    <mergeCell ref="G31:G32"/>
    <mergeCell ref="H31:H32"/>
    <mergeCell ref="I31:J31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3.937007874015748E-2" footer="3.937007874015748E-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7" sqref="A7:XFD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</cols>
  <sheetData>
    <row r="1" spans="1:12">
      <c r="G1" s="1"/>
      <c r="H1" s="3"/>
      <c r="I1" s="21"/>
      <c r="J1" s="152" t="s">
        <v>0</v>
      </c>
      <c r="K1" s="152"/>
      <c r="L1" s="152"/>
    </row>
    <row r="2" spans="1:12">
      <c r="H2" s="3"/>
      <c r="I2" s="22"/>
      <c r="J2" s="152" t="s">
        <v>1</v>
      </c>
      <c r="K2" s="152"/>
      <c r="L2" s="152"/>
    </row>
    <row r="3" spans="1:12">
      <c r="H3" s="23"/>
      <c r="I3" s="3"/>
      <c r="J3" s="152" t="s">
        <v>2</v>
      </c>
      <c r="K3" s="152"/>
      <c r="L3" s="152"/>
    </row>
    <row r="4" spans="1:12">
      <c r="G4" s="4" t="s">
        <v>3</v>
      </c>
      <c r="H4" s="3"/>
      <c r="I4" s="22"/>
      <c r="J4" s="152" t="s">
        <v>4</v>
      </c>
      <c r="K4" s="152"/>
      <c r="L4" s="152"/>
    </row>
    <row r="5" spans="1:12">
      <c r="H5" s="3"/>
      <c r="I5" s="22"/>
      <c r="J5" s="152" t="s">
        <v>5</v>
      </c>
      <c r="K5" s="152"/>
      <c r="L5" s="152"/>
    </row>
    <row r="6" spans="1:12">
      <c r="H6" s="3"/>
      <c r="I6" s="22"/>
      <c r="J6" s="152"/>
      <c r="K6" s="152"/>
      <c r="L6" s="152"/>
    </row>
    <row r="7" spans="1:12" ht="32.25" customHeight="1">
      <c r="A7" s="422" t="s">
        <v>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</row>
    <row r="8" spans="1:12" ht="15.75">
      <c r="G8" s="24"/>
      <c r="H8" s="25"/>
      <c r="I8" s="25"/>
      <c r="J8" s="26"/>
      <c r="K8" s="26"/>
      <c r="L8" s="27"/>
    </row>
    <row r="9" spans="1:12">
      <c r="A9" s="423" t="s">
        <v>7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</row>
    <row r="10" spans="1:12">
      <c r="A10" s="424" t="s">
        <v>8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</row>
    <row r="11" spans="1:12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ht="15.75">
      <c r="A12" s="28"/>
      <c r="B12" s="152"/>
      <c r="C12" s="152"/>
      <c r="D12" s="152"/>
      <c r="E12" s="152"/>
      <c r="F12" s="152"/>
      <c r="G12" s="430" t="s">
        <v>9</v>
      </c>
      <c r="H12" s="430"/>
      <c r="I12" s="430"/>
      <c r="J12" s="430"/>
      <c r="K12" s="430"/>
      <c r="L12" s="152"/>
    </row>
    <row r="13" spans="1:12" ht="15.75">
      <c r="A13" s="431" t="s">
        <v>10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</row>
    <row r="14" spans="1:12">
      <c r="G14" s="432" t="s">
        <v>11</v>
      </c>
      <c r="H14" s="432"/>
      <c r="I14" s="432"/>
      <c r="J14" s="432"/>
      <c r="K14" s="432"/>
    </row>
    <row r="15" spans="1:12">
      <c r="G15" s="424" t="s">
        <v>12</v>
      </c>
      <c r="H15" s="424"/>
      <c r="I15" s="424"/>
      <c r="J15" s="424"/>
      <c r="K15" s="424"/>
    </row>
    <row r="16" spans="1:12" ht="15.75">
      <c r="B16" s="431" t="s">
        <v>13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8" spans="1:16">
      <c r="G18" s="433" t="s">
        <v>334</v>
      </c>
      <c r="H18" s="432"/>
      <c r="I18" s="432"/>
      <c r="J18" s="432"/>
      <c r="K18" s="432"/>
    </row>
    <row r="19" spans="1:16">
      <c r="G19" s="451" t="s">
        <v>14</v>
      </c>
      <c r="H19" s="451"/>
      <c r="I19" s="451"/>
      <c r="J19" s="451"/>
      <c r="K19" s="451"/>
    </row>
    <row r="20" spans="1:16">
      <c r="G20" s="152"/>
      <c r="H20" s="152"/>
      <c r="I20" s="152"/>
      <c r="J20" s="152"/>
      <c r="K20" s="152"/>
    </row>
    <row r="21" spans="1:16">
      <c r="B21" s="22"/>
      <c r="C21" s="22"/>
      <c r="D21" s="22"/>
      <c r="E21" s="455" t="s">
        <v>231</v>
      </c>
      <c r="F21" s="455"/>
      <c r="G21" s="455"/>
      <c r="H21" s="455"/>
      <c r="I21" s="455"/>
      <c r="J21" s="455"/>
      <c r="K21" s="455"/>
      <c r="L21" s="22"/>
    </row>
    <row r="22" spans="1:16">
      <c r="A22" s="453" t="s">
        <v>15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</row>
    <row r="23" spans="1:16">
      <c r="F23" s="36"/>
      <c r="J23" s="5"/>
      <c r="K23" s="13"/>
      <c r="L23" s="6" t="s">
        <v>16</v>
      </c>
    </row>
    <row r="24" spans="1:16">
      <c r="F24" s="36"/>
      <c r="J24" s="31" t="s">
        <v>17</v>
      </c>
      <c r="K24" s="23"/>
      <c r="L24" s="32"/>
    </row>
    <row r="25" spans="1:16">
      <c r="E25" s="152"/>
      <c r="F25" s="151"/>
      <c r="I25" s="34"/>
      <c r="J25" s="34"/>
      <c r="K25" s="35" t="s">
        <v>18</v>
      </c>
      <c r="L25" s="32"/>
    </row>
    <row r="26" spans="1:16">
      <c r="A26" s="454" t="s">
        <v>232</v>
      </c>
      <c r="B26" s="454"/>
      <c r="C26" s="454"/>
      <c r="D26" s="454"/>
      <c r="E26" s="454"/>
      <c r="F26" s="454"/>
      <c r="G26" s="454"/>
      <c r="H26" s="454"/>
      <c r="I26" s="454"/>
      <c r="K26" s="35" t="s">
        <v>19</v>
      </c>
      <c r="L26" s="37" t="s">
        <v>20</v>
      </c>
    </row>
    <row r="27" spans="1:16">
      <c r="A27" s="454" t="s">
        <v>233</v>
      </c>
      <c r="B27" s="454"/>
      <c r="C27" s="454"/>
      <c r="D27" s="454"/>
      <c r="E27" s="454"/>
      <c r="F27" s="454"/>
      <c r="G27" s="454"/>
      <c r="H27" s="454"/>
      <c r="I27" s="454"/>
      <c r="J27" s="149" t="s">
        <v>22</v>
      </c>
      <c r="K27" s="114" t="s">
        <v>34</v>
      </c>
      <c r="L27" s="32"/>
    </row>
    <row r="28" spans="1:16">
      <c r="F28" s="36"/>
      <c r="G28" s="39" t="s">
        <v>23</v>
      </c>
      <c r="H28" s="102" t="s">
        <v>249</v>
      </c>
      <c r="I28" s="103"/>
      <c r="J28" s="42"/>
      <c r="K28" s="32"/>
      <c r="L28" s="32"/>
    </row>
    <row r="29" spans="1:16">
      <c r="F29" s="36"/>
      <c r="G29" s="429" t="s">
        <v>24</v>
      </c>
      <c r="H29" s="429"/>
      <c r="I29" s="115" t="s">
        <v>234</v>
      </c>
      <c r="J29" s="43" t="s">
        <v>235</v>
      </c>
      <c r="K29" s="32" t="s">
        <v>235</v>
      </c>
      <c r="L29" s="32" t="s">
        <v>235</v>
      </c>
    </row>
    <row r="30" spans="1:16">
      <c r="A30" s="418" t="s">
        <v>250</v>
      </c>
      <c r="B30" s="418"/>
      <c r="C30" s="418"/>
      <c r="D30" s="418"/>
      <c r="E30" s="418"/>
      <c r="F30" s="418"/>
      <c r="G30" s="418"/>
      <c r="H30" s="418"/>
      <c r="I30" s="418"/>
      <c r="J30" s="44"/>
      <c r="K30" s="44"/>
      <c r="L30" s="45" t="s">
        <v>25</v>
      </c>
    </row>
    <row r="31" spans="1:16" ht="27" customHeight="1">
      <c r="A31" s="436" t="s">
        <v>26</v>
      </c>
      <c r="B31" s="437"/>
      <c r="C31" s="437"/>
      <c r="D31" s="437"/>
      <c r="E31" s="437"/>
      <c r="F31" s="437"/>
      <c r="G31" s="440" t="s">
        <v>27</v>
      </c>
      <c r="H31" s="442" t="s">
        <v>28</v>
      </c>
      <c r="I31" s="444" t="s">
        <v>29</v>
      </c>
      <c r="J31" s="445"/>
      <c r="K31" s="446" t="s">
        <v>30</v>
      </c>
      <c r="L31" s="448" t="s">
        <v>31</v>
      </c>
      <c r="M31" s="46"/>
      <c r="N31" s="36"/>
      <c r="O31" s="36"/>
      <c r="P31" s="22"/>
    </row>
    <row r="32" spans="1:16" ht="58.5" customHeight="1">
      <c r="A32" s="438"/>
      <c r="B32" s="439"/>
      <c r="C32" s="439"/>
      <c r="D32" s="439"/>
      <c r="E32" s="439"/>
      <c r="F32" s="439"/>
      <c r="G32" s="441"/>
      <c r="H32" s="443"/>
      <c r="I32" s="47" t="s">
        <v>32</v>
      </c>
      <c r="J32" s="48" t="s">
        <v>33</v>
      </c>
      <c r="K32" s="447"/>
      <c r="L32" s="449"/>
      <c r="M32" s="36"/>
      <c r="N32" s="36"/>
      <c r="O32" s="36"/>
      <c r="P32" s="22"/>
    </row>
    <row r="33" spans="1:16">
      <c r="A33" s="425" t="s">
        <v>34</v>
      </c>
      <c r="B33" s="426"/>
      <c r="C33" s="426"/>
      <c r="D33" s="426"/>
      <c r="E33" s="426"/>
      <c r="F33" s="427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  <c r="M33" s="36"/>
      <c r="N33" s="36"/>
      <c r="O33" s="36"/>
      <c r="P33" s="22"/>
    </row>
    <row r="34" spans="1:16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6">
        <f>SUM(I35+I46+I65+I86+I93+I113+I139+I158+I168)</f>
        <v>90700</v>
      </c>
      <c r="J34" s="116">
        <f>SUM(J35+J46+J65+J86+J93+J113+J139+J158+J168)</f>
        <v>49000</v>
      </c>
      <c r="K34" s="117">
        <f>SUM(K35+K46+K65+K86+K93+K113+K139+K158+K168)</f>
        <v>31016.62</v>
      </c>
      <c r="L34" s="116">
        <f>SUM(L35+L46+L65+L86+L93+L113+L139+L158+L168)</f>
        <v>31016.62</v>
      </c>
      <c r="M34" s="53"/>
      <c r="N34" s="53"/>
      <c r="O34" s="53"/>
      <c r="P34" s="22"/>
    </row>
    <row r="35" spans="1:16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6">
        <f>SUM(I36+I42)</f>
        <v>15500</v>
      </c>
      <c r="J35" s="116">
        <f>SUM(J36+J42)</f>
        <v>8200</v>
      </c>
      <c r="K35" s="118">
        <f>SUM(K36+K42)</f>
        <v>7163.07</v>
      </c>
      <c r="L35" s="119">
        <f>SUM(L36+L42)</f>
        <v>7163.07</v>
      </c>
      <c r="M35" s="36"/>
      <c r="N35" s="36"/>
      <c r="O35" s="36"/>
      <c r="P35" s="22"/>
    </row>
    <row r="36" spans="1:16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6">
        <f>SUM(I37)</f>
        <v>15200</v>
      </c>
      <c r="J36" s="116">
        <f>SUM(J37)</f>
        <v>8000</v>
      </c>
      <c r="K36" s="117">
        <f>SUM(K37)</f>
        <v>7000</v>
      </c>
      <c r="L36" s="116">
        <f>SUM(L37)</f>
        <v>7000</v>
      </c>
      <c r="M36" s="36"/>
      <c r="N36" s="36"/>
      <c r="O36" s="36"/>
      <c r="P36" s="22"/>
    </row>
    <row r="37" spans="1:16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6">
        <f>SUM(I38+I40)</f>
        <v>15200</v>
      </c>
      <c r="J37" s="116">
        <f t="shared" ref="J37:L38" si="0">SUM(J38)</f>
        <v>8000</v>
      </c>
      <c r="K37" s="116">
        <f t="shared" si="0"/>
        <v>7000</v>
      </c>
      <c r="L37" s="116">
        <f t="shared" si="0"/>
        <v>7000</v>
      </c>
      <c r="M37" s="36"/>
      <c r="N37" s="36"/>
      <c r="O37" s="36"/>
      <c r="P37" s="22"/>
    </row>
    <row r="38" spans="1:16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7">
        <f>SUM(I39)</f>
        <v>15200</v>
      </c>
      <c r="J38" s="117">
        <f t="shared" si="0"/>
        <v>8000</v>
      </c>
      <c r="K38" s="117">
        <f t="shared" si="0"/>
        <v>7000</v>
      </c>
      <c r="L38" s="117">
        <f t="shared" si="0"/>
        <v>7000</v>
      </c>
      <c r="M38" s="36"/>
      <c r="N38" s="36"/>
      <c r="O38" s="36"/>
      <c r="P38" s="22"/>
    </row>
    <row r="39" spans="1:16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20">
        <v>15200</v>
      </c>
      <c r="J39" s="121">
        <v>8000</v>
      </c>
      <c r="K39" s="121">
        <v>7000</v>
      </c>
      <c r="L39" s="121">
        <v>7000</v>
      </c>
      <c r="M39" s="36"/>
      <c r="N39" s="36"/>
      <c r="O39" s="36"/>
      <c r="P39" s="22"/>
    </row>
    <row r="40" spans="1:16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  <c r="M40" s="36"/>
      <c r="N40" s="36"/>
      <c r="O40" s="36"/>
      <c r="P40" s="22"/>
    </row>
    <row r="41" spans="1:16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  <c r="M41" s="36"/>
      <c r="N41" s="36"/>
      <c r="O41" s="36"/>
      <c r="P41" s="22"/>
    </row>
    <row r="42" spans="1:16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7">
        <f t="shared" ref="I42:L44" si="1">I43</f>
        <v>300</v>
      </c>
      <c r="J42" s="116">
        <f t="shared" si="1"/>
        <v>200</v>
      </c>
      <c r="K42" s="117">
        <f t="shared" si="1"/>
        <v>163.07</v>
      </c>
      <c r="L42" s="116">
        <f t="shared" si="1"/>
        <v>163.07</v>
      </c>
      <c r="M42" s="36"/>
      <c r="N42" s="36"/>
      <c r="O42" s="36"/>
      <c r="P42" s="22"/>
    </row>
    <row r="43" spans="1:16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7">
        <f t="shared" si="1"/>
        <v>300</v>
      </c>
      <c r="J43" s="116">
        <f t="shared" si="1"/>
        <v>200</v>
      </c>
      <c r="K43" s="116">
        <f t="shared" si="1"/>
        <v>163.07</v>
      </c>
      <c r="L43" s="116">
        <f t="shared" si="1"/>
        <v>163.07</v>
      </c>
      <c r="M43" s="36"/>
      <c r="N43" s="36"/>
      <c r="O43" s="36"/>
      <c r="P43" s="22"/>
    </row>
    <row r="44" spans="1:16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6">
        <f t="shared" si="1"/>
        <v>300</v>
      </c>
      <c r="J44" s="116">
        <f t="shared" si="1"/>
        <v>200</v>
      </c>
      <c r="K44" s="116">
        <f t="shared" si="1"/>
        <v>163.07</v>
      </c>
      <c r="L44" s="116">
        <f t="shared" si="1"/>
        <v>163.07</v>
      </c>
      <c r="M44" s="36"/>
      <c r="N44" s="36"/>
      <c r="O44" s="36"/>
      <c r="P44" s="22"/>
    </row>
    <row r="45" spans="1:16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2">
        <v>300</v>
      </c>
      <c r="J45" s="121">
        <v>200</v>
      </c>
      <c r="K45" s="121">
        <v>163.07</v>
      </c>
      <c r="L45" s="121">
        <v>163.07</v>
      </c>
      <c r="M45" s="36"/>
      <c r="N45" s="36"/>
      <c r="O45" s="36"/>
      <c r="P45" s="22"/>
    </row>
    <row r="46" spans="1:16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3">
        <f t="shared" ref="I46:L48" si="2">I47</f>
        <v>75200</v>
      </c>
      <c r="J46" s="124">
        <f t="shared" si="2"/>
        <v>40800</v>
      </c>
      <c r="K46" s="123">
        <f t="shared" si="2"/>
        <v>23853.55</v>
      </c>
      <c r="L46" s="123">
        <f t="shared" si="2"/>
        <v>23853.55</v>
      </c>
      <c r="M46" s="36"/>
      <c r="N46" s="36"/>
      <c r="O46" s="36"/>
      <c r="P46" s="22"/>
    </row>
    <row r="47" spans="1:16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6">
        <f t="shared" si="2"/>
        <v>75200</v>
      </c>
      <c r="J47" s="117">
        <f t="shared" si="2"/>
        <v>40800</v>
      </c>
      <c r="K47" s="116">
        <f t="shared" si="2"/>
        <v>23853.55</v>
      </c>
      <c r="L47" s="117">
        <f t="shared" si="2"/>
        <v>23853.55</v>
      </c>
      <c r="M47" s="36"/>
      <c r="N47" s="36"/>
      <c r="O47" s="36"/>
      <c r="P47" s="22"/>
    </row>
    <row r="48" spans="1:16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6">
        <f t="shared" si="2"/>
        <v>75200</v>
      </c>
      <c r="J48" s="117">
        <f t="shared" si="2"/>
        <v>40800</v>
      </c>
      <c r="K48" s="119">
        <f t="shared" si="2"/>
        <v>23853.55</v>
      </c>
      <c r="L48" s="119">
        <f t="shared" si="2"/>
        <v>23853.55</v>
      </c>
      <c r="M48" s="36"/>
      <c r="N48" s="36"/>
      <c r="O48" s="36"/>
      <c r="P48" s="22"/>
    </row>
    <row r="49" spans="1:16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5">
        <f>SUM(I50:I64)</f>
        <v>75200</v>
      </c>
      <c r="J49" s="125">
        <f>SUM(J50:J64)</f>
        <v>40800</v>
      </c>
      <c r="K49" s="126">
        <f>SUM(K50:K64)</f>
        <v>23853.55</v>
      </c>
      <c r="L49" s="126">
        <f>SUM(L50:L64)</f>
        <v>23853.55</v>
      </c>
      <c r="M49" s="36"/>
      <c r="N49" s="36"/>
      <c r="O49" s="36"/>
      <c r="P49" s="22"/>
    </row>
    <row r="50" spans="1:16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1">
        <v>58700</v>
      </c>
      <c r="J50" s="121">
        <v>33000</v>
      </c>
      <c r="K50" s="121">
        <v>20098.95</v>
      </c>
      <c r="L50" s="121">
        <v>20098.95</v>
      </c>
      <c r="M50" s="36"/>
      <c r="N50" s="36"/>
      <c r="O50" s="36"/>
      <c r="P50" s="22"/>
    </row>
    <row r="51" spans="1:16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  <c r="M51" s="36"/>
      <c r="N51" s="36"/>
      <c r="O51" s="36"/>
      <c r="P51" s="22"/>
    </row>
    <row r="52" spans="1:16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1">
        <v>1000</v>
      </c>
      <c r="J52" s="121">
        <v>500</v>
      </c>
      <c r="K52" s="121">
        <v>0</v>
      </c>
      <c r="L52" s="121">
        <v>0</v>
      </c>
      <c r="M52" s="36"/>
      <c r="N52" s="36"/>
      <c r="O52" s="36"/>
      <c r="P52" s="22"/>
    </row>
    <row r="53" spans="1:16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  <c r="M53" s="36"/>
      <c r="N53" s="36"/>
      <c r="O53" s="36"/>
      <c r="P53" s="22"/>
    </row>
    <row r="54" spans="1:16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  <c r="M54" s="36"/>
      <c r="N54" s="36"/>
      <c r="O54" s="36"/>
      <c r="P54" s="22"/>
    </row>
    <row r="55" spans="1:16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  <c r="M55" s="36"/>
      <c r="N55" s="36"/>
      <c r="O55" s="36"/>
      <c r="P55" s="22"/>
    </row>
    <row r="56" spans="1:16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  <c r="M56" s="36"/>
      <c r="N56" s="36"/>
      <c r="O56" s="36"/>
      <c r="P56" s="22"/>
    </row>
    <row r="57" spans="1:16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  <c r="M57" s="36"/>
      <c r="N57" s="36"/>
      <c r="O57" s="36"/>
      <c r="P57" s="22"/>
    </row>
    <row r="58" spans="1:16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2">
        <v>3000</v>
      </c>
      <c r="J58" s="121">
        <v>1300</v>
      </c>
      <c r="K58" s="121">
        <v>200.19</v>
      </c>
      <c r="L58" s="121">
        <v>200.19</v>
      </c>
      <c r="M58" s="36"/>
      <c r="N58" s="36"/>
      <c r="O58" s="36"/>
      <c r="P58" s="22"/>
    </row>
    <row r="59" spans="1:16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  <c r="M59" s="36"/>
      <c r="N59" s="36"/>
      <c r="O59" s="36"/>
      <c r="P59" s="22"/>
    </row>
    <row r="60" spans="1:16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  <c r="M60" s="36"/>
      <c r="N60" s="36"/>
      <c r="O60" s="36"/>
      <c r="P60" s="22"/>
    </row>
    <row r="61" spans="1:16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  <c r="M61" s="36"/>
      <c r="N61" s="36"/>
      <c r="O61" s="36"/>
      <c r="P61" s="22"/>
    </row>
    <row r="62" spans="1:16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  <c r="M62" s="36"/>
      <c r="N62" s="36"/>
      <c r="O62" s="36"/>
      <c r="P62" s="22"/>
    </row>
    <row r="63" spans="1:16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  <c r="M63" s="36"/>
      <c r="N63" s="36"/>
      <c r="O63" s="36"/>
      <c r="P63" s="22"/>
    </row>
    <row r="64" spans="1:16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2">
        <v>12500</v>
      </c>
      <c r="J64" s="121">
        <v>6000</v>
      </c>
      <c r="K64" s="121">
        <v>3554.41</v>
      </c>
      <c r="L64" s="121">
        <v>3554.41</v>
      </c>
      <c r="M64" s="36"/>
      <c r="N64" s="36"/>
      <c r="O64" s="36"/>
      <c r="P64" s="22"/>
    </row>
    <row r="65" spans="1:16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  <c r="M65" s="36"/>
      <c r="N65" s="36"/>
      <c r="O65" s="36"/>
      <c r="P65" s="22"/>
    </row>
    <row r="66" spans="1:16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  <c r="M66" s="36"/>
      <c r="N66" s="36"/>
      <c r="O66" s="36"/>
      <c r="P66" s="22"/>
    </row>
    <row r="67" spans="1:16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  <c r="M67" s="36"/>
      <c r="N67" s="36"/>
      <c r="O67" s="36"/>
      <c r="P67" s="22"/>
    </row>
    <row r="68" spans="1:16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  <c r="M68" s="36"/>
      <c r="N68" s="36"/>
      <c r="O68" s="36"/>
      <c r="P68" s="22"/>
    </row>
    <row r="69" spans="1:16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  <c r="P69" s="22"/>
    </row>
    <row r="70" spans="1:16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  <c r="M70" s="36"/>
      <c r="N70" s="36"/>
      <c r="O70" s="36"/>
      <c r="P70" s="22"/>
    </row>
    <row r="71" spans="1:16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  <c r="M71" s="36"/>
      <c r="N71" s="36"/>
      <c r="O71" s="36"/>
      <c r="P71" s="22"/>
    </row>
    <row r="72" spans="1:16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  <c r="M72" s="36"/>
      <c r="N72" s="36"/>
      <c r="O72" s="36"/>
      <c r="P72" s="22"/>
    </row>
    <row r="73" spans="1:16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  <c r="M73" s="36"/>
      <c r="N73" s="36"/>
      <c r="O73" s="36"/>
      <c r="P73" s="22"/>
    </row>
    <row r="74" spans="1:16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  <c r="P74" s="22"/>
    </row>
    <row r="75" spans="1:16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  <c r="M75" s="36"/>
      <c r="N75" s="36"/>
      <c r="O75" s="36"/>
      <c r="P75" s="22"/>
    </row>
    <row r="76" spans="1:16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  <c r="M76" s="36"/>
      <c r="N76" s="36"/>
      <c r="O76" s="36"/>
      <c r="P76" s="22"/>
    </row>
    <row r="77" spans="1:16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  <c r="M77" s="36"/>
      <c r="N77" s="36"/>
      <c r="O77" s="36"/>
      <c r="P77" s="22"/>
    </row>
    <row r="78" spans="1:16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  <c r="M78" s="36"/>
      <c r="N78" s="36"/>
      <c r="O78" s="36"/>
      <c r="P78" s="22"/>
    </row>
    <row r="79" spans="1:16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  <c r="M79" s="36"/>
      <c r="N79" s="36"/>
      <c r="O79" s="36"/>
      <c r="P79" s="22"/>
    </row>
    <row r="80" spans="1:16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  <c r="M80" s="36"/>
      <c r="N80" s="36"/>
      <c r="O80" s="36"/>
      <c r="P80" s="22"/>
    </row>
    <row r="81" spans="1:16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  <c r="M81" s="36"/>
      <c r="N81" s="36"/>
      <c r="O81" s="36"/>
      <c r="P81" s="22"/>
    </row>
    <row r="82" spans="1:16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  <c r="M82" s="36"/>
      <c r="N82" s="36"/>
      <c r="O82" s="36"/>
      <c r="P82" s="22"/>
    </row>
    <row r="83" spans="1:16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  <c r="M83" s="36"/>
      <c r="N83" s="36"/>
      <c r="O83" s="36"/>
      <c r="P83" s="22"/>
    </row>
    <row r="84" spans="1:16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  <c r="M84" s="36"/>
      <c r="N84" s="36"/>
      <c r="O84" s="36"/>
      <c r="P84" s="22"/>
    </row>
    <row r="85" spans="1:16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  <c r="M85" s="36"/>
      <c r="N85" s="36"/>
      <c r="O85" s="36"/>
      <c r="P85" s="22"/>
    </row>
    <row r="86" spans="1:16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  <c r="M86" s="36"/>
      <c r="N86" s="36"/>
      <c r="O86" s="36"/>
      <c r="P86" s="22"/>
    </row>
    <row r="87" spans="1:16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  <c r="M87" s="36"/>
      <c r="N87" s="36"/>
      <c r="O87" s="36"/>
      <c r="P87" s="22"/>
    </row>
    <row r="88" spans="1:16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  <c r="M88" s="36"/>
      <c r="N88" s="36"/>
      <c r="O88" s="36"/>
      <c r="P88" s="22"/>
    </row>
    <row r="89" spans="1:16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  <c r="M89" s="36"/>
      <c r="N89" s="36"/>
      <c r="O89" s="36"/>
      <c r="P89" s="22"/>
    </row>
    <row r="90" spans="1:16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  <c r="M90" s="36"/>
      <c r="N90" s="36"/>
      <c r="O90" s="36"/>
      <c r="P90" s="22"/>
    </row>
    <row r="91" spans="1:16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  <c r="M91" s="36"/>
      <c r="N91" s="36"/>
      <c r="O91" s="36"/>
      <c r="P91" s="22"/>
    </row>
    <row r="92" spans="1:16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  <c r="M92" s="36"/>
      <c r="N92" s="36"/>
      <c r="O92" s="36"/>
      <c r="P92" s="22"/>
    </row>
    <row r="93" spans="1:16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  <c r="M93" s="36"/>
      <c r="N93" s="36"/>
      <c r="O93" s="36"/>
      <c r="P93" s="22"/>
    </row>
    <row r="94" spans="1:16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  <c r="M94" s="36"/>
      <c r="N94" s="36"/>
      <c r="O94" s="36"/>
      <c r="P94" s="22"/>
    </row>
    <row r="95" spans="1:16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  <c r="M95" s="36"/>
      <c r="N95" s="36"/>
      <c r="O95" s="36"/>
      <c r="P95" s="22"/>
    </row>
    <row r="96" spans="1:16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  <c r="M96" s="36"/>
      <c r="N96" s="36"/>
      <c r="O96" s="36"/>
      <c r="P96" s="22"/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  <c r="M97" s="36"/>
      <c r="N97" s="36"/>
      <c r="O97" s="36"/>
      <c r="P97" s="22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  <c r="M98" s="36"/>
      <c r="N98" s="36"/>
      <c r="O98" s="36"/>
      <c r="P98" s="22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  <c r="M99" s="36"/>
      <c r="N99" s="36"/>
      <c r="O99" s="36"/>
      <c r="P99" s="22"/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  <c r="M100" s="36"/>
      <c r="N100" s="36"/>
      <c r="O100" s="36"/>
      <c r="P100" s="22"/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  <c r="M101" s="36"/>
      <c r="N101" s="36"/>
      <c r="O101" s="36"/>
      <c r="P101" s="22"/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  <c r="M102" s="36"/>
      <c r="N102" s="36"/>
      <c r="O102" s="36"/>
      <c r="P102" s="2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  <c r="M103" s="36"/>
      <c r="N103" s="36"/>
      <c r="O103" s="36"/>
      <c r="P103" s="22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  <c r="M104" s="36"/>
      <c r="N104" s="36"/>
      <c r="O104" s="36"/>
      <c r="P104" s="22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  <c r="M105" s="36"/>
      <c r="N105" s="36"/>
      <c r="O105" s="36"/>
      <c r="P105" s="22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  <c r="M106" s="36"/>
      <c r="N106" s="36"/>
      <c r="O106" s="36"/>
      <c r="P106" s="22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  <c r="M107" s="36"/>
      <c r="N107" s="36"/>
      <c r="O107" s="36"/>
      <c r="P107" s="22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M108" s="36"/>
      <c r="N108" s="36"/>
      <c r="O108" s="36"/>
      <c r="P108" s="22"/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  <c r="M109" s="36"/>
      <c r="N109" s="36"/>
      <c r="O109" s="36"/>
      <c r="P109" s="22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  <c r="M110" s="36"/>
      <c r="N110" s="36"/>
      <c r="O110" s="36"/>
      <c r="P110" s="22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  <c r="M111" s="36"/>
      <c r="N111" s="36"/>
      <c r="O111" s="36"/>
      <c r="P111" s="22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  <c r="M112" s="36"/>
      <c r="N112" s="36"/>
      <c r="O112" s="36"/>
      <c r="P112" s="22"/>
    </row>
    <row r="113" spans="1:16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  <c r="M113" s="36"/>
      <c r="N113" s="36"/>
      <c r="O113" s="36"/>
      <c r="P113" s="22"/>
    </row>
    <row r="114" spans="1:16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  <c r="M114" s="36"/>
      <c r="N114" s="36"/>
      <c r="O114" s="36"/>
      <c r="P114" s="22"/>
    </row>
    <row r="115" spans="1:16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  <c r="M115" s="36"/>
      <c r="N115" s="36"/>
      <c r="O115" s="36"/>
      <c r="P115" s="22"/>
    </row>
    <row r="116" spans="1:16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  <c r="M116" s="36"/>
      <c r="N116" s="36"/>
      <c r="O116" s="36"/>
      <c r="P116" s="22"/>
    </row>
    <row r="117" spans="1:16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  <c r="M117" s="36"/>
      <c r="N117" s="36"/>
      <c r="O117" s="36"/>
      <c r="P117" s="22"/>
    </row>
    <row r="118" spans="1:16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  <c r="M118" s="36"/>
      <c r="N118" s="36"/>
      <c r="O118" s="36"/>
      <c r="P118" s="22"/>
    </row>
    <row r="119" spans="1:16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  <c r="M119" s="36"/>
      <c r="N119" s="36"/>
      <c r="O119" s="36"/>
      <c r="P119" s="22"/>
    </row>
    <row r="120" spans="1:16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  <c r="M120" s="36"/>
      <c r="N120" s="36"/>
      <c r="O120" s="36"/>
      <c r="P120" s="22"/>
    </row>
    <row r="121" spans="1:16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  <c r="M121" s="36"/>
      <c r="N121" s="36"/>
      <c r="O121" s="36"/>
      <c r="P121" s="22"/>
    </row>
    <row r="122" spans="1:16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  <c r="M122" s="36"/>
      <c r="N122" s="36"/>
      <c r="O122" s="36"/>
      <c r="P122" s="22"/>
    </row>
    <row r="123" spans="1:16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  <c r="M123" s="36"/>
      <c r="N123" s="36"/>
      <c r="O123" s="36"/>
      <c r="P123" s="22"/>
    </row>
    <row r="124" spans="1:16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  <c r="M124" s="36"/>
      <c r="N124" s="36"/>
      <c r="O124" s="36"/>
      <c r="P124" s="22"/>
    </row>
    <row r="125" spans="1:16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  <c r="M125" s="36"/>
      <c r="N125" s="36"/>
      <c r="O125" s="36"/>
      <c r="P125" s="22"/>
    </row>
    <row r="126" spans="1:16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  <c r="M126" s="36"/>
      <c r="N126" s="36"/>
      <c r="O126" s="36"/>
      <c r="P126" s="22"/>
    </row>
    <row r="127" spans="1:16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  <c r="M127" s="36"/>
      <c r="N127" s="36"/>
      <c r="O127" s="36"/>
      <c r="P127" s="22"/>
    </row>
    <row r="128" spans="1:16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  <c r="M128" s="36"/>
      <c r="N128" s="36"/>
      <c r="O128" s="36"/>
      <c r="P128" s="22"/>
    </row>
    <row r="129" spans="1:16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  <c r="M129" s="36"/>
      <c r="N129" s="36"/>
      <c r="O129" s="36"/>
      <c r="P129" s="22"/>
    </row>
    <row r="130" spans="1:16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  <c r="M130" s="36"/>
      <c r="N130" s="36"/>
      <c r="O130" s="36"/>
      <c r="P130" s="22"/>
    </row>
    <row r="131" spans="1:16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  <c r="M131" s="36"/>
      <c r="N131" s="36"/>
      <c r="O131" s="36"/>
      <c r="P131" s="22"/>
    </row>
    <row r="132" spans="1:16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  <c r="M132" s="36"/>
      <c r="N132" s="36"/>
      <c r="O132" s="36"/>
      <c r="P132" s="22"/>
    </row>
    <row r="133" spans="1:16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  <c r="M133" s="36"/>
      <c r="N133" s="36"/>
      <c r="O133" s="36"/>
      <c r="P133" s="22"/>
    </row>
    <row r="134" spans="1:16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  <c r="M134" s="36"/>
      <c r="N134" s="36"/>
      <c r="O134" s="36"/>
      <c r="P134" s="22"/>
    </row>
    <row r="135" spans="1:16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  <c r="M135" s="36"/>
      <c r="N135" s="36"/>
      <c r="O135" s="36"/>
      <c r="P135" s="22"/>
    </row>
    <row r="136" spans="1:16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  <c r="M136" s="36"/>
      <c r="N136" s="36"/>
      <c r="O136" s="36"/>
      <c r="P136" s="22"/>
    </row>
    <row r="137" spans="1:16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  <c r="M137" s="36"/>
      <c r="N137" s="36"/>
      <c r="O137" s="36"/>
      <c r="P137" s="22"/>
    </row>
    <row r="138" spans="1:16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  <c r="M138" s="36"/>
      <c r="N138" s="36"/>
      <c r="O138" s="36"/>
      <c r="P138" s="22"/>
    </row>
    <row r="139" spans="1:16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  <c r="M139" s="36"/>
      <c r="N139" s="36"/>
      <c r="O139" s="36"/>
      <c r="P139" s="22"/>
    </row>
    <row r="140" spans="1:16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  <c r="M140" s="36"/>
      <c r="N140" s="36"/>
      <c r="O140" s="36"/>
      <c r="P140" s="22"/>
    </row>
    <row r="141" spans="1:16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  <c r="M141" s="36"/>
      <c r="N141" s="36"/>
      <c r="O141" s="36"/>
      <c r="P141" s="22"/>
    </row>
    <row r="142" spans="1:16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  <c r="M142" s="36"/>
      <c r="N142" s="36"/>
      <c r="O142" s="36"/>
      <c r="P142" s="22"/>
    </row>
    <row r="143" spans="1:16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  <c r="M143" s="36"/>
      <c r="N143" s="36"/>
      <c r="O143" s="36"/>
      <c r="P143" s="22"/>
    </row>
    <row r="144" spans="1:16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  <c r="M144" s="36"/>
      <c r="N144" s="36"/>
      <c r="O144" s="36"/>
      <c r="P144" s="22"/>
    </row>
    <row r="145" spans="1:16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  <c r="M145" s="36"/>
      <c r="N145" s="36"/>
      <c r="O145" s="36"/>
      <c r="P145" s="22"/>
    </row>
    <row r="146" spans="1:16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  <c r="M146" s="36"/>
      <c r="N146" s="36"/>
      <c r="O146" s="36"/>
      <c r="P146" s="22"/>
    </row>
    <row r="147" spans="1:16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  <c r="M147" s="36"/>
      <c r="N147" s="36"/>
      <c r="O147" s="36"/>
      <c r="P147" s="22"/>
    </row>
    <row r="148" spans="1:16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  <c r="M148" s="36"/>
      <c r="N148" s="36"/>
      <c r="O148" s="36"/>
      <c r="P148" s="22"/>
    </row>
    <row r="149" spans="1:16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  <c r="M149" s="36"/>
      <c r="N149" s="36"/>
      <c r="O149" s="36"/>
      <c r="P149" s="22"/>
    </row>
    <row r="150" spans="1:16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  <c r="M150" s="36"/>
      <c r="N150" s="36"/>
      <c r="O150" s="36"/>
      <c r="P150" s="22"/>
    </row>
    <row r="151" spans="1:16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  <c r="M151" s="36"/>
      <c r="N151" s="36"/>
      <c r="O151" s="36"/>
      <c r="P151" s="22"/>
    </row>
    <row r="152" spans="1:16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  <c r="M152" s="36"/>
      <c r="N152" s="36"/>
      <c r="O152" s="36"/>
      <c r="P152" s="22"/>
    </row>
    <row r="153" spans="1:16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  <c r="M153" s="36"/>
      <c r="N153" s="36"/>
      <c r="O153" s="36"/>
      <c r="P153" s="22"/>
    </row>
    <row r="154" spans="1:16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  <c r="M154" s="36"/>
      <c r="N154" s="36"/>
      <c r="O154" s="36"/>
      <c r="P154" s="22"/>
    </row>
    <row r="155" spans="1:16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  <c r="M155" s="36"/>
      <c r="N155" s="36"/>
      <c r="O155" s="36"/>
      <c r="P155" s="22"/>
    </row>
    <row r="156" spans="1:16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  <c r="M156" s="36"/>
      <c r="N156" s="36"/>
      <c r="O156" s="36"/>
      <c r="P156" s="22"/>
    </row>
    <row r="157" spans="1:16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  <c r="M157" s="36"/>
      <c r="N157" s="36"/>
      <c r="O157" s="36"/>
      <c r="P157" s="22"/>
    </row>
    <row r="158" spans="1:16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  <c r="M158" s="36"/>
      <c r="N158" s="36"/>
      <c r="O158" s="36"/>
      <c r="P158" s="22"/>
    </row>
    <row r="159" spans="1:16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  <c r="M159" s="36"/>
      <c r="N159" s="36"/>
      <c r="O159" s="36"/>
      <c r="P159" s="22"/>
    </row>
    <row r="160" spans="1:16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  <c r="M160" s="36"/>
      <c r="N160" s="36"/>
      <c r="O160" s="36"/>
      <c r="P160" s="22"/>
    </row>
    <row r="161" spans="1:16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  <c r="M161" s="36"/>
      <c r="N161" s="36"/>
      <c r="O161" s="36"/>
      <c r="P161" s="22"/>
    </row>
    <row r="162" spans="1:16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  <c r="M162" s="36"/>
      <c r="N162" s="36"/>
      <c r="O162" s="36"/>
      <c r="P162" s="22"/>
    </row>
    <row r="163" spans="1:16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  <c r="M163" s="36"/>
      <c r="N163" s="36"/>
      <c r="O163" s="36"/>
      <c r="P163" s="22"/>
    </row>
    <row r="164" spans="1:16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  <c r="M164" s="36"/>
      <c r="N164" s="36"/>
      <c r="O164" s="36"/>
      <c r="P164" s="22"/>
    </row>
    <row r="165" spans="1:16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  <c r="M165" s="36"/>
      <c r="N165" s="36"/>
      <c r="O165" s="36"/>
      <c r="P165" s="22"/>
    </row>
    <row r="166" spans="1:16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  <c r="M166" s="36"/>
      <c r="N166" s="36"/>
      <c r="O166" s="36"/>
      <c r="P166" s="22"/>
    </row>
    <row r="167" spans="1:16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  <c r="M167" s="36"/>
      <c r="N167" s="36"/>
      <c r="O167" s="36"/>
      <c r="P167" s="22"/>
    </row>
    <row r="168" spans="1:16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  <c r="M168" s="36"/>
      <c r="N168" s="36"/>
      <c r="O168" s="36"/>
      <c r="P168" s="22"/>
    </row>
    <row r="169" spans="1:16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  <c r="P169" s="22"/>
    </row>
    <row r="170" spans="1:16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  <c r="M170" s="36"/>
      <c r="N170" s="36"/>
      <c r="O170" s="36"/>
      <c r="P170" s="22"/>
    </row>
    <row r="171" spans="1:16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  <c r="M171" s="36"/>
      <c r="N171" s="36"/>
      <c r="O171" s="36"/>
      <c r="P171" s="22"/>
    </row>
    <row r="172" spans="1:16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  <c r="M172" s="36"/>
      <c r="N172" s="36"/>
      <c r="O172" s="36"/>
      <c r="P172" s="22"/>
    </row>
    <row r="173" spans="1:16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  <c r="M173" s="36"/>
      <c r="N173" s="36"/>
      <c r="O173" s="36"/>
      <c r="P173" s="22"/>
    </row>
    <row r="174" spans="1:16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  <c r="M174" s="36"/>
      <c r="N174" s="36"/>
      <c r="O174" s="36"/>
      <c r="P174" s="22"/>
    </row>
    <row r="175" spans="1:16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  <c r="M175" s="36"/>
      <c r="N175" s="36"/>
      <c r="O175" s="36"/>
      <c r="P175" s="22"/>
    </row>
    <row r="176" spans="1:16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  <c r="M176" s="36"/>
      <c r="N176" s="36"/>
      <c r="O176" s="36"/>
      <c r="P176" s="22"/>
    </row>
    <row r="177" spans="1:16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  <c r="M177" s="36"/>
      <c r="N177" s="36"/>
      <c r="O177" s="36"/>
      <c r="P177" s="22"/>
    </row>
    <row r="178" spans="1:16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  <c r="M178" s="36"/>
      <c r="N178" s="36"/>
      <c r="O178" s="36"/>
      <c r="P178" s="22"/>
    </row>
    <row r="179" spans="1:16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  <c r="M179" s="36"/>
      <c r="N179" s="36"/>
      <c r="O179" s="36"/>
      <c r="P179" s="22"/>
    </row>
    <row r="180" spans="1:16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  <c r="M180" s="36"/>
      <c r="N180" s="36"/>
      <c r="O180" s="36"/>
      <c r="P180" s="22"/>
    </row>
    <row r="181" spans="1:16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  <c r="M181" s="36"/>
      <c r="N181" s="36"/>
      <c r="O181" s="36"/>
      <c r="P181" s="22"/>
    </row>
    <row r="182" spans="1:16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  <c r="M182" s="36"/>
      <c r="N182" s="36"/>
      <c r="O182" s="36"/>
      <c r="P182" s="22"/>
    </row>
    <row r="183" spans="1:16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  <c r="M183" s="36"/>
      <c r="N183" s="36"/>
      <c r="O183" s="36"/>
      <c r="P183" s="22"/>
    </row>
    <row r="184" spans="1:16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  <c r="M184" s="36"/>
      <c r="N184" s="36"/>
      <c r="O184" s="36"/>
      <c r="P184" s="22"/>
    </row>
    <row r="185" spans="1:16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  <c r="M185" s="36"/>
      <c r="N185" s="36"/>
      <c r="O185" s="36"/>
      <c r="P185" s="22"/>
    </row>
    <row r="186" spans="1:16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  <c r="M186" s="36"/>
      <c r="N186" s="36"/>
      <c r="O186" s="36"/>
      <c r="P186" s="22"/>
    </row>
    <row r="187" spans="1:16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  <c r="M187" s="36"/>
      <c r="N187" s="36"/>
      <c r="O187" s="36"/>
      <c r="P187" s="22"/>
    </row>
    <row r="188" spans="1:16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  <c r="M188" s="36"/>
      <c r="N188" s="36"/>
      <c r="O188" s="36"/>
      <c r="P188" s="22"/>
    </row>
    <row r="189" spans="1:16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  <c r="M189" s="36"/>
      <c r="N189" s="36"/>
      <c r="O189" s="36"/>
      <c r="P189" s="22"/>
    </row>
    <row r="190" spans="1:16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  <c r="M190" s="36"/>
      <c r="N190" s="36"/>
      <c r="O190" s="36"/>
      <c r="P190" s="22"/>
    </row>
    <row r="191" spans="1:16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  <c r="M191" s="36"/>
      <c r="N191" s="36"/>
      <c r="O191" s="36"/>
      <c r="P191" s="22"/>
    </row>
    <row r="192" spans="1:16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  <c r="M192" s="36"/>
      <c r="N192" s="36"/>
      <c r="O192" s="36"/>
      <c r="P192" s="22"/>
    </row>
    <row r="193" spans="1:16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  <c r="M193" s="36"/>
      <c r="N193" s="36"/>
      <c r="O193" s="36"/>
      <c r="P193" s="22"/>
    </row>
    <row r="194" spans="1:16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  <c r="M194" s="36"/>
      <c r="N194" s="36"/>
      <c r="O194" s="36"/>
      <c r="P194" s="22"/>
    </row>
    <row r="195" spans="1:16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  <c r="M195" s="36"/>
      <c r="N195" s="36"/>
      <c r="O195" s="36"/>
      <c r="P195" s="22"/>
    </row>
    <row r="196" spans="1:16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  <c r="M196" s="36"/>
      <c r="N196" s="36"/>
      <c r="O196" s="36"/>
      <c r="P196" s="22"/>
    </row>
    <row r="197" spans="1:16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  <c r="M197" s="36"/>
      <c r="N197" s="36"/>
      <c r="O197" s="36"/>
      <c r="P197" s="22"/>
    </row>
    <row r="198" spans="1:16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  <c r="M198" s="36"/>
      <c r="N198" s="36"/>
      <c r="O198" s="36"/>
      <c r="P198" s="22"/>
    </row>
    <row r="199" spans="1:16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  <c r="M199" s="36"/>
      <c r="N199" s="36"/>
      <c r="O199" s="36"/>
      <c r="P199" s="22"/>
    </row>
    <row r="200" spans="1:16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  <c r="M200" s="36"/>
      <c r="N200" s="36"/>
      <c r="O200" s="36"/>
      <c r="P200" s="22"/>
    </row>
    <row r="201" spans="1:16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  <c r="M201" s="36"/>
      <c r="N201" s="36"/>
      <c r="O201" s="36"/>
      <c r="P201" s="22"/>
    </row>
    <row r="202" spans="1:16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  <c r="M202" s="36"/>
      <c r="N202" s="36"/>
      <c r="O202" s="36"/>
      <c r="P202" s="22"/>
    </row>
    <row r="203" spans="1:16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  <c r="M203" s="36"/>
      <c r="N203" s="36"/>
      <c r="O203" s="36"/>
      <c r="P203" s="22"/>
    </row>
    <row r="204" spans="1:16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  <c r="M204" s="36"/>
      <c r="N204" s="36"/>
      <c r="O204" s="36"/>
      <c r="P204" s="22"/>
    </row>
    <row r="205" spans="1:16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  <c r="M205" s="36"/>
      <c r="N205" s="36"/>
      <c r="O205" s="36"/>
      <c r="P205" s="22"/>
    </row>
    <row r="206" spans="1:16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  <c r="M206" s="36"/>
      <c r="N206" s="36"/>
      <c r="O206" s="36"/>
      <c r="P206" s="22"/>
    </row>
    <row r="207" spans="1:16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  <c r="M207" s="36"/>
      <c r="N207" s="36"/>
      <c r="O207" s="36"/>
      <c r="P207" s="22"/>
    </row>
    <row r="208" spans="1:16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  <c r="M208" s="36"/>
      <c r="N208" s="36"/>
      <c r="O208" s="36"/>
      <c r="P208" s="22"/>
    </row>
    <row r="209" spans="1:16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  <c r="M209" s="36"/>
      <c r="N209" s="36"/>
      <c r="O209" s="36"/>
      <c r="P209" s="22"/>
    </row>
    <row r="210" spans="1:16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  <c r="M210" s="36"/>
      <c r="N210" s="36"/>
      <c r="O210" s="36"/>
      <c r="P210" s="22"/>
    </row>
    <row r="211" spans="1:16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  <c r="M211" s="36"/>
      <c r="N211" s="36"/>
      <c r="O211" s="36"/>
      <c r="P211" s="22"/>
    </row>
    <row r="212" spans="1:16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  <c r="M212" s="36"/>
      <c r="N212" s="36"/>
      <c r="O212" s="36"/>
      <c r="P212" s="22"/>
    </row>
    <row r="213" spans="1:16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  <c r="M213" s="36"/>
      <c r="N213" s="36"/>
      <c r="O213" s="36"/>
      <c r="P213" s="22"/>
    </row>
    <row r="214" spans="1:16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  <c r="M214" s="36"/>
      <c r="N214" s="36"/>
      <c r="O214" s="36"/>
      <c r="P214" s="22"/>
    </row>
    <row r="215" spans="1:16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  <c r="M215" s="36"/>
      <c r="N215" s="36"/>
      <c r="O215" s="36"/>
      <c r="P215" s="22"/>
    </row>
    <row r="216" spans="1:16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  <c r="M216" s="36"/>
      <c r="N216" s="36"/>
      <c r="O216" s="36"/>
      <c r="P216" s="22"/>
    </row>
    <row r="217" spans="1:16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  <c r="M217" s="36"/>
      <c r="N217" s="36"/>
      <c r="O217" s="36"/>
      <c r="P217" s="22"/>
    </row>
    <row r="218" spans="1:16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  <c r="M218" s="36"/>
      <c r="N218" s="36"/>
      <c r="O218" s="36"/>
      <c r="P218" s="22"/>
    </row>
    <row r="219" spans="1:16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  <c r="M219" s="36"/>
      <c r="N219" s="36"/>
      <c r="O219" s="36"/>
      <c r="P219" s="22"/>
    </row>
    <row r="220" spans="1:16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  <c r="M220" s="36"/>
      <c r="N220" s="36"/>
      <c r="O220" s="36"/>
      <c r="P220" s="22"/>
    </row>
    <row r="221" spans="1:16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  <c r="P221" s="22"/>
    </row>
    <row r="222" spans="1:16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  <c r="M222" s="36"/>
      <c r="N222" s="36"/>
      <c r="O222" s="36"/>
      <c r="P222" s="22"/>
    </row>
    <row r="223" spans="1:16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  <c r="M223" s="36"/>
      <c r="N223" s="36"/>
      <c r="O223" s="36"/>
      <c r="P223" s="22"/>
    </row>
    <row r="224" spans="1:16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  <c r="M224" s="36"/>
      <c r="N224" s="36"/>
      <c r="O224" s="36"/>
      <c r="P224" s="22"/>
    </row>
    <row r="225" spans="1:16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  <c r="M225" s="36"/>
      <c r="N225" s="36"/>
      <c r="O225" s="36"/>
      <c r="P225" s="22"/>
    </row>
    <row r="226" spans="1:16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  <c r="M226" s="36"/>
      <c r="N226" s="36"/>
      <c r="O226" s="36"/>
      <c r="P226" s="22"/>
    </row>
    <row r="227" spans="1:16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  <c r="M227" s="36"/>
      <c r="N227" s="36"/>
      <c r="O227" s="36"/>
      <c r="P227" s="22"/>
    </row>
    <row r="228" spans="1:16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  <c r="M228" s="36"/>
      <c r="N228" s="36"/>
      <c r="O228" s="36"/>
      <c r="P228" s="22"/>
    </row>
    <row r="229" spans="1:16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  <c r="M229" s="36"/>
      <c r="N229" s="36"/>
      <c r="O229" s="36"/>
      <c r="P229" s="22"/>
    </row>
    <row r="230" spans="1:16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  <c r="M230" s="36"/>
      <c r="N230" s="36"/>
      <c r="O230" s="36"/>
      <c r="P230" s="22"/>
    </row>
    <row r="231" spans="1:16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  <c r="M231" s="36"/>
      <c r="N231" s="36"/>
      <c r="O231" s="36"/>
      <c r="P231" s="22"/>
    </row>
    <row r="232" spans="1:16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  <c r="M232" s="36"/>
      <c r="N232" s="36"/>
      <c r="O232" s="36"/>
      <c r="P232" s="22"/>
    </row>
    <row r="233" spans="1:16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  <c r="M233" s="36"/>
      <c r="N233" s="36"/>
      <c r="O233" s="36"/>
      <c r="P233" s="22"/>
    </row>
    <row r="234" spans="1:16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  <c r="M234" s="36"/>
      <c r="N234" s="36"/>
      <c r="O234" s="36"/>
      <c r="P234" s="22"/>
    </row>
    <row r="235" spans="1:16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  <c r="M235" s="36"/>
      <c r="N235" s="36"/>
      <c r="O235" s="36"/>
      <c r="P235" s="22"/>
    </row>
    <row r="236" spans="1:16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  <c r="M236" s="36"/>
      <c r="N236" s="36"/>
      <c r="O236" s="36"/>
      <c r="P236" s="22"/>
    </row>
    <row r="237" spans="1:16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  <c r="M237" s="36"/>
      <c r="N237" s="36"/>
      <c r="O237" s="36"/>
      <c r="P237" s="22"/>
    </row>
    <row r="238" spans="1:16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  <c r="M238" s="36"/>
      <c r="N238" s="36"/>
      <c r="O238" s="36"/>
      <c r="P238" s="22"/>
    </row>
    <row r="239" spans="1:16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  <c r="M239" s="36"/>
      <c r="N239" s="36"/>
      <c r="O239" s="36"/>
      <c r="P239" s="22"/>
    </row>
    <row r="240" spans="1:16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  <c r="M240" s="36"/>
      <c r="N240" s="36"/>
      <c r="O240" s="36"/>
      <c r="P240" s="22"/>
    </row>
    <row r="241" spans="1:16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  <c r="M241" s="36"/>
      <c r="N241" s="36"/>
      <c r="O241" s="36"/>
      <c r="P241" s="22"/>
    </row>
    <row r="242" spans="1:16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  <c r="M242" s="36"/>
      <c r="N242" s="36"/>
      <c r="O242" s="36"/>
      <c r="P242" s="22"/>
    </row>
    <row r="243" spans="1:16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  <c r="M243" s="36"/>
      <c r="N243" s="36"/>
      <c r="O243" s="36"/>
      <c r="P243" s="22"/>
    </row>
    <row r="244" spans="1:16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  <c r="M244" s="36"/>
      <c r="N244" s="36"/>
      <c r="O244" s="36"/>
      <c r="P244" s="22"/>
    </row>
    <row r="245" spans="1:16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  <c r="M245" s="36"/>
      <c r="N245" s="36"/>
      <c r="O245" s="36"/>
      <c r="P245" s="22"/>
    </row>
    <row r="246" spans="1:16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  <c r="M246" s="36"/>
      <c r="N246" s="36"/>
      <c r="O246" s="36"/>
      <c r="P246" s="22"/>
    </row>
    <row r="247" spans="1:16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  <c r="M247" s="36"/>
      <c r="N247" s="36"/>
      <c r="O247" s="36"/>
      <c r="P247" s="22"/>
    </row>
    <row r="248" spans="1:16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  <c r="M248" s="36"/>
      <c r="N248" s="36"/>
      <c r="O248" s="36"/>
      <c r="P248" s="22"/>
    </row>
    <row r="249" spans="1:16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  <c r="M249" s="36"/>
      <c r="N249" s="36"/>
      <c r="O249" s="36"/>
      <c r="P249" s="22"/>
    </row>
    <row r="250" spans="1:16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  <c r="M250" s="36"/>
      <c r="N250" s="36"/>
      <c r="O250" s="36"/>
      <c r="P250" s="22"/>
    </row>
    <row r="251" spans="1:16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  <c r="M251" s="36"/>
      <c r="N251" s="36"/>
      <c r="O251" s="36"/>
      <c r="P251" s="22"/>
    </row>
    <row r="252" spans="1:16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  <c r="M252" s="36"/>
      <c r="N252" s="36"/>
      <c r="O252" s="36"/>
      <c r="P252" s="22"/>
    </row>
    <row r="253" spans="1:16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  <c r="M253" s="36"/>
      <c r="N253" s="36"/>
      <c r="O253" s="36"/>
      <c r="P253" s="22"/>
    </row>
    <row r="254" spans="1:16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  <c r="M254" s="36"/>
      <c r="N254" s="36"/>
      <c r="O254" s="36"/>
      <c r="P254" s="22"/>
    </row>
    <row r="255" spans="1:16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  <c r="M255" s="36"/>
      <c r="N255" s="36"/>
      <c r="O255" s="36"/>
      <c r="P255" s="22"/>
    </row>
    <row r="256" spans="1:16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  <c r="M256" s="36"/>
      <c r="N256" s="36"/>
      <c r="O256" s="36"/>
      <c r="P256" s="22"/>
    </row>
    <row r="257" spans="1:16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  <c r="M257" s="36"/>
      <c r="N257" s="36"/>
      <c r="O257" s="36"/>
      <c r="P257" s="22"/>
    </row>
    <row r="258" spans="1:16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  <c r="M258" s="36"/>
      <c r="N258" s="36"/>
      <c r="O258" s="36"/>
      <c r="P258" s="22"/>
    </row>
    <row r="259" spans="1:16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  <c r="M259" s="36"/>
      <c r="N259" s="36"/>
      <c r="O259" s="36"/>
      <c r="P259" s="22"/>
    </row>
    <row r="260" spans="1:16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  <c r="M260" s="36"/>
      <c r="N260" s="36"/>
      <c r="O260" s="36"/>
      <c r="P260" s="22"/>
    </row>
    <row r="261" spans="1:16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  <c r="M261" s="36"/>
      <c r="N261" s="36"/>
      <c r="O261" s="36"/>
      <c r="P261" s="22"/>
    </row>
    <row r="262" spans="1:16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  <c r="M262" s="36"/>
      <c r="N262" s="36"/>
      <c r="O262" s="36"/>
      <c r="P262" s="22"/>
    </row>
    <row r="263" spans="1:16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  <c r="M263" s="36"/>
      <c r="N263" s="36"/>
      <c r="O263" s="36"/>
      <c r="P263" s="22"/>
    </row>
    <row r="264" spans="1:16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  <c r="M264" s="36"/>
      <c r="N264" s="36"/>
      <c r="O264" s="36"/>
      <c r="P264" s="22"/>
    </row>
    <row r="265" spans="1:16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  <c r="M265" s="36"/>
      <c r="N265" s="36"/>
      <c r="O265" s="36"/>
      <c r="P265" s="22"/>
    </row>
    <row r="266" spans="1:16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  <c r="M266" s="36"/>
      <c r="N266" s="36"/>
      <c r="O266" s="36"/>
      <c r="P266" s="22"/>
    </row>
    <row r="267" spans="1:16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  <c r="M267" s="36"/>
      <c r="N267" s="36"/>
      <c r="O267" s="36"/>
      <c r="P267" s="22"/>
    </row>
    <row r="268" spans="1:16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  <c r="M268" s="36"/>
      <c r="N268" s="36"/>
      <c r="O268" s="36"/>
      <c r="P268" s="22"/>
    </row>
    <row r="269" spans="1:16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  <c r="M269" s="36"/>
      <c r="N269" s="36"/>
      <c r="O269" s="36"/>
      <c r="P269" s="22"/>
    </row>
    <row r="270" spans="1:16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  <c r="M270" s="36"/>
      <c r="N270" s="36"/>
      <c r="O270" s="36"/>
      <c r="P270" s="22"/>
    </row>
    <row r="271" spans="1:16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  <c r="M271" s="36"/>
      <c r="N271" s="36"/>
      <c r="O271" s="36"/>
      <c r="P271" s="22"/>
    </row>
    <row r="272" spans="1:16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  <c r="M272" s="36"/>
      <c r="N272" s="36"/>
      <c r="O272" s="36"/>
      <c r="P272" s="22"/>
    </row>
    <row r="273" spans="1:16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  <c r="M273" s="36"/>
      <c r="N273" s="36"/>
      <c r="O273" s="36"/>
      <c r="P273" s="22"/>
    </row>
    <row r="274" spans="1:16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  <c r="M274" s="36"/>
      <c r="N274" s="36"/>
      <c r="O274" s="36"/>
      <c r="P274" s="22"/>
    </row>
    <row r="275" spans="1:16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  <c r="M275" s="36"/>
      <c r="N275" s="36"/>
      <c r="O275" s="36"/>
      <c r="P275" s="22"/>
    </row>
    <row r="276" spans="1:16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  <c r="M276" s="36"/>
      <c r="N276" s="36"/>
      <c r="O276" s="36"/>
      <c r="P276" s="22"/>
    </row>
    <row r="277" spans="1:16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  <c r="M277" s="36"/>
      <c r="N277" s="36"/>
      <c r="O277" s="36"/>
      <c r="P277" s="22"/>
    </row>
    <row r="278" spans="1:16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  <c r="M278" s="36"/>
      <c r="N278" s="36"/>
      <c r="O278" s="36"/>
      <c r="P278" s="22"/>
    </row>
    <row r="279" spans="1:16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  <c r="M279" s="36"/>
      <c r="N279" s="36"/>
      <c r="O279" s="36"/>
      <c r="P279" s="22"/>
    </row>
    <row r="280" spans="1:16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  <c r="M280" s="36"/>
      <c r="N280" s="36"/>
      <c r="O280" s="36"/>
      <c r="P280" s="22"/>
    </row>
    <row r="281" spans="1:16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  <c r="M281" s="36"/>
      <c r="N281" s="36"/>
      <c r="O281" s="36"/>
      <c r="P281" s="22"/>
    </row>
    <row r="282" spans="1:16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  <c r="M282" s="36"/>
      <c r="N282" s="36"/>
      <c r="O282" s="36"/>
      <c r="P282" s="22"/>
    </row>
    <row r="283" spans="1:16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  <c r="M283" s="36"/>
      <c r="N283" s="36"/>
      <c r="O283" s="36"/>
      <c r="P283" s="22"/>
    </row>
    <row r="284" spans="1:16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  <c r="M284" s="36"/>
      <c r="N284" s="36"/>
      <c r="O284" s="36"/>
      <c r="P284" s="22"/>
    </row>
    <row r="285" spans="1:16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  <c r="M285" s="36"/>
      <c r="N285" s="36"/>
      <c r="O285" s="36"/>
      <c r="P285" s="22"/>
    </row>
    <row r="286" spans="1:16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  <c r="M286" s="36"/>
      <c r="N286" s="36"/>
      <c r="O286" s="36"/>
      <c r="P286" s="22"/>
    </row>
    <row r="287" spans="1:16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  <c r="M287" s="36"/>
      <c r="N287" s="36"/>
      <c r="O287" s="36"/>
      <c r="P287" s="22"/>
    </row>
    <row r="288" spans="1:16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  <c r="M288" s="36"/>
      <c r="N288" s="36"/>
      <c r="O288" s="36"/>
      <c r="P288" s="22"/>
    </row>
    <row r="289" spans="1:16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  <c r="M289" s="36"/>
      <c r="N289" s="36"/>
      <c r="O289" s="36"/>
      <c r="P289" s="22"/>
    </row>
    <row r="290" spans="1:16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  <c r="M290" s="36"/>
      <c r="N290" s="36"/>
      <c r="O290" s="36"/>
      <c r="P290" s="22"/>
    </row>
    <row r="291" spans="1:16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  <c r="M291" s="36"/>
      <c r="N291" s="36"/>
      <c r="O291" s="36"/>
      <c r="P291" s="22"/>
    </row>
    <row r="292" spans="1:16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  <c r="M292" s="36"/>
      <c r="N292" s="36"/>
      <c r="O292" s="36"/>
      <c r="P292" s="22"/>
    </row>
    <row r="293" spans="1:16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  <c r="M293" s="36"/>
      <c r="N293" s="36"/>
      <c r="O293" s="36"/>
      <c r="P293" s="22"/>
    </row>
    <row r="294" spans="1:16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  <c r="M294" s="36"/>
      <c r="N294" s="36"/>
      <c r="O294" s="36"/>
      <c r="P294" s="22"/>
    </row>
    <row r="295" spans="1:16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  <c r="M295" s="36"/>
      <c r="N295" s="36"/>
      <c r="O295" s="36"/>
      <c r="P295" s="22"/>
    </row>
    <row r="296" spans="1:16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  <c r="M296" s="36"/>
      <c r="N296" s="36"/>
      <c r="O296" s="36"/>
      <c r="P296" s="22"/>
    </row>
    <row r="297" spans="1:16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  <c r="M297" s="36"/>
      <c r="N297" s="36"/>
      <c r="O297" s="36"/>
      <c r="P297" s="22"/>
    </row>
    <row r="298" spans="1:16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  <c r="M298" s="36"/>
      <c r="N298" s="36"/>
      <c r="O298" s="36"/>
      <c r="P298" s="22"/>
    </row>
    <row r="299" spans="1:16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  <c r="M299" s="36"/>
      <c r="N299" s="36"/>
      <c r="O299" s="36"/>
      <c r="P299" s="22"/>
    </row>
    <row r="300" spans="1:16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  <c r="M300" s="36"/>
      <c r="N300" s="36"/>
      <c r="O300" s="36"/>
      <c r="P300" s="22"/>
    </row>
    <row r="301" spans="1:16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  <c r="M301" s="36"/>
      <c r="N301" s="36"/>
      <c r="O301" s="36"/>
      <c r="P301" s="22"/>
    </row>
    <row r="302" spans="1:16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  <c r="M302" s="36"/>
      <c r="N302" s="36"/>
      <c r="O302" s="36"/>
      <c r="P302" s="22"/>
    </row>
    <row r="303" spans="1:16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  <c r="M303" s="36"/>
      <c r="N303" s="36"/>
      <c r="O303" s="36"/>
      <c r="P303" s="22"/>
    </row>
    <row r="304" spans="1:16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  <c r="M304" s="36"/>
      <c r="N304" s="36"/>
      <c r="O304" s="36"/>
      <c r="P304" s="22"/>
    </row>
    <row r="305" spans="1:16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  <c r="M305" s="36"/>
      <c r="N305" s="36"/>
      <c r="O305" s="36"/>
      <c r="P305" s="22"/>
    </row>
    <row r="306" spans="1:16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  <c r="M306" s="36"/>
      <c r="N306" s="36"/>
      <c r="O306" s="36"/>
      <c r="P306" s="22"/>
    </row>
    <row r="307" spans="1:16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  <c r="M307" s="36"/>
      <c r="N307" s="36"/>
      <c r="O307" s="36"/>
      <c r="P307" s="22"/>
    </row>
    <row r="308" spans="1:16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  <c r="M308" s="36"/>
      <c r="N308" s="36"/>
      <c r="O308" s="36"/>
      <c r="P308" s="22"/>
    </row>
    <row r="309" spans="1:16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  <c r="M309" s="36"/>
      <c r="N309" s="36"/>
      <c r="O309" s="36"/>
      <c r="P309" s="22"/>
    </row>
    <row r="310" spans="1:16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  <c r="M310" s="36"/>
      <c r="N310" s="36"/>
      <c r="O310" s="36"/>
      <c r="P310" s="22"/>
    </row>
    <row r="311" spans="1:16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  <c r="M311" s="36"/>
      <c r="N311" s="36"/>
      <c r="O311" s="36"/>
      <c r="P311" s="22"/>
    </row>
    <row r="312" spans="1:16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  <c r="M312" s="36"/>
      <c r="N312" s="36"/>
      <c r="O312" s="36"/>
      <c r="P312" s="22"/>
    </row>
    <row r="313" spans="1:16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  <c r="M313" s="36"/>
      <c r="N313" s="36"/>
      <c r="O313" s="36"/>
      <c r="P313" s="22"/>
    </row>
    <row r="314" spans="1:16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  <c r="M314" s="36"/>
      <c r="N314" s="36"/>
      <c r="O314" s="36"/>
      <c r="P314" s="22"/>
    </row>
    <row r="315" spans="1:16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  <c r="M315" s="36"/>
      <c r="N315" s="36"/>
      <c r="O315" s="36"/>
      <c r="P315" s="22"/>
    </row>
    <row r="316" spans="1:16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  <c r="M316" s="36"/>
      <c r="N316" s="36"/>
      <c r="O316" s="36"/>
      <c r="P316" s="22"/>
    </row>
    <row r="317" spans="1:16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  <c r="M317" s="36"/>
      <c r="N317" s="36"/>
      <c r="O317" s="36"/>
      <c r="P317" s="22"/>
    </row>
    <row r="318" spans="1:16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  <c r="M318" s="36"/>
      <c r="N318" s="36"/>
      <c r="O318" s="36"/>
      <c r="P318" s="22"/>
    </row>
    <row r="319" spans="1:16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  <c r="M319" s="36"/>
      <c r="N319" s="36"/>
      <c r="O319" s="36"/>
      <c r="P319" s="22"/>
    </row>
    <row r="320" spans="1:16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  <c r="M320" s="36"/>
      <c r="N320" s="36"/>
      <c r="O320" s="36"/>
      <c r="P320" s="22"/>
    </row>
    <row r="321" spans="1:16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  <c r="M321" s="36"/>
      <c r="N321" s="36"/>
      <c r="O321" s="36"/>
      <c r="P321" s="22"/>
    </row>
    <row r="322" spans="1:16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  <c r="M322" s="36"/>
      <c r="N322" s="36"/>
      <c r="O322" s="36"/>
      <c r="P322" s="22"/>
    </row>
    <row r="323" spans="1:16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  <c r="M323" s="36"/>
      <c r="N323" s="36"/>
      <c r="O323" s="36"/>
      <c r="P323" s="22"/>
    </row>
    <row r="324" spans="1:16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  <c r="M324" s="36"/>
      <c r="N324" s="36"/>
      <c r="O324" s="36"/>
      <c r="P324" s="22"/>
    </row>
    <row r="325" spans="1:16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  <c r="M325" s="36"/>
      <c r="N325" s="36"/>
      <c r="O325" s="36"/>
      <c r="P325" s="22"/>
    </row>
    <row r="326" spans="1:16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  <c r="M326" s="36"/>
      <c r="N326" s="36"/>
      <c r="O326" s="36"/>
      <c r="P326" s="22"/>
    </row>
    <row r="327" spans="1:16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  <c r="M327" s="36"/>
      <c r="N327" s="36"/>
      <c r="O327" s="36"/>
      <c r="P327" s="22"/>
    </row>
    <row r="328" spans="1:16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  <c r="M328" s="36"/>
      <c r="N328" s="36"/>
      <c r="O328" s="36"/>
      <c r="P328" s="22"/>
    </row>
    <row r="329" spans="1:16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  <c r="M329" s="36"/>
      <c r="N329" s="36"/>
      <c r="O329" s="36"/>
      <c r="P329" s="22"/>
    </row>
    <row r="330" spans="1:16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  <c r="M330" s="36"/>
      <c r="N330" s="36"/>
      <c r="O330" s="36"/>
      <c r="P330" s="22"/>
    </row>
    <row r="331" spans="1:16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  <c r="M331" s="36"/>
      <c r="N331" s="36"/>
      <c r="O331" s="36"/>
      <c r="P331" s="22"/>
    </row>
    <row r="332" spans="1:16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  <c r="M332" s="36"/>
      <c r="N332" s="36"/>
      <c r="O332" s="36"/>
      <c r="P332" s="22"/>
    </row>
    <row r="333" spans="1:16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  <c r="M333" s="36"/>
      <c r="N333" s="36"/>
      <c r="O333" s="36"/>
      <c r="P333" s="22"/>
    </row>
    <row r="334" spans="1:16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  <c r="M334" s="36"/>
      <c r="N334" s="36"/>
      <c r="O334" s="36"/>
      <c r="P334" s="22"/>
    </row>
    <row r="335" spans="1:16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  <c r="M335" s="36"/>
      <c r="N335" s="36"/>
      <c r="O335" s="36"/>
      <c r="P335" s="22"/>
    </row>
    <row r="336" spans="1:16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  <c r="M336" s="36"/>
      <c r="N336" s="36"/>
      <c r="O336" s="36"/>
      <c r="P336" s="22"/>
    </row>
    <row r="337" spans="1:16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  <c r="M337" s="36"/>
      <c r="N337" s="36"/>
      <c r="O337" s="36"/>
      <c r="P337" s="22"/>
    </row>
    <row r="338" spans="1:16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  <c r="P338" s="22"/>
    </row>
    <row r="339" spans="1:16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  <c r="M339" s="36"/>
      <c r="N339" s="36"/>
      <c r="O339" s="36"/>
      <c r="P339" s="22"/>
    </row>
    <row r="340" spans="1:16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  <c r="M340" s="36"/>
      <c r="N340" s="36"/>
      <c r="O340" s="36"/>
      <c r="P340" s="22"/>
    </row>
    <row r="341" spans="1:16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  <c r="M341" s="36"/>
      <c r="N341" s="36"/>
      <c r="O341" s="36"/>
      <c r="P341" s="22"/>
    </row>
    <row r="342" spans="1:16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  <c r="M342" s="36"/>
      <c r="N342" s="36"/>
      <c r="O342" s="36"/>
      <c r="P342" s="22"/>
    </row>
    <row r="343" spans="1:16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  <c r="M343" s="36"/>
      <c r="N343" s="36"/>
      <c r="O343" s="36"/>
      <c r="P343" s="22"/>
    </row>
    <row r="344" spans="1:16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  <c r="M344" s="36"/>
      <c r="N344" s="36"/>
      <c r="O344" s="36"/>
      <c r="P344" s="22"/>
    </row>
    <row r="345" spans="1:16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  <c r="M345" s="36"/>
      <c r="N345" s="36"/>
      <c r="O345" s="36"/>
      <c r="P345" s="22"/>
    </row>
    <row r="346" spans="1:16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  <c r="M346" s="36"/>
      <c r="N346" s="36"/>
      <c r="O346" s="36"/>
      <c r="P346" s="22"/>
    </row>
    <row r="347" spans="1:16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  <c r="M347" s="36"/>
      <c r="N347" s="36"/>
      <c r="O347" s="36"/>
      <c r="P347" s="22"/>
    </row>
    <row r="348" spans="1:16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  <c r="M348" s="36"/>
      <c r="N348" s="36"/>
      <c r="O348" s="36"/>
      <c r="P348" s="22"/>
    </row>
    <row r="349" spans="1:16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  <c r="M349" s="36"/>
      <c r="N349" s="36"/>
      <c r="O349" s="36"/>
      <c r="P349" s="22"/>
    </row>
    <row r="350" spans="1:16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  <c r="M350" s="36"/>
      <c r="N350" s="36"/>
      <c r="O350" s="36"/>
      <c r="P350" s="22"/>
    </row>
    <row r="351" spans="1:16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  <c r="M351" s="36"/>
      <c r="N351" s="36"/>
      <c r="O351" s="36"/>
      <c r="P351" s="22"/>
    </row>
    <row r="352" spans="1:16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  <c r="M352" s="36"/>
      <c r="N352" s="36"/>
      <c r="O352" s="36"/>
      <c r="P352" s="22"/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  <c r="M353" s="36"/>
      <c r="N353" s="36"/>
      <c r="O353" s="36"/>
      <c r="P353" s="22"/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  <c r="M354" s="36"/>
      <c r="N354" s="36"/>
      <c r="O354" s="36"/>
      <c r="P354" s="22"/>
    </row>
    <row r="355" spans="1:16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  <c r="M355" s="36"/>
      <c r="N355" s="36"/>
      <c r="O355" s="36"/>
      <c r="P355" s="22"/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  <c r="M356" s="36"/>
      <c r="N356" s="36"/>
      <c r="O356" s="36"/>
      <c r="P356" s="22"/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  <c r="M357" s="36"/>
      <c r="N357" s="36"/>
      <c r="O357" s="36"/>
      <c r="P357" s="22"/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  <c r="M358" s="36"/>
      <c r="N358" s="36"/>
      <c r="O358" s="36"/>
      <c r="P358" s="22"/>
    </row>
    <row r="359" spans="1:16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  <c r="M359" s="36"/>
      <c r="N359" s="36"/>
      <c r="O359" s="36"/>
      <c r="P359" s="22"/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  <c r="M360" s="36"/>
      <c r="N360" s="36"/>
      <c r="O360" s="36"/>
      <c r="P360" s="22"/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  <c r="M361" s="36"/>
      <c r="N361" s="36"/>
      <c r="O361" s="36"/>
      <c r="P361" s="22"/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  <c r="M362" s="36"/>
      <c r="N362" s="36"/>
      <c r="O362" s="36"/>
      <c r="P362" s="22"/>
    </row>
    <row r="363" spans="1:16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  <c r="M363" s="36"/>
      <c r="N363" s="36"/>
      <c r="O363" s="36"/>
      <c r="P363" s="22"/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  <c r="M364" s="36"/>
      <c r="N364" s="36"/>
      <c r="O364" s="36"/>
      <c r="P364" s="22"/>
    </row>
    <row r="365" spans="1:16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  <c r="M365" s="36"/>
      <c r="N365" s="36"/>
      <c r="O365" s="36"/>
      <c r="P365" s="22"/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  <c r="M366" s="36"/>
      <c r="N366" s="36"/>
      <c r="O366" s="36"/>
      <c r="P366" s="22"/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  <c r="M367" s="36"/>
      <c r="N367" s="36"/>
      <c r="O367" s="36"/>
      <c r="P367" s="22"/>
    </row>
    <row r="368" spans="1:16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1">
        <f>SUM(I34+I184)</f>
        <v>90700</v>
      </c>
      <c r="J368" s="131">
        <f>SUM(J34+J184)</f>
        <v>49000</v>
      </c>
      <c r="K368" s="131">
        <f>SUM(K34+K184)</f>
        <v>31016.62</v>
      </c>
      <c r="L368" s="131">
        <f>SUM(L34+L184)</f>
        <v>31016.62</v>
      </c>
      <c r="M368" s="36"/>
      <c r="N368" s="36"/>
      <c r="O368" s="36"/>
      <c r="P368" s="22"/>
    </row>
    <row r="369" spans="1:16">
      <c r="G369" s="53"/>
      <c r="H369" s="7"/>
      <c r="I369" s="108"/>
      <c r="J369" s="109"/>
      <c r="K369" s="109"/>
      <c r="L369" s="109"/>
      <c r="M369" s="36"/>
      <c r="N369" s="36"/>
      <c r="O369" s="36"/>
      <c r="P369" s="22"/>
    </row>
    <row r="370" spans="1:16">
      <c r="D370" s="419" t="s">
        <v>227</v>
      </c>
      <c r="E370" s="419"/>
      <c r="F370" s="419"/>
      <c r="G370" s="419"/>
      <c r="H370" s="153"/>
      <c r="I370" s="111"/>
      <c r="J370" s="109"/>
      <c r="K370" s="419" t="s">
        <v>228</v>
      </c>
      <c r="L370" s="419"/>
      <c r="M370" s="36"/>
      <c r="N370" s="36"/>
      <c r="O370" s="36"/>
      <c r="P370" s="22"/>
    </row>
    <row r="371" spans="1:16" ht="18.75" customHeight="1">
      <c r="A371" s="112"/>
      <c r="B371" s="112"/>
      <c r="C371" s="112"/>
      <c r="D371" s="421" t="s">
        <v>223</v>
      </c>
      <c r="E371" s="421"/>
      <c r="F371" s="421"/>
      <c r="G371" s="421"/>
      <c r="I371" s="148" t="s">
        <v>224</v>
      </c>
      <c r="K371" s="428" t="s">
        <v>225</v>
      </c>
      <c r="L371" s="428"/>
      <c r="M371" s="36"/>
      <c r="N371" s="36"/>
      <c r="O371" s="36"/>
      <c r="P371" s="22"/>
    </row>
    <row r="372" spans="1:16" ht="15.75" customHeight="1">
      <c r="I372" s="14"/>
      <c r="K372" s="14"/>
      <c r="L372" s="14"/>
      <c r="M372" s="36"/>
      <c r="N372" s="36"/>
      <c r="O372" s="36"/>
      <c r="P372" s="22"/>
    </row>
    <row r="373" spans="1:16" ht="29.25" customHeight="1">
      <c r="D373" s="420" t="s">
        <v>332</v>
      </c>
      <c r="E373" s="420"/>
      <c r="F373" s="420"/>
      <c r="G373" s="420"/>
      <c r="I373" s="14"/>
      <c r="K373" s="450" t="s">
        <v>333</v>
      </c>
      <c r="L373" s="419"/>
      <c r="M373" s="36"/>
      <c r="N373" s="36"/>
      <c r="O373" s="36"/>
      <c r="P373" s="22"/>
    </row>
    <row r="374" spans="1:16" ht="25.5" customHeight="1">
      <c r="D374" s="434" t="s">
        <v>226</v>
      </c>
      <c r="E374" s="435"/>
      <c r="F374" s="435"/>
      <c r="G374" s="435"/>
      <c r="H374" s="150"/>
      <c r="I374" s="15" t="s">
        <v>224</v>
      </c>
      <c r="K374" s="428" t="s">
        <v>225</v>
      </c>
      <c r="L374" s="428"/>
      <c r="M374" s="36"/>
      <c r="N374" s="36"/>
      <c r="O374" s="36"/>
      <c r="P374" s="22"/>
    </row>
  </sheetData>
  <mergeCells count="31">
    <mergeCell ref="G14:K14"/>
    <mergeCell ref="A7:L7"/>
    <mergeCell ref="A9:L9"/>
    <mergeCell ref="A10:L10"/>
    <mergeCell ref="G12:K12"/>
    <mergeCell ref="A13:L13"/>
    <mergeCell ref="A26:I26"/>
    <mergeCell ref="A27:I27"/>
    <mergeCell ref="G29:H29"/>
    <mergeCell ref="A30:I30"/>
    <mergeCell ref="G15:K15"/>
    <mergeCell ref="B16:L16"/>
    <mergeCell ref="G18:K18"/>
    <mergeCell ref="G19:K19"/>
    <mergeCell ref="E21:K21"/>
    <mergeCell ref="A22:L22"/>
    <mergeCell ref="D373:G373"/>
    <mergeCell ref="K373:L373"/>
    <mergeCell ref="D374:G374"/>
    <mergeCell ref="K374:L374"/>
    <mergeCell ref="A31:F32"/>
    <mergeCell ref="G31:G32"/>
    <mergeCell ref="H31:H32"/>
    <mergeCell ref="I31:J31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3.937007874015748E-2" footer="3.937007874015748E-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18</vt:i4>
      </vt:variant>
    </vt:vector>
  </HeadingPairs>
  <TitlesOfParts>
    <vt:vector size="18" baseType="lpstr">
      <vt:lpstr>F2 SUV</vt:lpstr>
      <vt:lpstr>F2 SB SUV</vt:lpstr>
      <vt:lpstr>F2 SB 1.1.1.29</vt:lpstr>
      <vt:lpstr>F2 SB 1.4.4.28</vt:lpstr>
      <vt:lpstr>F2 SB 9.1.1.17</vt:lpstr>
      <vt:lpstr>F2 ML</vt:lpstr>
      <vt:lpstr>F2 VBD</vt:lpstr>
      <vt:lpstr>F2 VBD(UK)</vt:lpstr>
      <vt:lpstr>F2 S</vt:lpstr>
      <vt:lpstr>Gautos FS SUV</vt:lpstr>
      <vt:lpstr>Gautos FS</vt:lpstr>
      <vt:lpstr>Sukauptos FS</vt:lpstr>
      <vt:lpstr>9 priedas</vt:lpstr>
      <vt:lpstr>9 priedo pažyma</vt:lpstr>
      <vt:lpstr>S7</vt:lpstr>
      <vt:lpstr>Pažyma apie pajamas</vt:lpstr>
      <vt:lpstr>B-2 9 pr</vt:lpstr>
      <vt:lpstr>B2 1 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Pavaduotoja</cp:lastModifiedBy>
  <cp:lastPrinted>2022-07-08T11:55:44Z</cp:lastPrinted>
  <dcterms:created xsi:type="dcterms:W3CDTF">2022-03-30T11:04:35Z</dcterms:created>
  <dcterms:modified xsi:type="dcterms:W3CDTF">2022-09-22T09:50:40Z</dcterms:modified>
</cp:coreProperties>
</file>