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zaz\Desktop\NAMINUKAS 2026 M\II ketvirtis pusmetis\"/>
    </mc:Choice>
  </mc:AlternateContent>
  <xr:revisionPtr revIDLastSave="0" documentId="13_ncr:1_{6D57D725-2376-4D66-9DCE-2DA402884B8D}" xr6:coauthVersionLast="47" xr6:coauthVersionMax="47" xr10:uidLastSave="{00000000-0000-0000-0000-000000000000}"/>
  <bookViews>
    <workbookView xWindow="3600" yWindow="825" windowWidth="21600" windowHeight="11385" activeTab="2" xr2:uid="{852DA69C-82B0-46B9-9D1E-D25AEB5405B1}"/>
  </bookViews>
  <sheets>
    <sheet name="FBA" sheetId="1" r:id="rId1"/>
    <sheet name="VRA" sheetId="2" r:id="rId2"/>
    <sheet name="20 VSAFAS 2pr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2" l="1"/>
  <c r="I40" i="2"/>
  <c r="I39" i="2" s="1"/>
  <c r="I32" i="2"/>
  <c r="I28" i="2"/>
  <c r="I27" i="2" s="1"/>
  <c r="I20" i="2" s="1"/>
  <c r="I21" i="2"/>
  <c r="K25" i="3"/>
  <c r="N24" i="3"/>
  <c r="N23" i="3"/>
  <c r="M22" i="3"/>
  <c r="L22" i="3"/>
  <c r="K22" i="3"/>
  <c r="J22" i="3"/>
  <c r="I22" i="3"/>
  <c r="H22" i="3"/>
  <c r="G22" i="3"/>
  <c r="F22" i="3"/>
  <c r="E22" i="3"/>
  <c r="D22" i="3"/>
  <c r="N21" i="3"/>
  <c r="N20" i="3"/>
  <c r="M19" i="3"/>
  <c r="L19" i="3"/>
  <c r="K19" i="3"/>
  <c r="J19" i="3"/>
  <c r="I19" i="3"/>
  <c r="H19" i="3"/>
  <c r="G19" i="3"/>
  <c r="F19" i="3"/>
  <c r="E19" i="3"/>
  <c r="D19" i="3"/>
  <c r="N18" i="3"/>
  <c r="N17" i="3"/>
  <c r="M16" i="3"/>
  <c r="L16" i="3"/>
  <c r="K16" i="3"/>
  <c r="J16" i="3"/>
  <c r="I16" i="3"/>
  <c r="H16" i="3"/>
  <c r="G16" i="3"/>
  <c r="F16" i="3"/>
  <c r="E16" i="3"/>
  <c r="D16" i="3"/>
  <c r="N15" i="3"/>
  <c r="N14" i="3"/>
  <c r="M13" i="3"/>
  <c r="L13" i="3"/>
  <c r="K13" i="3"/>
  <c r="J13" i="3"/>
  <c r="I13" i="3"/>
  <c r="H13" i="3"/>
  <c r="G13" i="3"/>
  <c r="F13" i="3"/>
  <c r="E13" i="3"/>
  <c r="D13" i="3"/>
  <c r="N12" i="3"/>
  <c r="N11" i="3"/>
  <c r="M10" i="3"/>
  <c r="L10" i="3"/>
  <c r="K10" i="3"/>
  <c r="J10" i="3"/>
  <c r="J25" i="3" s="1"/>
  <c r="I10" i="3"/>
  <c r="I25" i="3" s="1"/>
  <c r="H10" i="3"/>
  <c r="G10" i="3"/>
  <c r="G25" i="3" s="1"/>
  <c r="F10" i="3"/>
  <c r="E10" i="3"/>
  <c r="E25" i="3" s="1"/>
  <c r="D10" i="3"/>
  <c r="H79" i="1"/>
  <c r="G79" i="1"/>
  <c r="H74" i="1"/>
  <c r="H72" i="1" s="1"/>
  <c r="G74" i="1"/>
  <c r="G72" i="1" s="1"/>
  <c r="H69" i="1"/>
  <c r="H64" i="1" s="1"/>
  <c r="G69" i="1"/>
  <c r="G64" i="1"/>
  <c r="H61" i="1"/>
  <c r="G61" i="1"/>
  <c r="G59" i="1" s="1"/>
  <c r="H53" i="1"/>
  <c r="G53" i="1"/>
  <c r="H44" i="1"/>
  <c r="H41" i="1" s="1"/>
  <c r="G44" i="1"/>
  <c r="G41" i="1"/>
  <c r="H27" i="1"/>
  <c r="G27" i="1"/>
  <c r="H22" i="1"/>
  <c r="G22" i="1"/>
  <c r="G21" i="1" s="1"/>
  <c r="G52" i="1" s="1"/>
  <c r="N16" i="3" l="1"/>
  <c r="N10" i="3"/>
  <c r="N19" i="3"/>
  <c r="F25" i="3"/>
  <c r="M25" i="3"/>
  <c r="I55" i="2"/>
  <c r="I59" i="2" s="1"/>
  <c r="H25" i="3"/>
  <c r="L25" i="3"/>
  <c r="N13" i="3"/>
  <c r="N22" i="3"/>
  <c r="D25" i="3"/>
  <c r="H59" i="1"/>
  <c r="H21" i="1"/>
  <c r="H52" i="1" s="1"/>
  <c r="G82" i="1"/>
  <c r="H82" i="1"/>
  <c r="N2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7" authorId="0" shapeId="0" xr:uid="{63238A85-5396-4F47-815F-6E00E4A1C945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H37" authorId="0" shapeId="0" xr:uid="{EED1E34D-2B3F-4596-921D-115C7647AE49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38" authorId="0" shapeId="0" xr:uid="{A78038E6-C111-44BE-8157-284F87C4A297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63" authorId="0" shapeId="0" xr:uid="{B937007C-5E91-457E-B728-D148370B299E}">
      <text>
        <r>
          <rPr>
            <sz val="9"/>
            <color indexed="8"/>
            <rFont val="Tahoma"/>
            <family val="2"/>
            <charset val="186"/>
          </rPr>
          <t>#02_1_G68#</t>
        </r>
      </text>
    </comment>
    <comment ref="G68" authorId="0" shapeId="0" xr:uid="{798F33AE-991C-4126-86F4-D8B44C7684E8}">
      <text>
        <r>
          <rPr>
            <sz val="9"/>
            <color indexed="8"/>
            <rFont val="Tahoma"/>
            <family val="2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2" authorId="0" shapeId="0" xr:uid="{D5FFB85E-3C67-4B9F-8881-6DA032D15FC0}">
      <text>
        <r>
          <rPr>
            <sz val="9"/>
            <color indexed="8"/>
            <rFont val="Tahoma"/>
            <family val="2"/>
            <charset val="186"/>
          </rPr>
          <t xml:space="preserve">#03_2_I23#
</t>
        </r>
      </text>
    </comment>
    <comment ref="I23" authorId="0" shapeId="0" xr:uid="{6C225AF6-7A00-4154-9D94-FC46EAE8D228}">
      <text>
        <r>
          <rPr>
            <sz val="9"/>
            <color indexed="8"/>
            <rFont val="Tahoma"/>
            <family val="2"/>
            <charset val="186"/>
          </rPr>
          <t xml:space="preserve">#03_2_I24#
</t>
        </r>
      </text>
    </comment>
    <comment ref="I24" authorId="0" shapeId="0" xr:uid="{981D144B-36B7-4D46-BBBB-203270512610}">
      <text>
        <r>
          <rPr>
            <sz val="9"/>
            <color indexed="8"/>
            <rFont val="Tahoma"/>
            <family val="2"/>
            <charset val="186"/>
          </rPr>
          <t>#03_2_I25#</t>
        </r>
      </text>
    </comment>
    <comment ref="I25" authorId="0" shapeId="0" xr:uid="{A80B8989-E186-41EF-99E1-23395D1B111D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26" authorId="0" shapeId="0" xr:uid="{444CD227-3C20-4B14-AA88-105BB86130C6}">
      <text>
        <r>
          <rPr>
            <sz val="9"/>
            <color indexed="8"/>
            <rFont val="Tahoma"/>
            <family val="2"/>
            <charset val="186"/>
          </rPr>
          <t>#03_2_I26#</t>
        </r>
      </text>
    </comment>
    <comment ref="I40" authorId="0" shapeId="0" xr:uid="{91DE576E-2E1B-4677-A320-71975C420888}">
      <text>
        <r>
          <rPr>
            <sz val="9"/>
            <color indexed="8"/>
            <rFont val="Tahoma"/>
            <family val="2"/>
            <charset val="186"/>
          </rPr>
          <t>#03_2_I32#</t>
        </r>
      </text>
    </comment>
    <comment ref="I41" authorId="0" shapeId="0" xr:uid="{C13301FC-A483-44C4-822A-BD56D19D92C5}">
      <text>
        <r>
          <rPr>
            <sz val="9"/>
            <color indexed="8"/>
            <rFont val="Tahoma"/>
            <family val="2"/>
            <charset val="186"/>
          </rPr>
          <t>#03_2_I33#</t>
        </r>
      </text>
    </comment>
    <comment ref="I42" authorId="0" shapeId="0" xr:uid="{988E5500-ED2A-4107-A647-0E2F9883A4B8}">
      <text>
        <r>
          <rPr>
            <sz val="9"/>
            <color indexed="8"/>
            <rFont val="Tahoma"/>
            <family val="2"/>
            <charset val="186"/>
          </rPr>
          <t>#03_2_I34#</t>
        </r>
      </text>
    </comment>
    <comment ref="I43" authorId="0" shapeId="0" xr:uid="{31E05BEE-9732-4220-9353-9DD79B371849}">
      <text>
        <r>
          <rPr>
            <sz val="9"/>
            <color indexed="8"/>
            <rFont val="Tahoma"/>
            <family val="2"/>
            <charset val="186"/>
          </rPr>
          <t>#03_2_I35#</t>
        </r>
      </text>
    </comment>
    <comment ref="I44" authorId="0" shapeId="0" xr:uid="{B7779BF1-9706-439F-9189-E650B82AA9FA}">
      <text>
        <r>
          <rPr>
            <sz val="9"/>
            <color indexed="8"/>
            <rFont val="Tahoma"/>
            <family val="2"/>
            <charset val="186"/>
          </rPr>
          <t>#03_2_I36#</t>
        </r>
      </text>
    </comment>
    <comment ref="I45" authorId="0" shapeId="0" xr:uid="{F939FDDD-825A-451E-AA6A-7D95EBF95A77}">
      <text>
        <r>
          <rPr>
            <sz val="9"/>
            <color indexed="8"/>
            <rFont val="Tahoma"/>
            <family val="2"/>
            <charset val="186"/>
          </rPr>
          <t>#03_2_I37#</t>
        </r>
      </text>
    </comment>
    <comment ref="I46" authorId="0" shapeId="0" xr:uid="{152C3AD7-42F6-469B-BC6E-446ABA33541A}">
      <text>
        <r>
          <rPr>
            <sz val="9"/>
            <color indexed="8"/>
            <rFont val="Tahoma"/>
            <family val="2"/>
            <charset val="186"/>
          </rPr>
          <t>#03_2_I38#</t>
        </r>
      </text>
    </comment>
    <comment ref="I47" authorId="0" shapeId="0" xr:uid="{09DF053F-2DE2-4258-8A95-65BAEF73D03E}">
      <text>
        <r>
          <rPr>
            <sz val="9"/>
            <color indexed="8"/>
            <rFont val="Tahoma"/>
            <family val="2"/>
            <charset val="186"/>
          </rPr>
          <t>#03_2_I39#</t>
        </r>
      </text>
    </comment>
    <comment ref="I48" authorId="0" shapeId="0" xr:uid="{557B7D19-AF17-4EEE-8099-DBCF2A33B6C4}">
      <text>
        <r>
          <rPr>
            <sz val="9"/>
            <color indexed="8"/>
            <rFont val="Tahoma"/>
            <family val="2"/>
            <charset val="186"/>
          </rPr>
          <t>#03_2_I40#</t>
        </r>
      </text>
    </comment>
    <comment ref="I49" authorId="0" shapeId="0" xr:uid="{F5590218-5DC8-442C-B2AD-751C906FD865}">
      <text>
        <r>
          <rPr>
            <sz val="9"/>
            <color indexed="8"/>
            <rFont val="Tahoma"/>
            <family val="2"/>
            <charset val="186"/>
          </rPr>
          <t>#03_2_I41#</t>
        </r>
      </text>
    </comment>
    <comment ref="I50" authorId="0" shapeId="0" xr:uid="{62441FEE-E740-4A09-840D-2BC8417B548F}">
      <text>
        <r>
          <rPr>
            <sz val="9"/>
            <color indexed="8"/>
            <rFont val="Tahoma"/>
            <family val="2"/>
            <charset val="186"/>
          </rPr>
          <t>#03_2_I42#</t>
        </r>
      </text>
    </comment>
    <comment ref="I51" authorId="0" shapeId="0" xr:uid="{7F71FE40-72B9-450F-B5CE-76789FB06F07}">
      <text>
        <r>
          <rPr>
            <sz val="9"/>
            <color indexed="8"/>
            <rFont val="Tahoma"/>
            <family val="2"/>
            <charset val="186"/>
          </rPr>
          <t>#03_2_I43#</t>
        </r>
      </text>
    </comment>
    <comment ref="I52" authorId="0" shapeId="0" xr:uid="{B60DD063-2019-4F43-AF16-F4EB90097F5E}">
      <text>
        <r>
          <rPr>
            <sz val="9"/>
            <color indexed="8"/>
            <rFont val="Tahoma"/>
            <family val="2"/>
            <charset val="186"/>
          </rPr>
          <t>#03_2_I44#</t>
        </r>
      </text>
    </comment>
    <comment ref="I53" authorId="0" shapeId="0" xr:uid="{9620ACF2-3FC2-4E8B-AB81-373D58D569BA}">
      <text>
        <r>
          <rPr>
            <sz val="9"/>
            <color indexed="8"/>
            <rFont val="Tahoma"/>
            <family val="2"/>
            <charset val="186"/>
          </rPr>
          <t>#03_2_I45#</t>
        </r>
      </text>
    </comment>
    <comment ref="I57" authorId="0" shapeId="0" xr:uid="{C5199DB9-395A-4BF3-B200-E0C6CBA9F8EE}">
      <text>
        <r>
          <rPr>
            <sz val="9"/>
            <color indexed="8"/>
            <rFont val="Tahoma"/>
            <family val="2"/>
            <charset val="186"/>
          </rPr>
          <t>#03_2_I53#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1" authorId="0" shapeId="0" xr:uid="{89A5E362-2D1E-4FAB-9F89-DBD086EEC6C5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1" authorId="0" shapeId="0" xr:uid="{47ED888E-84CD-48B5-A734-1297E9C0F6A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1" authorId="0" shapeId="0" xr:uid="{626BE82C-4E41-482A-946B-FBF74B8E4148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1" authorId="0" shapeId="0" xr:uid="{0D5D364F-51E6-4739-AD1A-82668B58A11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1" authorId="0" shapeId="0" xr:uid="{1C56A7FF-1ACB-4E9D-9EB8-EE6044D6707D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1" authorId="0" shapeId="0" xr:uid="{65080E65-C527-49F6-ABDC-181E426A8DD7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1" authorId="0" shapeId="0" xr:uid="{B22C7AB9-D5B8-4380-B853-2868C2AFD78C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1" authorId="0" shapeId="0" xr:uid="{74E49B46-8D05-4C9E-B359-4301BE26FD22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1" authorId="0" shapeId="0" xr:uid="{76B04419-CCD4-4974-8963-309C6E9A6EE8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1" authorId="0" shapeId="0" xr:uid="{1B90A040-289A-40B6-A844-34FE04B3782E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2" authorId="0" shapeId="0" xr:uid="{B8580805-CCAF-4F47-A78C-287430F8E818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2" authorId="0" shapeId="0" xr:uid="{39F06D72-1094-489D-93B2-E2FCC82116CD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2" authorId="0" shapeId="0" xr:uid="{22D0D55F-E345-4158-94FF-A9C51C276D62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2" authorId="0" shapeId="0" xr:uid="{CEAFC9B4-60CB-47F1-9C66-2FC059956DC9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2" authorId="0" shapeId="0" xr:uid="{DB48A263-8D47-4052-8569-082155F2AFEC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2" authorId="0" shapeId="0" xr:uid="{F0D23F18-9D33-4A65-92CC-4D4EB8D5643C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2" authorId="0" shapeId="0" xr:uid="{9906A7C5-085F-4617-8699-885C9B50E7D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2" authorId="0" shapeId="0" xr:uid="{D787D247-A352-4F4B-A1F2-B093C8CD3C99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2" authorId="0" shapeId="0" xr:uid="{E9C72C04-33E7-4C5D-83F2-DC7B1CEB725D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2" authorId="0" shapeId="0" xr:uid="{59B61722-BFF9-4FAA-B36F-C809DAD9062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4" authorId="0" shapeId="0" xr:uid="{EF46AE34-0218-4D4E-B7E6-0636E90A89DA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4" authorId="0" shapeId="0" xr:uid="{5CD6D28E-2A21-4C8F-A4E0-F0AAE9D624C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4" authorId="0" shapeId="0" xr:uid="{602C0E73-A99B-440C-849A-94691A2CE204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4" authorId="0" shapeId="0" xr:uid="{C645860C-B8C3-4062-B983-FAE6DF91AFC3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4" authorId="0" shapeId="0" xr:uid="{2BC43787-E31C-404B-A235-D437ABCF2291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4" authorId="0" shapeId="0" xr:uid="{8829BD62-C7C3-4034-9FC2-B51AEE284168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4" authorId="0" shapeId="0" xr:uid="{082A0F12-D673-43DF-B7F3-BE55E0F6F561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4" authorId="0" shapeId="0" xr:uid="{4EF4309A-CAB3-4D0A-9D8B-3C7675F8F186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4" authorId="0" shapeId="0" xr:uid="{CC42F948-9342-43A5-9DDE-61C2C849FBD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4" authorId="0" shapeId="0" xr:uid="{983D768A-1B95-4044-9E9C-EC3D8E3DDD4F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5" authorId="0" shapeId="0" xr:uid="{895770DA-DD11-4CD0-B35C-2408EF119708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5" authorId="0" shapeId="0" xr:uid="{3B3C691E-9650-433D-B7CA-658838E7207A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5" authorId="0" shapeId="0" xr:uid="{93AB704D-6AF4-4D94-BC4E-5D5BFABC5442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5" authorId="0" shapeId="0" xr:uid="{14635425-52CC-49DC-803E-2D875BF5EF47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5" authorId="0" shapeId="0" xr:uid="{629C7355-F3F6-40B0-9D51-F9D118E6C0FE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5" authorId="0" shapeId="0" xr:uid="{D09E6D9C-151B-4A20-BBC6-3B73A4375543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5" authorId="0" shapeId="0" xr:uid="{C9E76565-24C0-4948-9000-85D8E68B15C5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5" authorId="0" shapeId="0" xr:uid="{4AC1AD66-8302-4800-BA64-8A3B8B9ECCE1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5" authorId="0" shapeId="0" xr:uid="{17D2131D-8F91-4D05-AFD7-4DA559F3F6FD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5" authorId="0" shapeId="0" xr:uid="{E7A30394-3605-4BFE-8552-6EF230A5B8FB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17" authorId="0" shapeId="0" xr:uid="{AED2A0EE-FA0B-45A5-8608-B05CB4B59DCB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17" authorId="0" shapeId="0" xr:uid="{18260BC2-B7DF-4A3E-90CB-0DDA849603ED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17" authorId="0" shapeId="0" xr:uid="{3C224114-E89F-493F-A204-7F8172218115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17" authorId="0" shapeId="0" xr:uid="{4A6B981D-E8C5-40A0-BC6A-D695E98B404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17" authorId="0" shapeId="0" xr:uid="{BAF38F15-9241-4C42-BD15-A8F60BABAEFA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17" authorId="0" shapeId="0" xr:uid="{DCD69F0A-2392-4C7F-AA84-6881FCEA4665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17" authorId="0" shapeId="0" xr:uid="{9D605A0F-3895-484D-8B36-40520828E7A4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17" authorId="0" shapeId="0" xr:uid="{DC335CE4-38EE-4152-AD84-E107BCE4029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17" authorId="0" shapeId="0" xr:uid="{67DB4B08-8F5F-454F-A216-C97EEF796D08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17" authorId="0" shapeId="0" xr:uid="{6F96A5C3-0DBD-4E30-9DAB-AA9F831A9A64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18" authorId="0" shapeId="0" xr:uid="{912154FA-C19E-42AB-B743-BB3D00070A03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18" authorId="0" shapeId="0" xr:uid="{83E5EAEA-1D15-4142-9706-949E07D55F88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18" authorId="0" shapeId="0" xr:uid="{00A8C2A7-3BD9-4742-A37F-A41EDC5BC9E4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18" authorId="0" shapeId="0" xr:uid="{67816852-3B50-4D4D-AC76-195D983A28D6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18" authorId="0" shapeId="0" xr:uid="{D9AF0DD8-CAD2-4055-9F37-4A4E683DDDDC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18" authorId="0" shapeId="0" xr:uid="{2CBB286F-7E5A-46C5-95DE-35A9A7319D76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18" authorId="0" shapeId="0" xr:uid="{B8DDDB1A-90B1-4885-8317-9F7AD295E638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18" authorId="0" shapeId="0" xr:uid="{5B3F9E0E-93E6-4CA8-AABA-AE07A5AEDCD8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18" authorId="0" shapeId="0" xr:uid="{91546318-A777-49E0-A1DF-7ED51DCBD2E5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18" authorId="0" shapeId="0" xr:uid="{D41A9C46-0A41-4B34-809A-D0250F3D52DC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0" authorId="0" shapeId="0" xr:uid="{E94EFE64-7063-4FB9-980D-EB0F97E82FA8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0" authorId="0" shapeId="0" xr:uid="{5412EA61-B222-4C2F-921A-2BB7BA0BB855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0" authorId="0" shapeId="0" xr:uid="{7540AAB9-F971-4FD0-83B0-5B3F9A8C35F6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0" authorId="0" shapeId="0" xr:uid="{A20F3CB3-7824-4E1D-B46B-6182F7B46758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0" authorId="0" shapeId="0" xr:uid="{1AAF3538-03B5-4204-955F-635F6ED52C51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0" authorId="0" shapeId="0" xr:uid="{0D1C18E0-4EC2-4235-A304-3C466E0E5FA4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0" authorId="0" shapeId="0" xr:uid="{5C6FE7AD-6A65-4504-AF0F-A75B7C3FB7D1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0" authorId="0" shapeId="0" xr:uid="{52951952-64D6-44B9-AA34-FD1C00639DD2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0" authorId="0" shapeId="0" xr:uid="{2E855FC9-D332-45E4-B17C-063653D93DFB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0" authorId="0" shapeId="0" xr:uid="{A3EE0FF4-3C39-488D-A819-0539DA2F0B62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1" authorId="0" shapeId="0" xr:uid="{F9BE2B84-6FE7-4346-AAE0-24C0D67D633C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1" authorId="0" shapeId="0" xr:uid="{E0089988-CCD7-411E-A86B-8087E16ED10A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1" authorId="0" shapeId="0" xr:uid="{2E99387B-C55D-40D5-BBF7-EDC80724CCE8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1" authorId="0" shapeId="0" xr:uid="{C36DF702-5975-47E0-A0AD-F2E0A0924CB2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1" authorId="0" shapeId="0" xr:uid="{12FB8F40-47F9-4BD0-B413-7553679A4BFF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1" authorId="0" shapeId="0" xr:uid="{5DCF05CA-7322-4EC2-8A79-19007C743819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1" authorId="0" shapeId="0" xr:uid="{89147393-DA2E-42E8-B9B6-06C1EAFD4A2F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1" authorId="0" shapeId="0" xr:uid="{5FFE6F8A-0860-428A-A358-91CF1F3C51F2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1" authorId="0" shapeId="0" xr:uid="{03A90B20-6DE4-4E11-BD38-F5203A82A871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1" authorId="0" shapeId="0" xr:uid="{D1EB8BA8-B8AC-4638-BB07-A9EDF93F8AE5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  <comment ref="D23" authorId="0" shapeId="0" xr:uid="{C3404FD5-0D62-4BA9-84E1-9B7DB7113D62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CD9BCC00-5961-4FF8-9997-53C8CD13FF84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2573EC31-4052-4AD2-B688-59DE66121752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91C66DB9-C197-47E1-9596-88B5C91D9CB5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F42FD553-B9AC-4DF4-8466-D99754F76874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0CACC63C-C781-4EDB-A466-6447C3CB52DD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1ED025D8-7F0C-4442-9F93-385CAE011BD7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5043034C-0219-4250-905C-177754372E84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3AD4C443-942B-46CC-9EB9-597DC252FF53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23E80C47-4230-434A-B92A-714F57A5D242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EF4FD8F7-81CB-47B0-B2FE-5DF99BF6C027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C3503A21-8CB6-4632-8AD7-72F243CDD995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8D6F71D7-79E7-48FC-B21F-023BF89C8533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E95A26E7-6590-4BCA-9AD4-635AFC577434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EE00176C-E6BA-455A-9CAD-C0BB7B28AB1D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17559331-6E10-4C76-AB1B-8827792863A5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AA9352C9-D65F-4AD4-A1AB-764BC83853B2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30CDAE95-2DDD-470B-A90C-E55A22C4FF24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0546A6BC-C4DA-4BA9-83C3-FB3602D98CAE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999FC6FF-E0AE-4ABC-B46A-74C7B5D6B1C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<sst xmlns="http://schemas.openxmlformats.org/spreadsheetml/2006/main" count="490" uniqueCount="290">
  <si>
    <t/>
  </si>
  <si>
    <t>2-ojo viešojo sektoriaus apskaitos ir finansinės atskaitomybės standarto „Finansinės būklės ataskaita“</t>
  </si>
  <si>
    <t>1 priedas</t>
  </si>
  <si>
    <t>(Finansinės būklės ataskaitos forma)</t>
  </si>
  <si>
    <t>Gargždų lopšelis-darželis Naminukas</t>
  </si>
  <si>
    <r>
      <t>(viešojo sektoriaus subjektų grupės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pavadinimas)</t>
    </r>
  </si>
  <si>
    <t>Įm.k.191789695 Kranto 3, Gargždai</t>
  </si>
  <si>
    <t>(viešojo sektoriaus subjekto, parengusio finansinės būklės ataskaitą, juridinio asmens kodas, adresas)</t>
  </si>
  <si>
    <t>FINANSINĖS BŪKLĖS ATASKAITA</t>
  </si>
  <si>
    <t>PAGAL  2026-06-30 D. DUOMENIS</t>
  </si>
  <si>
    <t>(data)</t>
  </si>
  <si>
    <t>Pateikimo valiuta ir tikslumas: 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</si>
  <si>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</si>
  <si>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</si>
  <si>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</si>
  <si>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</si>
  <si>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</si>
  <si>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1.</t>
  </si>
  <si>
    <t>ILGALAIKIS TURTAS</t>
  </si>
  <si>
    <t>1.1.</t>
  </si>
  <si>
    <t>Nematerialusis turtas</t>
  </si>
  <si>
    <t>1.1.1.</t>
  </si>
  <si>
    <t>Plėtros darbai</t>
  </si>
  <si>
    <t>0</t>
  </si>
  <si>
    <t>1.1.2.</t>
  </si>
  <si>
    <t>Programinė įranga ir jos licencijos</t>
  </si>
  <si>
    <t>1.1.3.</t>
  </si>
  <si>
    <t>Nebaigti projektai ir išanksto sumokėtos sumos</t>
  </si>
  <si>
    <t>1.1.4.</t>
  </si>
  <si>
    <t>Kitas nematerialusis turtas</t>
  </si>
  <si>
    <t>1.2.</t>
  </si>
  <si>
    <t>Ilgalaikis materialusis turtas</t>
  </si>
  <si>
    <t>1.2.1.</t>
  </si>
  <si>
    <t>Žemė</t>
  </si>
  <si>
    <t>1.2.2.</t>
  </si>
  <si>
    <t>Pastatai</t>
  </si>
  <si>
    <t>1.2.3.</t>
  </si>
  <si>
    <t>Infrastruktūros statiniai</t>
  </si>
  <si>
    <t>1.2.4.</t>
  </si>
  <si>
    <t>Kiti statiniai</t>
  </si>
  <si>
    <t>1.2.5.</t>
  </si>
  <si>
    <t>Mašinos ir įrenginiai</t>
  </si>
  <si>
    <t>1.2.6.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</si>
  <si>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</si>
  <si>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</si>
  <si>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</si>
  <si>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</si>
  <si>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</si>
  <si>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</si>
  <si>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išanksto sumokėtos sumos</t>
  </si>
  <si>
    <t>1.3.</t>
  </si>
  <si>
    <t>Ilgalaikis finansinis turtas</t>
  </si>
  <si>
    <t>1.4.</t>
  </si>
  <si>
    <t>Mineraliniai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</si>
  <si>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</si>
  <si>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</si>
  <si>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</si>
  <si>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</si>
  <si>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</si>
  <si>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</si>
  <si>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</si>
  <si>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</si>
  <si>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</si>
  <si>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</si>
  <si>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</si>
  <si>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</si>
  <si>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</si>
  <si>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</si>
  <si>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</si>
  <si>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</si>
  <si>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</si>
  <si>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</si>
  <si>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</si>
  <si>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</si>
  <si>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</si>
  <si>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</si>
  <si>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</si>
  <si>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</si>
  <si>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</si>
  <si>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</si>
  <si>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</si>
  <si>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TURTO:</t>
  </si>
  <si>
    <t>5.</t>
  </si>
  <si>
    <t>FINANSAVIMO SUMOS</t>
  </si>
  <si>
    <t>5.1.</t>
  </si>
  <si>
    <t xml:space="preserve">Iš valstybės biudžeto 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</si>
  <si>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</si>
  <si>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</si>
  <si>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</si>
  <si>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</si>
  <si>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</si>
  <si>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</si>
  <si>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</si>
  <si>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</si>
  <si>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</si>
  <si>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</si>
  <si>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</si>
  <si>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</si>
  <si>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</si>
  <si>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</si>
  <si>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</si>
  <si>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</si>
  <si>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</si>
  <si>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</si>
  <si>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</si>
  <si>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</si>
  <si>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</si>
  <si>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</si>
  <si>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</si>
  <si>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</si>
  <si>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</si>
  <si>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</si>
  <si>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</si>
  <si>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</si>
  <si>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6.3.5.</t>
  </si>
  <si>
    <t>Kiti trumpalaikiai įsipareigojimai</t>
  </si>
  <si>
    <t>6.3.5.1.</t>
  </si>
  <si>
    <t>Mokėtinos sumos tarptautinėms institucijoms, į biudžetus ir fondus</t>
  </si>
  <si>
    <t>6.3.5.2.</t>
  </si>
  <si>
    <t>Kiti įsipareigojimai</t>
  </si>
  <si>
    <t>7.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</si>
  <si>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</si>
  <si>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</si>
  <si>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</si>
  <si>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</si>
  <si>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</si>
  <si>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</si>
  <si>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</si>
  <si>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</si>
  <si>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</si>
  <si>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7.2.3.</t>
  </si>
  <si>
    <t>Medynų rezervas</t>
  </si>
  <si>
    <t>7.2.4.</t>
  </si>
  <si>
    <t>Kiti rezervai</t>
  </si>
  <si>
    <t>7.3.</t>
  </si>
  <si>
    <t>Sukauptas perviršis ar deficitas</t>
  </si>
  <si>
    <t>7.3.1.</t>
  </si>
  <si>
    <t>Viešojo sektoriaus subjektų sukauptas perviršis ar deficitas be nuosavybės metodo įtakos</t>
  </si>
  <si>
    <t>7.3.2.</t>
  </si>
  <si>
    <t>Nuosavybės metodo įtaka</t>
  </si>
  <si>
    <t>8.</t>
  </si>
  <si>
    <t>IŠ VISO FINANSAVIMO SUMŲ, ĮSIPAREIGOJIMŲ, GRYNOJO TURTO IR MAŽUMOS DALIES:</t>
  </si>
  <si>
    <r>
      <t>Pastaba.</t>
    </r>
    <r>
      <rPr>
        <sz val="10"/>
        <rFont val="Times New Roman"/>
        <family val="1"/>
        <charset val="186"/>
      </rPr>
      <t xml:space="preserve"> Forma pildoma rengiant viešojo sektoriaus subjektų, išskyrus išteklių fondus, mokesčių fondus ir fondų fondus, finansinės būklės ataskaitą. </t>
    </r>
  </si>
  <si>
    <t>(pareigų pavadinimas)</t>
  </si>
  <si>
    <t>(parašas)</t>
  </si>
  <si>
    <t>(vardas ir pavardė)</t>
  </si>
  <si>
    <t>Viktorija Kaprizkina</t>
  </si>
  <si>
    <t xml:space="preserve">(pareigų pavadinimas)                   </t>
  </si>
  <si>
    <t>20-ojo viešojo sektoriaus apskaitos ir finansinės
atskaitomybės standarto  „Finansavimo sumos“</t>
  </si>
  <si>
    <t>2 priedas</t>
  </si>
  <si>
    <t>(Informacijos apie finansavimo sumas pagal šaltinį, tikslinę paskirtį ir jų pokyčius forma)</t>
  </si>
  <si>
    <t>INFORMACIJA APIE FINANSAVIMO SUMAS PAGAL ŠALTINĮ, TIKSLINĘ PASKIRTĮ IR JŲ POKYČIUS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</si>
  <si>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</si>
  <si>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</si>
  <si>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</si>
  <si>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</si>
  <si>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</si>
  <si>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</si>
  <si>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</si>
  <si>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</si>
  <si>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</si>
  <si>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</si>
  <si>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</si>
  <si>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</si>
  <si>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</si>
  <si>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</si>
  <si>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Iš valstybės biudžeto:</t>
  </si>
  <si>
    <t>nepiniginiam turtui įsigyti</t>
  </si>
  <si>
    <t>kitoms išlaidoms kompensuoti</t>
  </si>
  <si>
    <t>Iš savivaldybės biudžeto:</t>
  </si>
  <si>
    <t>2.1.</t>
  </si>
  <si>
    <t>2.2.</t>
  </si>
  <si>
    <t>Iš Europos Sąjungos, užsienio valstybių ir tarptautinių organizacijų:</t>
  </si>
  <si>
    <t>Iš viešojo sektoriaus subjektų pajamų:</t>
  </si>
  <si>
    <t>4.1.</t>
  </si>
  <si>
    <t>4.2.</t>
  </si>
  <si>
    <t>Iš fizinių ir privačių juridinių asmenų:</t>
  </si>
  <si>
    <t>Iš viso finansavimo sumų</t>
  </si>
  <si>
    <r>
      <t>Pastabos:</t>
    </r>
    <r>
      <rPr>
        <sz val="11"/>
        <rFont val="Times New Roman"/>
        <family val="1"/>
        <charset val="186"/>
      </rPr>
      <t xml:space="preserve">
1. Lentelės 5 skiltyje „Finansavimo sumų pergrupavimas“ rodomas finansavimo sumų pergrupavimas, praėjusio ataskaitinio laikotarpio klaidų taisymas, valiutos kurso įtaka pinigų likučiams, susijusiems su finansavimo sumomis, finansavimo sumų dalis, pagal 26-ojo viešojo sektoriaus apskaitos ir finansinės atskaitomybės standarto „Fondų apskaita ir finansinių ataskaitų rinkinys“, patvirtinto Lietuvos Respublikos finansų ministro 2007 m. gruodžio 7 d. įsakymu Nr. 1K-357 „Dėl 26-ojo viešojo sektoriaus apskaitos ir finansinės atskaitomybės standarto patvirtinimo“, 24 punktą pripažinta valstybės iždo finansavimo pajamomis.
2. Lentelės 1 punkte „Iš valstybės biudžeto“ rodomos finansavimo sumos iš valstybės biudžeto, išskyrus valstybės biudžeto asignavimų dalį, gautą iš Europos Sąjungos, užsienio valstybių ir tarptautinių organizacijų.
3. Lentelės 2 punkte „Iš savivaldybės biudžeto“ rodomos finansavimo sumos, iš savivaldybės biudžeto, išskyrus savivaldybės biudžeto asignavimų dalį, gautą iš Europos Sąjungos, užsienio valstybių ir tarptautinių organizacijų.
4. Lentelės 3 punkte „Iš Europos Sąjungos, užsienio valstybių ir tarptautinių organizacijų“ rodomos sumos iš šių šaltinių, neįskaitant finansavimo sumų iš valstybės ar savivaldybės biudžetų Europos Sąjungos projektams finansuoti.</t>
    </r>
  </si>
  <si>
    <t xml:space="preserve">3-iojo viešojo sektoriaus apskaitos ir finansinės atskaitomybės standarto „Veiklos rezultatų ataskaita“ </t>
  </si>
  <si>
    <t xml:space="preserve">                              1 priedas</t>
  </si>
  <si>
    <t>(Veiklos rezultatų ataskaitos forma)</t>
  </si>
  <si>
    <t>(viešojo sektoriaus subjekto pavadinimas)</t>
  </si>
  <si>
    <t>(viešojo sektoriaus subjekto, parengusio veiklos rezultatų ataskaitą, juridinio asmens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</si>
  <si>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</si>
  <si>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</si>
  <si>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</si>
  <si>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</si>
  <si>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</si>
  <si>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PAJAMOS</t>
  </si>
  <si>
    <t>FINANSAVIMO PAJAMOS</t>
  </si>
  <si>
    <t xml:space="preserve">    Iš valstybės biudžeto </t>
  </si>
  <si>
    <t xml:space="preserve">Iš savivaldybių biudžetų </t>
  </si>
  <si>
    <t xml:space="preserve">    Iš savivaldybių biudžeto</t>
  </si>
  <si>
    <t>Iš ES, užsienio valstybių ir tarptautinių organizacijų lėšų</t>
  </si>
  <si>
    <t xml:space="preserve">    Iš Europos Sąjungos, užsienio valstybių ir tarptautinių organizacijų lėšų</t>
  </si>
  <si>
    <t>Iš kitų finansavimo šaltinių</t>
  </si>
  <si>
    <t xml:space="preserve">    Iš viešojo sektoriaus subjektų pajamų</t>
  </si>
  <si>
    <t>1.1.5.</t>
  </si>
  <si>
    <t xml:space="preserve">    Iš fizinių ir privačių juridinių asmenų</t>
  </si>
  <si>
    <t>MOKESČIŲ IR SOCIALINIŲ ĮMOKŲ PAJAMOS</t>
  </si>
  <si>
    <t>KITOS PAJAMOS</t>
  </si>
  <si>
    <t xml:space="preserve">    Rinkliavų ir žyminio mokesčio pajamos</t>
  </si>
  <si>
    <t>1.2.1.1.</t>
  </si>
  <si>
    <t xml:space="preserve">    Rinkliavų pajamos</t>
  </si>
  <si>
    <t>1.2.1.2.</t>
  </si>
  <si>
    <t xml:space="preserve">    Įskaitytas žyminis mokestis</t>
  </si>
  <si>
    <t>1.2.1.3.</t>
  </si>
  <si>
    <t xml:space="preserve">    Grąžintinas žyminis mokestis </t>
  </si>
  <si>
    <t>Prekių pardavimo ir paslaugų pajamos</t>
  </si>
  <si>
    <t>1.2.2.1.</t>
  </si>
  <si>
    <t xml:space="preserve">    Prekių pardavimo ir paslaugų, apmokamų viešojo sektoriaus subjektų lėšomis, pajamos</t>
  </si>
  <si>
    <t>1.2.2.2.</t>
  </si>
  <si>
    <t xml:space="preserve">    Kitų prekių pardavimo ir paslaugų pajamos</t>
  </si>
  <si>
    <t xml:space="preserve">    Baudų, konfiskuoto turto ir netesybų pajamos</t>
  </si>
  <si>
    <t xml:space="preserve">    Finansinės ir investicinės veiklos pajamos</t>
  </si>
  <si>
    <t xml:space="preserve">    Kitos </t>
  </si>
  <si>
    <t xml:space="preserve">    Negrąžintinai pervestinos į biudžetus, išteklių fondus pajamos</t>
  </si>
  <si>
    <t>PAGRINDINĖS VEIKLOS SĄNAUDOS</t>
  </si>
  <si>
    <t>SĄNAUDOS</t>
  </si>
  <si>
    <t xml:space="preserve">2.1. </t>
  </si>
  <si>
    <t xml:space="preserve">Darbo užmokesčio ir socialinio draudimo </t>
  </si>
  <si>
    <t>SU DARBO SANTYKIAIS SUSIJUSIŲ IŠMOKŲ SĄNAUDOS</t>
  </si>
  <si>
    <t>2.1.1.</t>
  </si>
  <si>
    <t>Nusidėvėjimo ir amortizacijos</t>
  </si>
  <si>
    <t xml:space="preserve">    Darbo užmokesčio ir socialinio draudimo sąnaudos</t>
  </si>
  <si>
    <t>2.1.2.</t>
  </si>
  <si>
    <t>KOMUNALINIŲ PASLAUGŲ IR ryšių</t>
  </si>
  <si>
    <t xml:space="preserve">    Socialinių ir kitų išmokų darbuotojams sąnaudos</t>
  </si>
  <si>
    <t xml:space="preserve">Komandiruočių </t>
  </si>
  <si>
    <t>PREKIŲ IR PASLAUGŲ SĄNAUDOS</t>
  </si>
  <si>
    <t>2.2.1.</t>
  </si>
  <si>
    <t xml:space="preserve">Transporto </t>
  </si>
  <si>
    <t xml:space="preserve">    Prekių ir paslaugų sąnaudos veiklai</t>
  </si>
  <si>
    <t>2.2.2.</t>
  </si>
  <si>
    <t xml:space="preserve">Kvalifikacijos kėlimo </t>
  </si>
  <si>
    <t xml:space="preserve">    Prekių ir paslaugų sąnaudos viešajam ūkiui</t>
  </si>
  <si>
    <t>2.2.3.</t>
  </si>
  <si>
    <t>PAPRASTOJO Remonto IR EKSPLOATAVIMO</t>
  </si>
  <si>
    <t xml:space="preserve">    Prekių pardavimo sąnaudos</t>
  </si>
  <si>
    <t>2.3.</t>
  </si>
  <si>
    <t>NUVERTĖJIMO IR NURAŠYTŲ SUMŲ</t>
  </si>
  <si>
    <t>NUSIDĖVĖJIMO IR AMORTIZACIJOS SĄNAUDOS</t>
  </si>
  <si>
    <t>2.4.</t>
  </si>
  <si>
    <t>SUNAUDOTŲ IR PARDUOTŲ ATSARGŲ SAVIKAINA</t>
  </si>
  <si>
    <t>NUVERTĖJIMO IR NURAŠYTŲ SUMŲ SĄNAUDOS</t>
  </si>
  <si>
    <t>2.5.</t>
  </si>
  <si>
    <t>socialinių išmokų</t>
  </si>
  <si>
    <t>SOCIALINIŲ IŠMOKŲ, STIPENDIJŲ, PRIZŲ IR PREMIJŲ SĄNAUDOS</t>
  </si>
  <si>
    <t>2.6.</t>
  </si>
  <si>
    <t>nuomos</t>
  </si>
  <si>
    <t>FINANSAVIMO SĄNAUDOS</t>
  </si>
  <si>
    <t>2.7.</t>
  </si>
  <si>
    <t>finansavimo</t>
  </si>
  <si>
    <t>FINANSINĖS IR INVESTICINĖS VEIKLOS SĄNAUDOS</t>
  </si>
  <si>
    <t>2.8.</t>
  </si>
  <si>
    <t>kitų paslaugų</t>
  </si>
  <si>
    <t>MOKESČIAI EUROPOS SĄJUNGAI IR KITOMS TARPTAUTINĖMS ORGANIZACIJOMS</t>
  </si>
  <si>
    <t>2.9.</t>
  </si>
  <si>
    <t xml:space="preserve">Kitos </t>
  </si>
  <si>
    <t>KITOS SĄNAUDOS</t>
  </si>
  <si>
    <t>2.10.</t>
  </si>
  <si>
    <t>KAPITALIZUOTOS TURTO KŪRIMO (GAMYBOS) IŠLAIDOS</t>
  </si>
  <si>
    <t>PAGRINDINĖS VEIKLOS PERVIRŠIS AR DEFICITAS</t>
  </si>
  <si>
    <t>PERVIRŠIS AR DEFICITAS IŠ VYKDOMOS VEIKLOS</t>
  </si>
  <si>
    <t xml:space="preserve">4. </t>
  </si>
  <si>
    <t>KITOS VEIKLOS REZULTATAS</t>
  </si>
  <si>
    <t>APSKAITOS POLITIKOS KEITIMO IR ESMINIŲ APSKAITOS KLAIDŲ TAISYMO ĮTAKA</t>
  </si>
  <si>
    <t>PELNO MOKESTIS</t>
  </si>
  <si>
    <t>NUOSAVYBĖS METODO ĮTAKA</t>
  </si>
  <si>
    <t>GRYNASIS PERVIRŠIS AR DEFICITAS</t>
  </si>
  <si>
    <r>
      <t>Pastaba</t>
    </r>
    <r>
      <rPr>
        <sz val="9"/>
        <rFont val="Times New Roman"/>
        <family val="1"/>
        <charset val="186"/>
      </rPr>
      <t>. Forma pildoma rengiant viešojo sektoriaus subjektų, išskyrus išteklių fondus, mokesčių fondus ir fondų fondus, veiklos rezultatų ataskaitą.</t>
    </r>
  </si>
  <si>
    <t xml:space="preserve">(pareigų pavadinimas)                           </t>
  </si>
  <si>
    <t xml:space="preserve">(pareigų pavadinimas)                                                                                      </t>
  </si>
  <si>
    <t xml:space="preserve">  (parašas)</t>
  </si>
  <si>
    <t>Rima Butkuvienė</t>
  </si>
  <si>
    <t>Biudžetinių įstaigų centralizuotos apskaitos skyraus vedėja</t>
  </si>
  <si>
    <t>Direktoriaus pavaduotoja ugdymui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</si>
  <si>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</si>
  <si>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</si>
  <si>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</si>
  <si>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</si>
  <si>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</si>
  <si>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</si>
  <si>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</si>
  <si>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</si>
  <si>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</si>
  <si>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P21</t>
  </si>
  <si>
    <t>P22</t>
  </si>
  <si>
    <t>2026-07-27  Nr.____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</si>
</sst>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Tahoma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  <family val="2"/>
      <charset val="186"/>
    </font>
    <font>
      <u/>
      <sz val="11"/>
      <name val="TimesNewRoman,Bold"/>
      <charset val="186"/>
    </font>
    <font>
      <i/>
      <sz val="11"/>
      <name val="TimesNewRoman,Bold"/>
    </font>
    <font>
      <sz val="12"/>
      <color indexed="8"/>
      <name val="TimesNewRomanPSMT"/>
    </font>
    <font>
      <b/>
      <sz val="12"/>
      <name val="Arial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9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20" fillId="0" borderId="0" xfId="0" applyFont="1"/>
    <xf numFmtId="0" fontId="18" fillId="33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left" vertical="center"/>
    </xf>
    <xf numFmtId="0" fontId="19" fillId="34" borderId="14" xfId="0" applyFont="1" applyFill="1" applyBorder="1" applyAlignment="1">
      <alignment horizontal="left" vertical="center"/>
    </xf>
    <xf numFmtId="0" fontId="19" fillId="34" borderId="14" xfId="0" applyFont="1" applyFill="1" applyBorder="1" applyAlignment="1">
      <alignment horizontal="left" vertical="center" wrapText="1"/>
    </xf>
    <xf numFmtId="0" fontId="18" fillId="34" borderId="14" xfId="0" applyFont="1" applyFill="1" applyBorder="1" applyAlignment="1">
      <alignment horizontal="center" vertical="center" wrapText="1"/>
    </xf>
    <xf numFmtId="2" fontId="19" fillId="34" borderId="12" xfId="0" applyNumberFormat="1" applyFont="1" applyFill="1" applyBorder="1" applyAlignment="1">
      <alignment horizontal="right" vertical="center"/>
    </xf>
    <xf numFmtId="0" fontId="18" fillId="33" borderId="18" xfId="0" applyFont="1" applyFill="1" applyBorder="1" applyAlignment="1">
      <alignment horizontal="left" vertical="center"/>
    </xf>
    <xf numFmtId="0" fontId="27" fillId="33" borderId="17" xfId="0" applyFont="1" applyFill="1" applyBorder="1" applyAlignment="1">
      <alignment horizontal="left" vertical="center"/>
    </xf>
    <xf numFmtId="0" fontId="27" fillId="33" borderId="17" xfId="0" applyFont="1" applyFill="1" applyBorder="1" applyAlignment="1">
      <alignment horizontal="left" vertical="center" wrapText="1"/>
    </xf>
    <xf numFmtId="2" fontId="18" fillId="33" borderId="18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16" fontId="19" fillId="34" borderId="12" xfId="0" applyNumberFormat="1" applyFont="1" applyFill="1" applyBorder="1" applyAlignment="1">
      <alignment horizontal="center" vertical="center" wrapText="1"/>
    </xf>
    <xf numFmtId="2" fontId="19" fillId="34" borderId="18" xfId="0" applyNumberFormat="1" applyFont="1" applyFill="1" applyBorder="1" applyAlignment="1">
      <alignment horizontal="right" vertical="center"/>
    </xf>
    <xf numFmtId="0" fontId="18" fillId="34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/>
    </xf>
    <xf numFmtId="16" fontId="18" fillId="0" borderId="12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 wrapText="1"/>
    </xf>
    <xf numFmtId="0" fontId="19" fillId="35" borderId="12" xfId="0" applyFont="1" applyFill="1" applyBorder="1" applyAlignment="1">
      <alignment horizontal="center" vertical="center" wrapText="1"/>
    </xf>
    <xf numFmtId="0" fontId="19" fillId="35" borderId="20" xfId="0" applyFont="1" applyFill="1" applyBorder="1" applyAlignment="1">
      <alignment horizontal="left" vertical="center"/>
    </xf>
    <xf numFmtId="0" fontId="18" fillId="35" borderId="13" xfId="0" applyFont="1" applyFill="1" applyBorder="1" applyAlignment="1">
      <alignment horizontal="left" vertical="center"/>
    </xf>
    <xf numFmtId="0" fontId="18" fillId="35" borderId="13" xfId="0" applyFont="1" applyFill="1" applyBorder="1" applyAlignment="1">
      <alignment horizontal="left" vertical="center" wrapText="1"/>
    </xf>
    <xf numFmtId="0" fontId="18" fillId="35" borderId="12" xfId="0" applyFont="1" applyFill="1" applyBorder="1" applyAlignment="1">
      <alignment horizontal="center" vertical="center" wrapText="1"/>
    </xf>
    <xf numFmtId="2" fontId="19" fillId="35" borderId="18" xfId="0" applyNumberFormat="1" applyFont="1" applyFill="1" applyBorder="1" applyAlignment="1">
      <alignment horizontal="right" vertical="center"/>
    </xf>
    <xf numFmtId="0" fontId="19" fillId="34" borderId="12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/>
    </xf>
    <xf numFmtId="0" fontId="18" fillId="33" borderId="17" xfId="0" applyFont="1" applyFill="1" applyBorder="1" applyAlignment="1">
      <alignment horizontal="left" vertical="center" wrapText="1"/>
    </xf>
    <xf numFmtId="0" fontId="27" fillId="33" borderId="14" xfId="0" applyFont="1" applyFill="1" applyBorder="1" applyAlignment="1">
      <alignment horizontal="left" vertical="center"/>
    </xf>
    <xf numFmtId="0" fontId="27" fillId="33" borderId="16" xfId="0" applyFont="1" applyFill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20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16" fontId="18" fillId="33" borderId="14" xfId="0" applyNumberFormat="1" applyFont="1" applyFill="1" applyBorder="1" applyAlignment="1">
      <alignment horizontal="center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2" fontId="18" fillId="33" borderId="22" xfId="0" applyNumberFormat="1" applyFont="1" applyFill="1" applyBorder="1" applyAlignment="1">
      <alignment horizontal="right" vertical="center"/>
    </xf>
    <xf numFmtId="0" fontId="18" fillId="0" borderId="15" xfId="0" applyFont="1" applyBorder="1"/>
    <xf numFmtId="16" fontId="18" fillId="33" borderId="15" xfId="0" applyNumberFormat="1" applyFont="1" applyFill="1" applyBorder="1" applyAlignment="1">
      <alignment horizontal="center" vertical="center" wrapText="1"/>
    </xf>
    <xf numFmtId="2" fontId="18" fillId="33" borderId="20" xfId="0" applyNumberFormat="1" applyFont="1" applyFill="1" applyBorder="1" applyAlignment="1">
      <alignment horizontal="right" vertical="center"/>
    </xf>
    <xf numFmtId="0" fontId="19" fillId="34" borderId="19" xfId="0" applyFont="1" applyFill="1" applyBorder="1" applyAlignment="1">
      <alignment horizontal="left" vertical="center"/>
    </xf>
    <xf numFmtId="0" fontId="19" fillId="34" borderId="21" xfId="0" applyFont="1" applyFill="1" applyBorder="1" applyAlignment="1">
      <alignment horizontal="left" vertical="center"/>
    </xf>
    <xf numFmtId="0" fontId="19" fillId="34" borderId="21" xfId="0" applyFont="1" applyFill="1" applyBorder="1" applyAlignment="1">
      <alignment horizontal="left" vertical="center" wrapText="1"/>
    </xf>
    <xf numFmtId="16" fontId="18" fillId="34" borderId="18" xfId="0" applyNumberFormat="1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vertical="center" wrapText="1"/>
    </xf>
    <xf numFmtId="0" fontId="18" fillId="33" borderId="16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2" fontId="19" fillId="35" borderId="12" xfId="0" applyNumberFormat="1" applyFont="1" applyFill="1" applyBorder="1" applyAlignment="1">
      <alignment horizontal="right" vertical="center"/>
    </xf>
    <xf numFmtId="0" fontId="19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left" vertical="center" wrapText="1"/>
    </xf>
    <xf numFmtId="0" fontId="18" fillId="33" borderId="10" xfId="0" applyFont="1" applyFill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2" fontId="18" fillId="33" borderId="0" xfId="0" applyNumberFormat="1" applyFont="1" applyFill="1" applyAlignment="1">
      <alignment vertical="center" wrapTex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31" fillId="34" borderId="12" xfId="0" applyFont="1" applyFill="1" applyBorder="1" applyAlignment="1">
      <alignment horizontal="center" vertical="center" wrapText="1"/>
    </xf>
    <xf numFmtId="0" fontId="31" fillId="34" borderId="12" xfId="0" applyFont="1" applyFill="1" applyBorder="1" applyAlignment="1">
      <alignment horizontal="left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4" fontId="30" fillId="0" borderId="0" xfId="0" applyNumberFormat="1" applyFont="1" applyAlignment="1">
      <alignment vertical="center"/>
    </xf>
    <xf numFmtId="0" fontId="30" fillId="0" borderId="12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left" vertical="center" wrapText="1"/>
    </xf>
    <xf numFmtId="4" fontId="22" fillId="0" borderId="12" xfId="0" applyNumberFormat="1" applyFont="1" applyBorder="1" applyAlignment="1">
      <alignment horizontal="center" vertical="center" wrapText="1"/>
    </xf>
    <xf numFmtId="4" fontId="3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21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vertical="center"/>
    </xf>
    <xf numFmtId="0" fontId="21" fillId="34" borderId="12" xfId="0" applyFont="1" applyFill="1" applyBorder="1" applyAlignment="1">
      <alignment horizontal="center" vertical="center"/>
    </xf>
    <xf numFmtId="2" fontId="21" fillId="34" borderId="12" xfId="0" applyNumberFormat="1" applyFont="1" applyFill="1" applyBorder="1" applyAlignment="1">
      <alignment horizontal="right" vertical="center"/>
    </xf>
    <xf numFmtId="0" fontId="22" fillId="0" borderId="12" xfId="0" applyFont="1" applyBorder="1" applyAlignment="1">
      <alignment horizontal="left" vertical="center"/>
    </xf>
    <xf numFmtId="0" fontId="22" fillId="0" borderId="12" xfId="0" applyFont="1" applyBorder="1" applyAlignment="1">
      <alignment horizontal="center" vertical="center"/>
    </xf>
    <xf numFmtId="2" fontId="22" fillId="0" borderId="12" xfId="0" applyNumberFormat="1" applyFont="1" applyBorder="1" applyAlignment="1">
      <alignment horizontal="right" vertical="center"/>
    </xf>
    <xf numFmtId="2" fontId="22" fillId="33" borderId="18" xfId="0" applyNumberFormat="1" applyFont="1" applyFill="1" applyBorder="1" applyAlignment="1">
      <alignment horizontal="right" vertical="center"/>
    </xf>
    <xf numFmtId="0" fontId="22" fillId="0" borderId="12" xfId="0" applyFont="1" applyBorder="1" applyAlignment="1">
      <alignment vertical="center"/>
    </xf>
    <xf numFmtId="0" fontId="22" fillId="0" borderId="1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/>
    <xf numFmtId="0" fontId="22" fillId="0" borderId="16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4" xfId="0" applyFont="1" applyBorder="1" applyAlignment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2" fontId="21" fillId="0" borderId="12" xfId="0" applyNumberFormat="1" applyFont="1" applyBorder="1" applyAlignment="1">
      <alignment horizontal="right" vertical="center"/>
    </xf>
    <xf numFmtId="0" fontId="21" fillId="0" borderId="12" xfId="0" applyFont="1" applyBorder="1" applyAlignment="1">
      <alignment vertical="center"/>
    </xf>
    <xf numFmtId="0" fontId="43" fillId="0" borderId="12" xfId="0" applyFont="1" applyBorder="1" applyAlignment="1">
      <alignment horizontal="center" vertical="center"/>
    </xf>
    <xf numFmtId="2" fontId="21" fillId="33" borderId="18" xfId="0" applyNumberFormat="1" applyFont="1" applyFill="1" applyBorder="1" applyAlignment="1">
      <alignment horizontal="right" vertical="center"/>
    </xf>
    <xf numFmtId="0" fontId="22" fillId="0" borderId="10" xfId="0" applyFont="1" applyBorder="1" applyAlignment="1">
      <alignment wrapText="1"/>
    </xf>
    <xf numFmtId="0" fontId="1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wrapText="1"/>
    </xf>
    <xf numFmtId="0" fontId="31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4" fontId="22" fillId="36" borderId="12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 vertical="center" indent="1"/>
    </xf>
    <xf numFmtId="0" fontId="2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right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1" fillId="34" borderId="14" xfId="0" applyFont="1" applyFill="1" applyBorder="1" applyAlignment="1">
      <alignment vertical="center" wrapText="1"/>
    </xf>
    <xf numFmtId="0" fontId="21" fillId="34" borderId="16" xfId="0" applyFont="1" applyFill="1" applyBorder="1" applyAlignment="1">
      <alignment vertical="center" wrapText="1"/>
    </xf>
    <xf numFmtId="0" fontId="21" fillId="34" borderId="15" xfId="0" applyFont="1" applyFill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8" fillId="0" borderId="11" xfId="0" applyFont="1" applyBorder="1" applyAlignment="1">
      <alignment horizontal="left" wrapText="1"/>
    </xf>
    <xf numFmtId="0" fontId="22" fillId="0" borderId="14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42" fillId="0" borderId="14" xfId="0" applyFont="1" applyBorder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42" fillId="0" borderId="15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4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14" xfId="0" applyFont="1" applyBorder="1" applyAlignment="1">
      <alignment vertical="center"/>
    </xf>
    <xf numFmtId="0" fontId="21" fillId="0" borderId="16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23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 applyAlignment="1">
      <alignment horizontal="left" vertical="center" wrapText="1"/>
    </xf>
    <xf numFmtId="0" fontId="21" fillId="33" borderId="0" xfId="0" applyFont="1" applyFill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23" fillId="0" borderId="11" xfId="0" applyFont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5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6" fillId="0" borderId="10" xfId="0" applyFont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9" fillId="35" borderId="14" xfId="0" applyFont="1" applyFill="1" applyBorder="1" applyAlignment="1">
      <alignment horizontal="left" vertical="center" wrapText="1"/>
    </xf>
    <xf numFmtId="0" fontId="19" fillId="35" borderId="16" xfId="0" applyFont="1" applyFill="1" applyBorder="1" applyAlignment="1">
      <alignment horizontal="left" vertical="center" wrapText="1"/>
    </xf>
    <xf numFmtId="0" fontId="19" fillId="35" borderId="15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8" fillId="33" borderId="23" xfId="0" applyFont="1" applyFill="1" applyBorder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left" wrapText="1"/>
    </xf>
    <xf numFmtId="0" fontId="18" fillId="0" borderId="10" xfId="0" applyFont="1" applyBorder="1" applyAlignment="1">
      <alignment horizontal="center" wrapText="1"/>
    </xf>
    <xf numFmtId="0" fontId="18" fillId="0" borderId="0" xfId="0" applyFont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31" fillId="0" borderId="18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D086-F8A2-4701-B058-399BB815EFDB}">
  <sheetPr>
    <pageSetUpPr fitToPage="1"/>
  </sheetPr>
  <dimension ref="A1:I108"/>
  <sheetViews>
    <sheetView showGridLines="0" topLeftCell="A76" zoomScaleSheetLayoutView="100" workbookViewId="0">
      <selection activeCell="M10" sqref="M10"/>
    </sheetView>
  </sheetViews>
  <sheetFormatPr defaultColWidth="9.7109375" defaultRowHeight="13.35" customHeight="1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2" customWidth="1"/>
    <col min="7" max="8" width="12.85546875" style="1" customWidth="1"/>
    <col min="9" max="9" width="9.42578125" style="1" customWidth="1"/>
    <col min="10" max="16384" width="9.7109375" style="1"/>
  </cols>
  <sheetData>
    <row r="1" spans="1:8" ht="30" customHeight="1">
      <c r="B1" s="196" t="s">
        <v>0</v>
      </c>
      <c r="C1" s="196"/>
      <c r="D1" s="196"/>
      <c r="E1" s="196"/>
      <c r="F1" s="196"/>
      <c r="G1" s="196"/>
      <c r="H1" s="196"/>
    </row>
    <row r="2" spans="1:8" ht="12.75" customHeight="1">
      <c r="A2" s="3"/>
      <c r="E2" s="197" t="s">
        <v>1</v>
      </c>
      <c r="F2" s="197"/>
      <c r="G2" s="197"/>
      <c r="H2" s="197"/>
    </row>
    <row r="3" spans="1:8" ht="13.35" customHeight="1">
      <c r="A3" s="3"/>
      <c r="E3" s="198" t="s">
        <v>2</v>
      </c>
      <c r="F3" s="198"/>
      <c r="G3" s="198"/>
      <c r="H3" s="198"/>
    </row>
    <row r="4" spans="1:8" ht="13.35" customHeight="1">
      <c r="A4" s="3"/>
    </row>
    <row r="5" spans="1:8" ht="13.35" customHeight="1">
      <c r="A5" s="3"/>
      <c r="B5" s="199" t="s">
        <v>3</v>
      </c>
      <c r="C5" s="199"/>
      <c r="D5" s="199"/>
      <c r="E5" s="199"/>
      <c r="F5" s="199"/>
      <c r="G5" s="199"/>
      <c r="H5" s="199"/>
    </row>
    <row r="6" spans="1:8" ht="25.5" customHeight="1">
      <c r="A6" s="3"/>
      <c r="B6" s="199"/>
      <c r="C6" s="199"/>
      <c r="D6" s="199"/>
      <c r="E6" s="199"/>
      <c r="F6" s="199"/>
      <c r="G6" s="199"/>
      <c r="H6" s="199"/>
    </row>
    <row r="7" spans="1:8" ht="15.6" customHeight="1">
      <c r="A7" s="3"/>
      <c r="B7" s="200" t="s">
        <v>4</v>
      </c>
      <c r="C7" s="200"/>
      <c r="D7" s="200"/>
      <c r="E7" s="200"/>
      <c r="F7" s="200"/>
      <c r="G7" s="200"/>
      <c r="H7" s="200"/>
    </row>
    <row r="8" spans="1:8" ht="13.35" customHeight="1">
      <c r="A8" s="3"/>
      <c r="B8" s="195" t="s">
        <v>5</v>
      </c>
      <c r="C8" s="195"/>
      <c r="D8" s="195"/>
      <c r="E8" s="195"/>
      <c r="F8" s="195"/>
      <c r="G8" s="195"/>
      <c r="H8" s="195"/>
    </row>
    <row r="9" spans="1:8" ht="12.75" customHeight="1">
      <c r="A9" s="3"/>
      <c r="B9" s="200" t="s">
        <v>6</v>
      </c>
      <c r="C9" s="200"/>
      <c r="D9" s="200"/>
      <c r="E9" s="200"/>
      <c r="F9" s="200"/>
      <c r="G9" s="200"/>
      <c r="H9" s="200"/>
    </row>
    <row r="10" spans="1:8" ht="13.35" customHeight="1">
      <c r="A10" s="3"/>
      <c r="B10" s="204" t="s">
        <v>7</v>
      </c>
      <c r="C10" s="204"/>
      <c r="D10" s="204"/>
      <c r="E10" s="204"/>
      <c r="F10" s="204"/>
      <c r="G10" s="204"/>
      <c r="H10" s="204"/>
    </row>
    <row r="11" spans="1:8" ht="13.35" customHeight="1">
      <c r="A11" s="3"/>
      <c r="B11" s="5"/>
      <c r="C11" s="5"/>
      <c r="D11" s="5"/>
      <c r="E11" s="5"/>
      <c r="F11" s="5"/>
      <c r="G11" s="5"/>
      <c r="H11" s="5"/>
    </row>
    <row r="12" spans="1:8" ht="13.35" customHeight="1">
      <c r="A12" s="3"/>
      <c r="B12" s="205"/>
      <c r="C12" s="205"/>
      <c r="D12" s="205"/>
      <c r="E12" s="205"/>
      <c r="F12" s="205"/>
    </row>
    <row r="13" spans="1:8" ht="13.35" customHeight="1">
      <c r="A13" s="3"/>
      <c r="B13" s="206" t="s">
        <v>8</v>
      </c>
      <c r="C13" s="206"/>
      <c r="D13" s="206"/>
      <c r="E13" s="206"/>
      <c r="F13" s="206"/>
      <c r="G13" s="206"/>
      <c r="H13" s="206"/>
    </row>
    <row r="14" spans="1:8" ht="13.35" customHeight="1">
      <c r="A14" s="3"/>
      <c r="B14" s="206" t="s">
        <v>9</v>
      </c>
      <c r="C14" s="206"/>
      <c r="D14" s="206"/>
      <c r="E14" s="206"/>
      <c r="F14" s="206"/>
      <c r="G14" s="206"/>
      <c r="H14" s="206"/>
    </row>
    <row r="15" spans="1:8" ht="13.35" customHeight="1">
      <c r="A15" s="3"/>
      <c r="B15" s="6"/>
      <c r="C15" s="7"/>
      <c r="D15" s="7"/>
      <c r="E15" s="7"/>
      <c r="F15" s="7"/>
      <c r="G15" s="8"/>
      <c r="H15" s="8"/>
    </row>
    <row r="16" spans="1:8" ht="13.35" customHeight="1">
      <c r="A16" s="3"/>
      <c r="B16" s="207" t="s">
        <v>289</v>
      </c>
      <c r="C16" s="207"/>
      <c r="D16" s="207"/>
      <c r="E16" s="207"/>
      <c r="F16" s="207"/>
      <c r="G16" s="207"/>
      <c r="H16" s="207"/>
    </row>
    <row r="17" spans="1:8" ht="13.35" customHeight="1">
      <c r="A17" s="3"/>
      <c r="B17" s="208" t="s">
        <v>10</v>
      </c>
      <c r="C17" s="208"/>
      <c r="D17" s="208"/>
      <c r="E17" s="208"/>
      <c r="F17" s="208"/>
      <c r="G17" s="208"/>
      <c r="H17" s="208"/>
    </row>
    <row r="18" spans="1:8" ht="12.75" customHeight="1">
      <c r="A18" s="3"/>
      <c r="B18" s="6"/>
      <c r="C18" s="9"/>
      <c r="D18" s="9"/>
      <c r="E18" s="209" t="s">
        <v>11</v>
      </c>
      <c r="F18" s="209"/>
      <c r="G18" s="209"/>
      <c r="H18" s="209"/>
    </row>
    <row r="19" spans="1:8" ht="67.5" customHeight="1">
      <c r="A19" s="3"/>
      <c r="B19" s="10" t="s">
        <v>12</v>
      </c>
      <c r="C19" s="210" t="s">
        <v>13</v>
      </c>
      <c r="D19" s="211"/>
      <c r="E19" s="212"/>
      <c r="F19" s="12" t="s">
        <v>14</v>
      </c>
      <c r="G19" s="11" t="s">
        <v>15</v>
      </c>
      <c r="H19" s="11" t="s">
        <v>16</v>
      </c>
    </row>
    <row r="20" spans="1:8" ht="12.75" customHeight="1">
      <c r="A20" s="3"/>
      <c r="B20" s="13">
        <v>1</v>
      </c>
      <c r="C20" s="213">
        <v>2</v>
      </c>
      <c r="D20" s="214"/>
      <c r="E20" s="215"/>
      <c r="F20" s="15">
        <v>3</v>
      </c>
      <c r="G20" s="14">
        <v>4</v>
      </c>
      <c r="H20" s="14">
        <v>5</v>
      </c>
    </row>
    <row r="21" spans="1:8" s="2" customFormat="1" ht="12.75" customHeight="1">
      <c r="A21" s="3"/>
      <c r="B21" s="16" t="s">
        <v>17</v>
      </c>
      <c r="C21" s="17" t="s">
        <v>18</v>
      </c>
      <c r="D21" s="18"/>
      <c r="E21" s="19"/>
      <c r="F21" s="20"/>
      <c r="G21" s="21">
        <f>SUM(G22,G27,G37,G38,G39)</f>
        <v>598371.16999999993</v>
      </c>
      <c r="H21" s="21">
        <f>SUM(H22,H27,H37,H38,H39)</f>
        <v>611847.9800000001</v>
      </c>
    </row>
    <row r="22" spans="1:8" s="2" customFormat="1" ht="12.75" customHeight="1">
      <c r="A22" s="3"/>
      <c r="B22" s="14" t="s">
        <v>19</v>
      </c>
      <c r="C22" s="22" t="s">
        <v>20</v>
      </c>
      <c r="D22" s="23"/>
      <c r="E22" s="24"/>
      <c r="F22" s="15"/>
      <c r="G22" s="25">
        <f>SUM(G23:G26)</f>
        <v>0</v>
      </c>
      <c r="H22" s="25">
        <f>SUM(H23:H26)</f>
        <v>0</v>
      </c>
    </row>
    <row r="23" spans="1:8" s="2" customFormat="1" ht="12.75" customHeight="1">
      <c r="A23" s="3"/>
      <c r="B23" s="15" t="s">
        <v>21</v>
      </c>
      <c r="C23" s="26"/>
      <c r="D23" s="27" t="s">
        <v>22</v>
      </c>
      <c r="E23" s="28"/>
      <c r="F23" s="29"/>
      <c r="G23" s="25" t="s">
        <v>23</v>
      </c>
      <c r="H23" s="25" t="s">
        <v>23</v>
      </c>
    </row>
    <row r="24" spans="1:8" s="2" customFormat="1" ht="12.75" customHeight="1">
      <c r="A24" s="3"/>
      <c r="B24" s="15" t="s">
        <v>24</v>
      </c>
      <c r="C24" s="26"/>
      <c r="D24" s="27" t="s">
        <v>25</v>
      </c>
      <c r="E24" s="30"/>
      <c r="F24" s="31"/>
      <c r="G24" s="25">
        <v>0</v>
      </c>
      <c r="H24" s="25">
        <v>0</v>
      </c>
    </row>
    <row r="25" spans="1:8" s="2" customFormat="1" ht="12.75" customHeight="1">
      <c r="A25" s="3"/>
      <c r="B25" s="15" t="s">
        <v>26</v>
      </c>
      <c r="C25" s="26"/>
      <c r="D25" s="27" t="s">
        <v>27</v>
      </c>
      <c r="E25" s="30"/>
      <c r="F25" s="14"/>
      <c r="G25" s="25" t="s">
        <v>23</v>
      </c>
      <c r="H25" s="25" t="s">
        <v>23</v>
      </c>
    </row>
    <row r="26" spans="1:8" s="2" customFormat="1" ht="12.75" customHeight="1">
      <c r="A26" s="3"/>
      <c r="B26" s="15" t="s">
        <v>28</v>
      </c>
      <c r="C26" s="26"/>
      <c r="D26" s="27" t="s">
        <v>29</v>
      </c>
      <c r="E26" s="30"/>
      <c r="F26" s="31"/>
      <c r="G26" s="25" t="s">
        <v>23</v>
      </c>
      <c r="H26" s="25" t="s">
        <v>23</v>
      </c>
    </row>
    <row r="27" spans="1:8" s="2" customFormat="1" ht="12.75" customHeight="1">
      <c r="A27" s="3"/>
      <c r="B27" s="32" t="s">
        <v>30</v>
      </c>
      <c r="C27" s="33" t="s">
        <v>31</v>
      </c>
      <c r="D27" s="34"/>
      <c r="E27" s="35"/>
      <c r="F27" s="14" t="s">
        <v>278</v>
      </c>
      <c r="G27" s="25">
        <f>SUM(G28:G36)</f>
        <v>598371.16999999993</v>
      </c>
      <c r="H27" s="25">
        <f>SUM(H28:H36)</f>
        <v>611847.9800000001</v>
      </c>
    </row>
    <row r="28" spans="1:8" s="2" customFormat="1" ht="12.75" customHeight="1">
      <c r="A28" s="3"/>
      <c r="B28" s="15" t="s">
        <v>32</v>
      </c>
      <c r="C28" s="26"/>
      <c r="D28" s="27" t="s">
        <v>33</v>
      </c>
      <c r="E28" s="30"/>
      <c r="F28" s="31"/>
      <c r="G28" s="25" t="s">
        <v>23</v>
      </c>
      <c r="H28" s="25" t="s">
        <v>23</v>
      </c>
    </row>
    <row r="29" spans="1:8" s="2" customFormat="1" ht="12.75" customHeight="1">
      <c r="A29" s="3"/>
      <c r="B29" s="15" t="s">
        <v>34</v>
      </c>
      <c r="C29" s="26"/>
      <c r="D29" s="27" t="s">
        <v>35</v>
      </c>
      <c r="E29" s="30"/>
      <c r="F29" s="31"/>
      <c r="G29" s="25">
        <v>453116.56</v>
      </c>
      <c r="H29" s="25">
        <v>458689.93</v>
      </c>
    </row>
    <row r="30" spans="1:8" s="2" customFormat="1" ht="12.75" customHeight="1">
      <c r="A30" s="3"/>
      <c r="B30" s="15" t="s">
        <v>36</v>
      </c>
      <c r="C30" s="26"/>
      <c r="D30" s="27" t="s">
        <v>37</v>
      </c>
      <c r="E30" s="30"/>
      <c r="F30" s="31"/>
      <c r="G30" s="25" t="s">
        <v>23</v>
      </c>
      <c r="H30" s="25" t="s">
        <v>23</v>
      </c>
    </row>
    <row r="31" spans="1:8" s="2" customFormat="1" ht="12.75" customHeight="1">
      <c r="A31" s="3"/>
      <c r="B31" s="15" t="s">
        <v>38</v>
      </c>
      <c r="C31" s="26"/>
      <c r="D31" s="27" t="s">
        <v>39</v>
      </c>
      <c r="E31" s="30"/>
      <c r="F31" s="31"/>
      <c r="G31" s="25">
        <v>87831.51</v>
      </c>
      <c r="H31" s="25">
        <v>91279.23</v>
      </c>
    </row>
    <row r="32" spans="1:8" s="2" customFormat="1" ht="12.75" customHeight="1">
      <c r="A32" s="3"/>
      <c r="B32" s="15" t="s">
        <v>40</v>
      </c>
      <c r="C32" s="26"/>
      <c r="D32" s="27" t="s">
        <v>41</v>
      </c>
      <c r="E32" s="30"/>
      <c r="F32" s="31"/>
      <c r="G32" s="25">
        <v>41585.760000000002</v>
      </c>
      <c r="H32" s="25">
        <v>43407.66</v>
      </c>
    </row>
    <row r="33" spans="1:9" s="2" customFormat="1" ht="12.75" customHeight="1">
      <c r="A33" s="3"/>
      <c r="B33" s="15" t="s">
        <v>42</v>
      </c>
      <c r="C33" s="26"/>
      <c r="D33" s="27" t="s">
        <v>43</v>
      </c>
      <c r="E33" s="30"/>
      <c r="F33" s="31"/>
      <c r="G33" s="25" t="s">
        <v>23</v>
      </c>
      <c r="H33" s="25" t="s">
        <v>23</v>
      </c>
    </row>
    <row r="34" spans="1:9" s="2" customFormat="1" ht="12.75" customHeight="1">
      <c r="A34" s="3"/>
      <c r="B34" s="15" t="s">
        <v>44</v>
      </c>
      <c r="C34" s="26"/>
      <c r="D34" s="27" t="s">
        <v>45</v>
      </c>
      <c r="E34" s="30"/>
      <c r="F34" s="31"/>
      <c r="G34" s="25">
        <v>15837.34</v>
      </c>
      <c r="H34" s="25">
        <v>18471.16</v>
      </c>
    </row>
    <row r="35" spans="1:9" s="2" customFormat="1" ht="12.75" customHeight="1">
      <c r="A35" s="3"/>
      <c r="B35" s="15" t="s">
        <v>46</v>
      </c>
      <c r="C35" s="36"/>
      <c r="D35" s="37" t="s">
        <v>47</v>
      </c>
      <c r="E35" s="38"/>
      <c r="F35" s="31"/>
      <c r="G35" s="25" t="s">
        <v>23</v>
      </c>
      <c r="H35" s="25" t="s">
        <v>23</v>
      </c>
    </row>
    <row r="36" spans="1:9" s="2" customFormat="1" ht="12.75" customHeight="1">
      <c r="A36" s="3"/>
      <c r="B36" s="15" t="s">
        <v>48</v>
      </c>
      <c r="C36" s="26"/>
      <c r="D36" s="27" t="s">
        <v>49</v>
      </c>
      <c r="E36" s="30"/>
      <c r="F36" s="14"/>
      <c r="G36" s="25">
        <v>0</v>
      </c>
      <c r="H36" s="25">
        <v>0</v>
      </c>
    </row>
    <row r="37" spans="1:9" s="2" customFormat="1" ht="12.75" customHeight="1">
      <c r="A37" s="3"/>
      <c r="B37" s="14" t="s">
        <v>50</v>
      </c>
      <c r="C37" s="39" t="s">
        <v>51</v>
      </c>
      <c r="D37" s="39"/>
      <c r="E37" s="40"/>
      <c r="F37" s="14"/>
      <c r="G37" s="25" t="s">
        <v>23</v>
      </c>
      <c r="H37" s="25" t="s">
        <v>23</v>
      </c>
    </row>
    <row r="38" spans="1:9" s="2" customFormat="1" ht="12.75" customHeight="1">
      <c r="A38" s="3"/>
      <c r="B38" s="14" t="s">
        <v>52</v>
      </c>
      <c r="C38" s="39" t="s">
        <v>53</v>
      </c>
      <c r="D38" s="39"/>
      <c r="E38" s="40"/>
      <c r="F38" s="31"/>
      <c r="G38" s="25" t="s">
        <v>23</v>
      </c>
      <c r="H38" s="25" t="s">
        <v>23</v>
      </c>
    </row>
    <row r="39" spans="1:9" s="2" customFormat="1" ht="12.75" customHeight="1">
      <c r="A39" s="3"/>
      <c r="B39" s="14" t="s">
        <v>54</v>
      </c>
      <c r="C39" s="39" t="s">
        <v>55</v>
      </c>
      <c r="D39" s="26"/>
      <c r="E39" s="41"/>
      <c r="F39" s="31"/>
      <c r="G39" s="25" t="s">
        <v>23</v>
      </c>
      <c r="H39" s="25" t="s">
        <v>23</v>
      </c>
    </row>
    <row r="40" spans="1:9" s="2" customFormat="1" ht="12.75" customHeight="1">
      <c r="A40" s="3"/>
      <c r="B40" s="16" t="s">
        <v>56</v>
      </c>
      <c r="C40" s="17" t="s">
        <v>57</v>
      </c>
      <c r="D40" s="18"/>
      <c r="E40" s="19"/>
      <c r="F40" s="42"/>
      <c r="G40" s="43" t="s">
        <v>23</v>
      </c>
      <c r="H40" s="43" t="s">
        <v>23</v>
      </c>
    </row>
    <row r="41" spans="1:9" s="2" customFormat="1" ht="12.75" customHeight="1">
      <c r="A41" s="3"/>
      <c r="B41" s="16" t="s">
        <v>58</v>
      </c>
      <c r="C41" s="17" t="s">
        <v>59</v>
      </c>
      <c r="D41" s="18"/>
      <c r="E41" s="19"/>
      <c r="F41" s="44"/>
      <c r="G41" s="21">
        <f>SUM(G42,G43,G44,G50,G51)</f>
        <v>484326.92</v>
      </c>
      <c r="H41" s="21">
        <f>SUM(H42,H43,H44,H50,H51)</f>
        <v>249756.83</v>
      </c>
    </row>
    <row r="42" spans="1:9" s="2" customFormat="1" ht="12.75" customHeight="1">
      <c r="A42" s="3"/>
      <c r="B42" s="13" t="s">
        <v>60</v>
      </c>
      <c r="C42" s="45" t="s">
        <v>61</v>
      </c>
      <c r="D42" s="36"/>
      <c r="E42" s="46"/>
      <c r="F42" s="14" t="s">
        <v>279</v>
      </c>
      <c r="G42" s="25">
        <v>2658.86</v>
      </c>
      <c r="H42" s="25">
        <v>2410.83</v>
      </c>
    </row>
    <row r="43" spans="1:9" s="2" customFormat="1" ht="12.75" customHeight="1">
      <c r="A43" s="3"/>
      <c r="B43" s="13" t="s">
        <v>62</v>
      </c>
      <c r="C43" s="47" t="s">
        <v>63</v>
      </c>
      <c r="D43" s="48"/>
      <c r="E43" s="49"/>
      <c r="F43" s="14" t="s">
        <v>280</v>
      </c>
      <c r="G43" s="25">
        <v>1141.45</v>
      </c>
      <c r="H43" s="25">
        <v>381.48</v>
      </c>
    </row>
    <row r="44" spans="1:9" s="2" customFormat="1" ht="12.75" customHeight="1">
      <c r="A44" s="3"/>
      <c r="B44" s="13" t="s">
        <v>64</v>
      </c>
      <c r="C44" s="50" t="s">
        <v>65</v>
      </c>
      <c r="D44" s="51"/>
      <c r="E44" s="52"/>
      <c r="F44" s="14" t="s">
        <v>281</v>
      </c>
      <c r="G44" s="25">
        <f>SUM(G45:G49)</f>
        <v>475680.43</v>
      </c>
      <c r="H44" s="25">
        <f>SUM(H45:H49)</f>
        <v>242870.74</v>
      </c>
    </row>
    <row r="45" spans="1:9" s="2" customFormat="1" ht="12.75" customHeight="1">
      <c r="A45" s="3"/>
      <c r="B45" s="53" t="s">
        <v>66</v>
      </c>
      <c r="C45" s="51"/>
      <c r="D45" s="54" t="s">
        <v>67</v>
      </c>
      <c r="E45" s="55"/>
      <c r="F45" s="14"/>
      <c r="G45" s="25" t="s">
        <v>23</v>
      </c>
      <c r="H45" s="25" t="s">
        <v>23</v>
      </c>
    </row>
    <row r="46" spans="1:9" s="2" customFormat="1" ht="12.75" customHeight="1">
      <c r="A46" s="3"/>
      <c r="B46" s="53" t="s">
        <v>68</v>
      </c>
      <c r="C46" s="36"/>
      <c r="D46" s="37" t="s">
        <v>69</v>
      </c>
      <c r="E46" s="38"/>
      <c r="F46" s="14"/>
      <c r="G46" s="25">
        <v>459557.12</v>
      </c>
      <c r="H46" s="25">
        <v>234186.13</v>
      </c>
      <c r="I46" s="96"/>
    </row>
    <row r="47" spans="1:9" s="2" customFormat="1" ht="12.75" customHeight="1">
      <c r="A47" s="3"/>
      <c r="B47" s="56" t="s">
        <v>70</v>
      </c>
      <c r="C47" s="36"/>
      <c r="D47" s="37" t="s">
        <v>71</v>
      </c>
      <c r="E47" s="57"/>
      <c r="F47" s="58"/>
      <c r="G47" s="25">
        <v>7282.15</v>
      </c>
      <c r="H47" s="25" t="s">
        <v>23</v>
      </c>
    </row>
    <row r="48" spans="1:9" s="2" customFormat="1" ht="12.75" customHeight="1">
      <c r="A48" s="3"/>
      <c r="B48" s="53" t="s">
        <v>72</v>
      </c>
      <c r="C48" s="36"/>
      <c r="D48" s="216" t="s">
        <v>73</v>
      </c>
      <c r="E48" s="217"/>
      <c r="F48" s="14"/>
      <c r="G48" s="25">
        <v>8841.16</v>
      </c>
      <c r="H48" s="25">
        <v>8684.61</v>
      </c>
    </row>
    <row r="49" spans="1:8" s="2" customFormat="1" ht="12.75" customHeight="1">
      <c r="A49" s="3"/>
      <c r="B49" s="53" t="s">
        <v>74</v>
      </c>
      <c r="C49" s="36"/>
      <c r="D49" s="37" t="s">
        <v>75</v>
      </c>
      <c r="E49" s="38"/>
      <c r="F49" s="14"/>
      <c r="G49" s="25">
        <v>0</v>
      </c>
      <c r="H49" s="25">
        <v>0</v>
      </c>
    </row>
    <row r="50" spans="1:8" s="2" customFormat="1" ht="12.75" customHeight="1">
      <c r="A50" s="3"/>
      <c r="B50" s="13" t="s">
        <v>76</v>
      </c>
      <c r="C50" s="45" t="s">
        <v>77</v>
      </c>
      <c r="D50" s="45"/>
      <c r="E50" s="46"/>
      <c r="F50" s="14"/>
      <c r="G50" s="25" t="s">
        <v>23</v>
      </c>
      <c r="H50" s="25" t="s">
        <v>23</v>
      </c>
    </row>
    <row r="51" spans="1:8" s="2" customFormat="1" ht="12.75" customHeight="1">
      <c r="A51" s="3"/>
      <c r="B51" s="13" t="s">
        <v>78</v>
      </c>
      <c r="C51" s="45" t="s">
        <v>79</v>
      </c>
      <c r="D51" s="45"/>
      <c r="E51" s="46"/>
      <c r="F51" s="14" t="s">
        <v>282</v>
      </c>
      <c r="G51" s="25">
        <v>4846.18</v>
      </c>
      <c r="H51" s="25">
        <v>4093.78</v>
      </c>
    </row>
    <row r="52" spans="1:8" s="2" customFormat="1" ht="12.75" customHeight="1">
      <c r="A52" s="3"/>
      <c r="B52" s="60" t="s">
        <v>80</v>
      </c>
      <c r="C52" s="61" t="s">
        <v>81</v>
      </c>
      <c r="D52" s="62"/>
      <c r="E52" s="63"/>
      <c r="F52" s="64"/>
      <c r="G52" s="65">
        <f>SUM(G21,G40,G41)</f>
        <v>1082698.0899999999</v>
      </c>
      <c r="H52" s="65">
        <f>SUM(H21,H40,H41)</f>
        <v>861604.81</v>
      </c>
    </row>
    <row r="53" spans="1:8" s="2" customFormat="1" ht="12.75" customHeight="1">
      <c r="A53" s="3"/>
      <c r="B53" s="16" t="s">
        <v>82</v>
      </c>
      <c r="C53" s="17" t="s">
        <v>83</v>
      </c>
      <c r="D53" s="17"/>
      <c r="E53" s="66"/>
      <c r="F53" s="44" t="s">
        <v>283</v>
      </c>
      <c r="G53" s="21">
        <f>SUM(G54:G58)</f>
        <v>580343.46</v>
      </c>
      <c r="H53" s="21">
        <f>SUM(H54:H58)</f>
        <v>589933.4</v>
      </c>
    </row>
    <row r="54" spans="1:8" s="2" customFormat="1" ht="12.75" customHeight="1">
      <c r="A54" s="3"/>
      <c r="B54" s="14" t="s">
        <v>84</v>
      </c>
      <c r="C54" s="39" t="s">
        <v>85</v>
      </c>
      <c r="D54" s="39"/>
      <c r="E54" s="40"/>
      <c r="F54" s="14"/>
      <c r="G54" s="25">
        <v>56166.13</v>
      </c>
      <c r="H54" s="25">
        <v>59480.480000000003</v>
      </c>
    </row>
    <row r="55" spans="1:8" s="2" customFormat="1" ht="12.75" customHeight="1">
      <c r="A55" s="3"/>
      <c r="B55" s="32" t="s">
        <v>86</v>
      </c>
      <c r="C55" s="33" t="s">
        <v>87</v>
      </c>
      <c r="D55" s="34"/>
      <c r="E55" s="35"/>
      <c r="F55" s="32"/>
      <c r="G55" s="25">
        <v>512970.3</v>
      </c>
      <c r="H55" s="25">
        <v>517851.55</v>
      </c>
    </row>
    <row r="56" spans="1:8" s="2" customFormat="1" ht="12.75" customHeight="1">
      <c r="A56" s="3"/>
      <c r="B56" s="14" t="s">
        <v>88</v>
      </c>
      <c r="C56" s="201" t="s">
        <v>89</v>
      </c>
      <c r="D56" s="202"/>
      <c r="E56" s="203"/>
      <c r="F56" s="14"/>
      <c r="G56" s="25">
        <v>0</v>
      </c>
      <c r="H56" s="25">
        <v>0</v>
      </c>
    </row>
    <row r="57" spans="1:8" s="2" customFormat="1" ht="12.75" customHeight="1">
      <c r="A57" s="3"/>
      <c r="B57" s="14" t="s">
        <v>90</v>
      </c>
      <c r="C57" s="201" t="s">
        <v>91</v>
      </c>
      <c r="D57" s="202"/>
      <c r="E57" s="203"/>
      <c r="F57" s="14"/>
      <c r="G57" s="25" t="s">
        <v>23</v>
      </c>
      <c r="H57" s="25" t="s">
        <v>23</v>
      </c>
    </row>
    <row r="58" spans="1:8" s="2" customFormat="1" ht="12.75" customHeight="1">
      <c r="A58" s="3"/>
      <c r="B58" s="14" t="s">
        <v>92</v>
      </c>
      <c r="C58" s="39" t="s">
        <v>93</v>
      </c>
      <c r="D58" s="26"/>
      <c r="E58" s="41"/>
      <c r="F58" s="14"/>
      <c r="G58" s="25">
        <v>11207.03</v>
      </c>
      <c r="H58" s="25">
        <v>12601.37</v>
      </c>
    </row>
    <row r="59" spans="1:8" s="2" customFormat="1" ht="12.75" customHeight="1">
      <c r="A59" s="3"/>
      <c r="B59" s="16" t="s">
        <v>94</v>
      </c>
      <c r="C59" s="17" t="s">
        <v>95</v>
      </c>
      <c r="D59" s="18"/>
      <c r="E59" s="19"/>
      <c r="F59" s="44"/>
      <c r="G59" s="21">
        <f>SUM(G60,G61,G64)</f>
        <v>461526.65</v>
      </c>
      <c r="H59" s="21">
        <f>SUM(H60,H61,H64)</f>
        <v>234186.13</v>
      </c>
    </row>
    <row r="60" spans="1:8" s="2" customFormat="1" ht="12.75" customHeight="1">
      <c r="A60" s="3"/>
      <c r="B60" s="15" t="s">
        <v>96</v>
      </c>
      <c r="C60" s="26" t="s">
        <v>97</v>
      </c>
      <c r="D60" s="27"/>
      <c r="E60" s="28"/>
      <c r="F60" s="14" t="s">
        <v>284</v>
      </c>
      <c r="G60" s="25">
        <v>29561.72</v>
      </c>
      <c r="H60" s="25">
        <v>29561.72</v>
      </c>
    </row>
    <row r="61" spans="1:8" s="2" customFormat="1" ht="12.75" customHeight="1">
      <c r="A61" s="3"/>
      <c r="B61" s="14" t="s">
        <v>98</v>
      </c>
      <c r="C61" s="22" t="s">
        <v>99</v>
      </c>
      <c r="D61" s="67"/>
      <c r="E61" s="68"/>
      <c r="F61" s="14"/>
      <c r="G61" s="25">
        <f>SUM(G62:G63)</f>
        <v>0</v>
      </c>
      <c r="H61" s="25">
        <f>SUM(H62:H63)</f>
        <v>0</v>
      </c>
    </row>
    <row r="62" spans="1:8" s="2" customFormat="1" ht="13.35" customHeight="1">
      <c r="A62" s="3"/>
      <c r="B62" s="15" t="s">
        <v>100</v>
      </c>
      <c r="C62" s="69"/>
      <c r="D62" s="27" t="s">
        <v>101</v>
      </c>
      <c r="E62" s="70"/>
      <c r="F62" s="14"/>
      <c r="G62" s="25" t="s">
        <v>23</v>
      </c>
      <c r="H62" s="25" t="s">
        <v>23</v>
      </c>
    </row>
    <row r="63" spans="1:8" s="2" customFormat="1" ht="12.75" customHeight="1">
      <c r="A63" s="3"/>
      <c r="B63" s="15" t="s">
        <v>102</v>
      </c>
      <c r="C63" s="26"/>
      <c r="D63" s="27" t="s">
        <v>103</v>
      </c>
      <c r="E63" s="30"/>
      <c r="F63" s="31"/>
      <c r="G63" s="25" t="s">
        <v>23</v>
      </c>
      <c r="H63" s="25" t="s">
        <v>23</v>
      </c>
    </row>
    <row r="64" spans="1:8" s="71" customFormat="1" ht="12.75" customHeight="1">
      <c r="A64" s="3"/>
      <c r="B64" s="13" t="s">
        <v>104</v>
      </c>
      <c r="C64" s="72" t="s">
        <v>105</v>
      </c>
      <c r="D64" s="73"/>
      <c r="E64" s="74"/>
      <c r="F64" s="13" t="s">
        <v>285</v>
      </c>
      <c r="G64" s="25">
        <f>SUM(G65:G68,G69:G69)</f>
        <v>431964.93</v>
      </c>
      <c r="H64" s="25">
        <f>SUM(H65:H68,H69:H69)</f>
        <v>204624.41</v>
      </c>
    </row>
    <row r="65" spans="1:8" s="2" customFormat="1" ht="12.75" customHeight="1">
      <c r="A65" s="3"/>
      <c r="B65" s="15" t="s">
        <v>106</v>
      </c>
      <c r="C65" s="26"/>
      <c r="D65" s="27" t="s">
        <v>107</v>
      </c>
      <c r="E65" s="28"/>
      <c r="F65" s="14"/>
      <c r="G65" s="25" t="s">
        <v>23</v>
      </c>
      <c r="H65" s="25" t="s">
        <v>23</v>
      </c>
    </row>
    <row r="66" spans="1:8" s="2" customFormat="1" ht="12.75" customHeight="1">
      <c r="A66" s="3"/>
      <c r="B66" s="15" t="s">
        <v>108</v>
      </c>
      <c r="C66" s="69"/>
      <c r="D66" s="27" t="s">
        <v>109</v>
      </c>
      <c r="E66" s="70"/>
      <c r="F66" s="14"/>
      <c r="G66" s="25" t="s">
        <v>23</v>
      </c>
      <c r="H66" s="25" t="s">
        <v>23</v>
      </c>
    </row>
    <row r="67" spans="1:8" s="2" customFormat="1" ht="13.35" customHeight="1">
      <c r="A67" s="3"/>
      <c r="B67" s="15" t="s">
        <v>110</v>
      </c>
      <c r="C67" s="69"/>
      <c r="D67" s="27" t="s">
        <v>111</v>
      </c>
      <c r="E67" s="70"/>
      <c r="F67" s="14"/>
      <c r="G67" s="25">
        <v>3493.9</v>
      </c>
      <c r="H67" s="25">
        <v>1231.6199999999999</v>
      </c>
    </row>
    <row r="68" spans="1:8" s="2" customFormat="1" ht="13.35" customHeight="1">
      <c r="A68" s="3"/>
      <c r="B68" s="75" t="s">
        <v>112</v>
      </c>
      <c r="C68" s="51"/>
      <c r="D68" s="27" t="s">
        <v>113</v>
      </c>
      <c r="E68" s="30"/>
      <c r="F68" s="14"/>
      <c r="G68" s="25">
        <v>225583.95</v>
      </c>
      <c r="H68" s="25">
        <v>0</v>
      </c>
    </row>
    <row r="69" spans="1:8" s="2" customFormat="1" ht="12.75" customHeight="1">
      <c r="A69" s="3"/>
      <c r="B69" s="15" t="s">
        <v>114</v>
      </c>
      <c r="C69" s="26"/>
      <c r="D69" s="27" t="s">
        <v>115</v>
      </c>
      <c r="E69" s="30"/>
      <c r="F69" s="31"/>
      <c r="G69" s="25">
        <f>SUM(G70,G71)</f>
        <v>202887.08</v>
      </c>
      <c r="H69" s="25">
        <f>SUM(H70,H71)</f>
        <v>203392.79</v>
      </c>
    </row>
    <row r="70" spans="1:8" s="2" customFormat="1" ht="12.75" customHeight="1">
      <c r="A70" s="3"/>
      <c r="B70" s="15" t="s">
        <v>116</v>
      </c>
      <c r="C70" s="76"/>
      <c r="D70" s="77"/>
      <c r="E70" s="4" t="s">
        <v>117</v>
      </c>
      <c r="F70" s="78"/>
      <c r="G70" s="79">
        <v>0</v>
      </c>
      <c r="H70" s="80">
        <v>0</v>
      </c>
    </row>
    <row r="71" spans="1:8" s="2" customFormat="1" ht="12.75" customHeight="1">
      <c r="A71" s="3"/>
      <c r="B71" s="15" t="s">
        <v>118</v>
      </c>
      <c r="C71" s="76"/>
      <c r="D71" s="77"/>
      <c r="E71" s="81" t="s">
        <v>119</v>
      </c>
      <c r="F71" s="82"/>
      <c r="G71" s="83">
        <v>202887.08</v>
      </c>
      <c r="H71" s="25">
        <v>203392.79</v>
      </c>
    </row>
    <row r="72" spans="1:8" s="2" customFormat="1" ht="12.75" customHeight="1">
      <c r="A72" s="3"/>
      <c r="B72" s="16" t="s">
        <v>120</v>
      </c>
      <c r="C72" s="84" t="s">
        <v>121</v>
      </c>
      <c r="D72" s="85"/>
      <c r="E72" s="86"/>
      <c r="F72" s="87" t="s">
        <v>286</v>
      </c>
      <c r="G72" s="21">
        <f>SUM(G73,G74,G79)</f>
        <v>40827.980000000003</v>
      </c>
      <c r="H72" s="21">
        <f>SUM(H73,H74,H79)</f>
        <v>37485.279999999999</v>
      </c>
    </row>
    <row r="73" spans="1:8" s="2" customFormat="1" ht="12.75" customHeight="1">
      <c r="A73" s="3"/>
      <c r="B73" s="14" t="s">
        <v>122</v>
      </c>
      <c r="C73" s="22" t="s">
        <v>123</v>
      </c>
      <c r="D73" s="67"/>
      <c r="E73" s="68"/>
      <c r="F73" s="88"/>
      <c r="G73" s="80" t="s">
        <v>23</v>
      </c>
      <c r="H73" s="25" t="s">
        <v>23</v>
      </c>
    </row>
    <row r="74" spans="1:8" s="2" customFormat="1" ht="12.75" customHeight="1">
      <c r="A74" s="3"/>
      <c r="B74" s="14" t="s">
        <v>124</v>
      </c>
      <c r="C74" s="22" t="s">
        <v>125</v>
      </c>
      <c r="D74" s="67"/>
      <c r="E74" s="68"/>
      <c r="F74" s="32"/>
      <c r="G74" s="25">
        <f>SUM(G75:G78)</f>
        <v>0</v>
      </c>
      <c r="H74" s="25">
        <f>SUM(H75:H78)</f>
        <v>0</v>
      </c>
    </row>
    <row r="75" spans="1:8" s="2" customFormat="1" ht="12.75" customHeight="1">
      <c r="A75" s="3"/>
      <c r="B75" s="15" t="s">
        <v>126</v>
      </c>
      <c r="C75" s="26"/>
      <c r="D75" s="27" t="s">
        <v>127</v>
      </c>
      <c r="E75" s="30"/>
      <c r="F75" s="14"/>
      <c r="G75" s="25" t="s">
        <v>23</v>
      </c>
      <c r="H75" s="25" t="s">
        <v>23</v>
      </c>
    </row>
    <row r="76" spans="1:8" s="2" customFormat="1" ht="12.75" customHeight="1">
      <c r="A76" s="3"/>
      <c r="B76" s="15" t="s">
        <v>128</v>
      </c>
      <c r="C76" s="26"/>
      <c r="D76" s="27" t="s">
        <v>129</v>
      </c>
      <c r="E76" s="30"/>
      <c r="F76" s="14"/>
      <c r="G76" s="25" t="s">
        <v>23</v>
      </c>
      <c r="H76" s="25" t="s">
        <v>23</v>
      </c>
    </row>
    <row r="77" spans="1:8" s="2" customFormat="1" ht="12.75" customHeight="1">
      <c r="A77" s="3"/>
      <c r="B77" s="14" t="s">
        <v>130</v>
      </c>
      <c r="C77" s="89"/>
      <c r="D77" s="89" t="s">
        <v>131</v>
      </c>
      <c r="E77" s="30"/>
      <c r="F77" s="14"/>
      <c r="G77" s="25" t="s">
        <v>23</v>
      </c>
      <c r="H77" s="25" t="s">
        <v>23</v>
      </c>
    </row>
    <row r="78" spans="1:8" s="2" customFormat="1" ht="12.75" customHeight="1">
      <c r="A78" s="3"/>
      <c r="B78" s="14" t="s">
        <v>132</v>
      </c>
      <c r="C78" s="89"/>
      <c r="D78" s="89" t="s">
        <v>133</v>
      </c>
      <c r="E78" s="30"/>
      <c r="F78" s="14"/>
      <c r="G78" s="25" t="s">
        <v>23</v>
      </c>
      <c r="H78" s="25" t="s">
        <v>23</v>
      </c>
    </row>
    <row r="79" spans="1:8" s="2" customFormat="1" ht="12.75" customHeight="1">
      <c r="A79" s="3"/>
      <c r="B79" s="32" t="s">
        <v>134</v>
      </c>
      <c r="C79" s="33" t="s">
        <v>135</v>
      </c>
      <c r="D79" s="34"/>
      <c r="E79" s="35"/>
      <c r="F79" s="14"/>
      <c r="G79" s="25">
        <f>SUM(G80:G81)</f>
        <v>40827.980000000003</v>
      </c>
      <c r="H79" s="25">
        <f>SUM(H80:H81)</f>
        <v>37485.279999999999</v>
      </c>
    </row>
    <row r="80" spans="1:8" s="2" customFormat="1" ht="26.25" customHeight="1">
      <c r="A80" s="3"/>
      <c r="B80" s="15" t="s">
        <v>136</v>
      </c>
      <c r="C80" s="90"/>
      <c r="D80" s="202" t="s">
        <v>137</v>
      </c>
      <c r="E80" s="203"/>
      <c r="F80" s="31"/>
      <c r="G80" s="25">
        <v>40827.980000000003</v>
      </c>
      <c r="H80" s="25">
        <v>37485.279999999999</v>
      </c>
    </row>
    <row r="81" spans="1:9" s="2" customFormat="1" ht="12.75" customHeight="1">
      <c r="A81" s="3"/>
      <c r="B81" s="13" t="s">
        <v>138</v>
      </c>
      <c r="C81" s="57"/>
      <c r="D81" s="57" t="s">
        <v>139</v>
      </c>
      <c r="E81" s="59"/>
      <c r="F81" s="14"/>
      <c r="G81" s="25" t="s">
        <v>23</v>
      </c>
      <c r="H81" s="25" t="s">
        <v>23</v>
      </c>
    </row>
    <row r="82" spans="1:9" s="2" customFormat="1" ht="25.5" customHeight="1">
      <c r="A82" s="3"/>
      <c r="B82" s="60" t="s">
        <v>140</v>
      </c>
      <c r="C82" s="218" t="s">
        <v>141</v>
      </c>
      <c r="D82" s="219"/>
      <c r="E82" s="220"/>
      <c r="F82" s="64"/>
      <c r="G82" s="91">
        <f>SUM(G53,G59,G72)</f>
        <v>1082698.0900000001</v>
      </c>
      <c r="H82" s="91">
        <f>SUM(H53,H59,H72)</f>
        <v>861604.81</v>
      </c>
    </row>
    <row r="83" spans="1:9" s="2" customFormat="1" ht="24.75" customHeight="1">
      <c r="A83" s="3"/>
      <c r="B83" s="221" t="s">
        <v>142</v>
      </c>
      <c r="C83" s="221"/>
      <c r="D83" s="221"/>
      <c r="E83" s="221"/>
      <c r="F83" s="221"/>
      <c r="G83" s="221"/>
      <c r="H83" s="221"/>
      <c r="I83" s="92"/>
    </row>
    <row r="84" spans="1:9" s="2" customFormat="1" ht="15.75" customHeight="1">
      <c r="A84" s="3"/>
      <c r="B84" s="93"/>
      <c r="C84" s="93"/>
      <c r="D84" s="93"/>
      <c r="E84" s="93"/>
      <c r="F84" s="93"/>
      <c r="G84" s="93"/>
      <c r="H84" s="93"/>
      <c r="I84" s="93"/>
    </row>
    <row r="85" spans="1:9" s="2" customFormat="1" ht="12.75" customHeight="1">
      <c r="A85" s="3"/>
      <c r="B85" s="222" t="s">
        <v>277</v>
      </c>
      <c r="C85" s="222"/>
      <c r="D85" s="222"/>
      <c r="E85" s="222"/>
      <c r="F85" s="94"/>
      <c r="G85" s="223" t="s">
        <v>275</v>
      </c>
      <c r="H85" s="223"/>
    </row>
    <row r="86" spans="1:9" s="2" customFormat="1" ht="12.75" customHeight="1">
      <c r="A86" s="3"/>
      <c r="B86" s="198" t="s">
        <v>143</v>
      </c>
      <c r="C86" s="198"/>
      <c r="D86" s="198"/>
      <c r="E86" s="198"/>
      <c r="F86" s="2" t="s">
        <v>144</v>
      </c>
      <c r="G86" s="224" t="s">
        <v>145</v>
      </c>
      <c r="H86" s="224"/>
    </row>
    <row r="87" spans="1:9" s="2" customFormat="1" ht="13.35" customHeight="1">
      <c r="A87" s="3"/>
      <c r="B87" s="9"/>
      <c r="C87" s="9"/>
      <c r="D87" s="9"/>
      <c r="E87" s="9"/>
      <c r="F87" s="9"/>
      <c r="G87" s="9"/>
      <c r="H87" s="9"/>
    </row>
    <row r="88" spans="1:9" s="2" customFormat="1" ht="12.75" customHeight="1">
      <c r="A88" s="3"/>
      <c r="B88" s="225" t="s">
        <v>276</v>
      </c>
      <c r="C88" s="225"/>
      <c r="D88" s="225"/>
      <c r="E88" s="225"/>
      <c r="F88" s="95"/>
      <c r="G88" s="226" t="s">
        <v>146</v>
      </c>
      <c r="H88" s="226"/>
    </row>
    <row r="89" spans="1:9" s="2" customFormat="1" ht="12.75" customHeight="1">
      <c r="A89" s="3"/>
      <c r="B89" s="227" t="s">
        <v>147</v>
      </c>
      <c r="C89" s="227"/>
      <c r="D89" s="227"/>
      <c r="E89" s="227"/>
      <c r="F89" s="71" t="s">
        <v>144</v>
      </c>
      <c r="G89" s="228" t="s">
        <v>145</v>
      </c>
      <c r="H89" s="228"/>
    </row>
    <row r="90" spans="1:9" s="2" customFormat="1" ht="13.35" customHeight="1">
      <c r="A90" s="3"/>
    </row>
    <row r="91" spans="1:9" s="2" customFormat="1" ht="13.35" customHeight="1">
      <c r="A91" s="3"/>
    </row>
    <row r="92" spans="1:9" s="2" customFormat="1" ht="13.35" customHeight="1">
      <c r="A92" s="3"/>
    </row>
    <row r="93" spans="1:9" s="2" customFormat="1" ht="13.35" customHeight="1">
      <c r="A93" s="3"/>
    </row>
    <row r="94" spans="1:9" s="2" customFormat="1" ht="13.35" customHeight="1">
      <c r="A94" s="3"/>
    </row>
    <row r="95" spans="1:9" s="2" customFormat="1" ht="13.35" customHeight="1">
      <c r="A95" s="3"/>
    </row>
    <row r="96" spans="1:9" s="2" customFormat="1" ht="13.35" customHeight="1">
      <c r="A96" s="3"/>
    </row>
    <row r="97" spans="1:1" s="2" customFormat="1" ht="13.35" customHeight="1">
      <c r="A97" s="3"/>
    </row>
    <row r="98" spans="1:1" s="2" customFormat="1" ht="13.35" customHeight="1">
      <c r="A98" s="3"/>
    </row>
    <row r="99" spans="1:1" s="2" customFormat="1" ht="13.35" customHeight="1">
      <c r="A99" s="3"/>
    </row>
    <row r="100" spans="1:1" s="2" customFormat="1" ht="13.35" customHeight="1">
      <c r="A100" s="3"/>
    </row>
    <row r="101" spans="1:1" s="2" customFormat="1" ht="13.35" customHeight="1">
      <c r="A101" s="3"/>
    </row>
    <row r="102" spans="1:1" s="2" customFormat="1" ht="13.35" customHeight="1">
      <c r="A102" s="3"/>
    </row>
    <row r="103" spans="1:1" s="2" customFormat="1" ht="13.35" customHeight="1">
      <c r="A103" s="3"/>
    </row>
    <row r="104" spans="1:1" s="2" customFormat="1" ht="13.35" customHeight="1">
      <c r="A104" s="3"/>
    </row>
    <row r="105" spans="1:1" s="2" customFormat="1" ht="13.35" customHeight="1">
      <c r="A105" s="3"/>
    </row>
    <row r="106" spans="1:1" s="2" customFormat="1" ht="13.35" customHeight="1">
      <c r="A106" s="3"/>
    </row>
    <row r="107" spans="1:1" s="2" customFormat="1" ht="13.35" customHeight="1">
      <c r="A107" s="3"/>
    </row>
    <row r="108" spans="1:1" s="2" customFormat="1" ht="13.35" customHeight="1">
      <c r="A108"/>
    </row>
  </sheetData>
  <mergeCells count="30">
    <mergeCell ref="B86:E86"/>
    <mergeCell ref="G86:H86"/>
    <mergeCell ref="B88:E88"/>
    <mergeCell ref="G88:H88"/>
    <mergeCell ref="B89:E89"/>
    <mergeCell ref="G89:H89"/>
    <mergeCell ref="C57:E57"/>
    <mergeCell ref="D80:E80"/>
    <mergeCell ref="C82:E82"/>
    <mergeCell ref="B83:H83"/>
    <mergeCell ref="B85:E85"/>
    <mergeCell ref="G85:H85"/>
    <mergeCell ref="C56:E56"/>
    <mergeCell ref="B9:H9"/>
    <mergeCell ref="B10:H10"/>
    <mergeCell ref="B12:F12"/>
    <mergeCell ref="B13:H13"/>
    <mergeCell ref="B14:H14"/>
    <mergeCell ref="B16:H16"/>
    <mergeCell ref="B17:H17"/>
    <mergeCell ref="E18:H18"/>
    <mergeCell ref="C19:E19"/>
    <mergeCell ref="C20:E20"/>
    <mergeCell ref="D48:E48"/>
    <mergeCell ref="B8:H8"/>
    <mergeCell ref="B1:H1"/>
    <mergeCell ref="E2:H2"/>
    <mergeCell ref="E3:H3"/>
    <mergeCell ref="B5:H6"/>
    <mergeCell ref="B7:H7"/>
  </mergeCells>
  <printOptions horizontalCentered="1"/>
  <pageMargins left="0.19685039370078741" right="0.15748031496062992" top="0.27559055118110237" bottom="0.23622047244094491" header="0" footer="0"/>
  <pageSetup paperSize="9" scale="50" orientation="portrait" r:id="rId1"/>
  <headerFoot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1080-E687-4B30-8972-A75197881169}">
  <dimension ref="B1:J64"/>
  <sheetViews>
    <sheetView workbookViewId="0">
      <selection activeCell="O15" sqref="O15"/>
    </sheetView>
  </sheetViews>
  <sheetFormatPr defaultColWidth="9.7109375" defaultRowHeight="12.75"/>
  <cols>
    <col min="1" max="1" width="3.140625" style="112" customWidth="1"/>
    <col min="2" max="2" width="8" style="112" customWidth="1"/>
    <col min="3" max="3" width="1.5703125" style="112" hidden="1" customWidth="1"/>
    <col min="4" max="4" width="30.140625" style="112" customWidth="1"/>
    <col min="5" max="5" width="18.28515625" style="112" customWidth="1"/>
    <col min="6" max="6" width="9.7109375" style="112" hidden="1" customWidth="1"/>
    <col min="7" max="7" width="11.7109375" style="112" customWidth="1"/>
    <col min="8" max="8" width="13.140625" style="112" customWidth="1"/>
    <col min="9" max="9" width="14.7109375" style="112" customWidth="1"/>
    <col min="10" max="10" width="15.85546875" style="112" customWidth="1"/>
    <col min="11" max="16384" width="9.7109375" style="112"/>
  </cols>
  <sheetData>
    <row r="1" spans="2:10" ht="15.75" customHeight="1">
      <c r="D1" s="149" t="s">
        <v>179</v>
      </c>
      <c r="E1" s="149"/>
      <c r="F1" s="149"/>
      <c r="G1" s="149"/>
      <c r="H1" s="149"/>
      <c r="I1" s="149"/>
      <c r="J1" s="149"/>
    </row>
    <row r="2" spans="2:10" ht="15.75" customHeight="1">
      <c r="D2" s="97" t="s">
        <v>180</v>
      </c>
      <c r="E2" s="97"/>
      <c r="F2" s="97"/>
      <c r="G2" s="97"/>
      <c r="H2" s="97"/>
      <c r="I2" s="97"/>
      <c r="J2" s="97"/>
    </row>
    <row r="3" spans="2:10" ht="4.5" customHeight="1"/>
    <row r="4" spans="2:10" ht="4.3499999999999996" customHeight="1">
      <c r="B4" s="150"/>
      <c r="C4" s="150"/>
      <c r="D4" s="150"/>
      <c r="E4" s="150"/>
      <c r="F4" s="150"/>
      <c r="G4" s="150"/>
      <c r="H4" s="150"/>
      <c r="I4" s="150"/>
      <c r="J4" s="150"/>
    </row>
    <row r="5" spans="2:10" ht="15.75" customHeight="1">
      <c r="B5" s="151" t="s">
        <v>181</v>
      </c>
      <c r="C5" s="151"/>
      <c r="D5" s="151"/>
      <c r="E5" s="151"/>
      <c r="F5" s="151"/>
      <c r="G5" s="151"/>
      <c r="H5" s="151"/>
      <c r="I5" s="151"/>
      <c r="J5" s="151"/>
    </row>
    <row r="6" spans="2:10" ht="15.75" customHeight="1">
      <c r="B6" s="152" t="s">
        <v>4</v>
      </c>
      <c r="C6" s="152"/>
      <c r="D6" s="152"/>
      <c r="E6" s="152"/>
      <c r="F6" s="152"/>
      <c r="G6" s="152"/>
      <c r="H6" s="152"/>
      <c r="I6" s="152"/>
      <c r="J6" s="152"/>
    </row>
    <row r="7" spans="2:10" ht="15" customHeight="1">
      <c r="B7" s="153" t="s">
        <v>182</v>
      </c>
      <c r="C7" s="153"/>
      <c r="D7" s="153"/>
      <c r="E7" s="153"/>
      <c r="F7" s="153"/>
      <c r="G7" s="153"/>
      <c r="H7" s="153"/>
      <c r="I7" s="153"/>
      <c r="J7" s="153"/>
    </row>
    <row r="8" spans="2:10" ht="15" customHeight="1">
      <c r="B8" s="157" t="s">
        <v>6</v>
      </c>
      <c r="C8" s="157"/>
      <c r="D8" s="157"/>
      <c r="E8" s="157"/>
      <c r="F8" s="157"/>
      <c r="G8" s="157"/>
      <c r="H8" s="157"/>
      <c r="I8" s="157"/>
      <c r="J8" s="157"/>
    </row>
    <row r="9" spans="2:10" ht="15" customHeight="1">
      <c r="B9" s="153" t="s">
        <v>183</v>
      </c>
      <c r="C9" s="153"/>
      <c r="D9" s="153"/>
      <c r="E9" s="153"/>
      <c r="F9" s="153"/>
      <c r="G9" s="153"/>
      <c r="H9" s="153"/>
      <c r="I9" s="153"/>
      <c r="J9" s="153"/>
    </row>
    <row r="10" spans="2:10" ht="10.5" customHeight="1">
      <c r="B10" s="158"/>
      <c r="C10" s="158"/>
      <c r="D10" s="158"/>
      <c r="E10" s="158"/>
      <c r="F10" s="158"/>
      <c r="G10" s="158"/>
      <c r="H10" s="158"/>
      <c r="I10" s="158"/>
      <c r="J10" s="158"/>
    </row>
    <row r="11" spans="2:10" ht="15" customHeight="1">
      <c r="B11" s="159" t="s">
        <v>184</v>
      </c>
      <c r="C11" s="159"/>
      <c r="D11" s="159"/>
      <c r="E11" s="159"/>
      <c r="F11" s="159"/>
      <c r="G11" s="159"/>
      <c r="H11" s="159"/>
      <c r="I11" s="159"/>
      <c r="J11" s="159"/>
    </row>
    <row r="12" spans="2:10" ht="3.75" customHeight="1">
      <c r="B12" s="158"/>
      <c r="C12" s="158"/>
      <c r="D12" s="158"/>
      <c r="E12" s="158"/>
      <c r="F12" s="158"/>
      <c r="G12" s="158"/>
      <c r="H12" s="158"/>
      <c r="I12" s="158"/>
      <c r="J12" s="158"/>
    </row>
    <row r="13" spans="2:10" ht="15" customHeight="1">
      <c r="B13" s="159" t="s">
        <v>9</v>
      </c>
      <c r="C13" s="159"/>
      <c r="D13" s="159"/>
      <c r="E13" s="159"/>
      <c r="F13" s="159"/>
      <c r="G13" s="159"/>
      <c r="H13" s="159"/>
      <c r="I13" s="159"/>
      <c r="J13" s="159"/>
    </row>
    <row r="14" spans="2:10" ht="7.5" customHeight="1">
      <c r="B14" s="113"/>
      <c r="C14" s="114"/>
      <c r="D14" s="114"/>
      <c r="E14" s="114"/>
      <c r="F14" s="114"/>
      <c r="G14" s="114"/>
      <c r="H14" s="114"/>
      <c r="I14" s="114"/>
      <c r="J14" s="114"/>
    </row>
    <row r="15" spans="2:10" ht="15" customHeight="1">
      <c r="B15" s="160" t="s">
        <v>289</v>
      </c>
      <c r="C15" s="160"/>
      <c r="D15" s="160"/>
      <c r="E15" s="160"/>
      <c r="F15" s="160"/>
      <c r="G15" s="160"/>
      <c r="H15" s="160"/>
      <c r="I15" s="160"/>
      <c r="J15" s="160"/>
    </row>
    <row r="16" spans="2:10" ht="15" customHeight="1">
      <c r="B16" s="158" t="s">
        <v>10</v>
      </c>
      <c r="C16" s="158"/>
      <c r="D16" s="158"/>
      <c r="E16" s="158"/>
      <c r="F16" s="158"/>
      <c r="G16" s="158"/>
      <c r="H16" s="158"/>
      <c r="I16" s="158"/>
      <c r="J16" s="158"/>
    </row>
    <row r="17" spans="2:10" s="114" customFormat="1" ht="15" customHeight="1">
      <c r="B17" s="161" t="s">
        <v>11</v>
      </c>
      <c r="C17" s="161"/>
      <c r="D17" s="161"/>
      <c r="E17" s="161"/>
      <c r="F17" s="161"/>
      <c r="G17" s="161"/>
      <c r="H17" s="161"/>
      <c r="I17" s="161"/>
      <c r="J17" s="161"/>
    </row>
    <row r="18" spans="2:10" s="116" customFormat="1" ht="50.1" customHeight="1">
      <c r="B18" s="162" t="s">
        <v>12</v>
      </c>
      <c r="C18" s="163"/>
      <c r="D18" s="162" t="s">
        <v>13</v>
      </c>
      <c r="E18" s="164"/>
      <c r="F18" s="164"/>
      <c r="G18" s="163"/>
      <c r="H18" s="115" t="s">
        <v>185</v>
      </c>
      <c r="I18" s="115" t="s">
        <v>186</v>
      </c>
      <c r="J18" s="115" t="s">
        <v>187</v>
      </c>
    </row>
    <row r="19" spans="2:10" s="116" customFormat="1" ht="19.5" customHeight="1">
      <c r="B19" s="117">
        <v>1</v>
      </c>
      <c r="C19" s="118"/>
      <c r="D19" s="154">
        <v>2</v>
      </c>
      <c r="E19" s="155"/>
      <c r="F19" s="155"/>
      <c r="G19" s="156"/>
      <c r="H19" s="119">
        <v>3</v>
      </c>
      <c r="I19" s="119">
        <v>4</v>
      </c>
      <c r="J19" s="119">
        <v>5</v>
      </c>
    </row>
    <row r="20" spans="2:10" ht="15.75" customHeight="1">
      <c r="B20" s="120" t="s">
        <v>17</v>
      </c>
      <c r="C20" s="121" t="s">
        <v>188</v>
      </c>
      <c r="D20" s="168" t="s">
        <v>189</v>
      </c>
      <c r="E20" s="169"/>
      <c r="F20" s="169"/>
      <c r="G20" s="170"/>
      <c r="H20" s="122"/>
      <c r="I20" s="123">
        <f>SUM(I21,I27)</f>
        <v>1408894.6499999997</v>
      </c>
      <c r="J20" s="123"/>
    </row>
    <row r="21" spans="2:10" ht="15.75" customHeight="1">
      <c r="B21" s="119" t="s">
        <v>19</v>
      </c>
      <c r="C21" s="124" t="s">
        <v>190</v>
      </c>
      <c r="D21" s="165" t="s">
        <v>190</v>
      </c>
      <c r="E21" s="166"/>
      <c r="F21" s="166"/>
      <c r="G21" s="167"/>
      <c r="H21" s="125"/>
      <c r="I21" s="126">
        <f>SUM(I22:I26)</f>
        <v>1353821.0199999998</v>
      </c>
      <c r="J21" s="126"/>
    </row>
    <row r="22" spans="2:10" ht="15.75" customHeight="1">
      <c r="B22" s="119" t="s">
        <v>21</v>
      </c>
      <c r="C22" s="124" t="s">
        <v>85</v>
      </c>
      <c r="D22" s="165" t="s">
        <v>191</v>
      </c>
      <c r="E22" s="166"/>
      <c r="F22" s="166"/>
      <c r="G22" s="167"/>
      <c r="H22" s="125"/>
      <c r="I22" s="127">
        <v>494883.98</v>
      </c>
      <c r="J22" s="127"/>
    </row>
    <row r="23" spans="2:10" ht="15.75" customHeight="1">
      <c r="B23" s="119" t="s">
        <v>24</v>
      </c>
      <c r="C23" s="128" t="s">
        <v>192</v>
      </c>
      <c r="D23" s="171" t="s">
        <v>193</v>
      </c>
      <c r="E23" s="172"/>
      <c r="F23" s="172"/>
      <c r="G23" s="173"/>
      <c r="H23" s="125"/>
      <c r="I23" s="127">
        <v>853577.82</v>
      </c>
      <c r="J23" s="127"/>
    </row>
    <row r="24" spans="2:10" ht="30.75" customHeight="1">
      <c r="B24" s="119" t="s">
        <v>26</v>
      </c>
      <c r="C24" s="124" t="s">
        <v>194</v>
      </c>
      <c r="D24" s="171" t="s">
        <v>195</v>
      </c>
      <c r="E24" s="172"/>
      <c r="F24" s="172"/>
      <c r="G24" s="173"/>
      <c r="H24" s="125"/>
      <c r="I24" s="127">
        <v>789.93</v>
      </c>
      <c r="J24" s="127"/>
    </row>
    <row r="25" spans="2:10" ht="15.75" customHeight="1">
      <c r="B25" s="119" t="s">
        <v>28</v>
      </c>
      <c r="C25" s="128" t="s">
        <v>196</v>
      </c>
      <c r="D25" s="171" t="s">
        <v>197</v>
      </c>
      <c r="E25" s="172"/>
      <c r="F25" s="172"/>
      <c r="G25" s="173"/>
      <c r="H25" s="125"/>
      <c r="I25" s="127" t="s">
        <v>23</v>
      </c>
      <c r="J25" s="127"/>
    </row>
    <row r="26" spans="2:10" ht="15.75" customHeight="1">
      <c r="B26" s="119" t="s">
        <v>198</v>
      </c>
      <c r="C26" s="128"/>
      <c r="D26" s="165" t="s">
        <v>199</v>
      </c>
      <c r="E26" s="166"/>
      <c r="F26" s="166"/>
      <c r="G26" s="167"/>
      <c r="H26" s="125"/>
      <c r="I26" s="127">
        <v>4569.29</v>
      </c>
      <c r="J26" s="127"/>
    </row>
    <row r="27" spans="2:10" ht="15.75" customHeight="1">
      <c r="B27" s="129" t="s">
        <v>30</v>
      </c>
      <c r="C27" s="124" t="s">
        <v>200</v>
      </c>
      <c r="D27" s="171" t="s">
        <v>201</v>
      </c>
      <c r="E27" s="172"/>
      <c r="F27" s="172"/>
      <c r="G27" s="173"/>
      <c r="H27" s="125" t="s">
        <v>287</v>
      </c>
      <c r="I27" s="126">
        <f>SUM(I28,I32,I35,I36,I37,I38)</f>
        <v>55073.63</v>
      </c>
      <c r="J27" s="126"/>
    </row>
    <row r="28" spans="2:10" ht="15.75" customHeight="1">
      <c r="B28" s="130" t="s">
        <v>32</v>
      </c>
      <c r="C28" s="131"/>
      <c r="D28" s="132" t="s">
        <v>202</v>
      </c>
      <c r="E28" s="133"/>
      <c r="F28" s="133"/>
      <c r="G28" s="134"/>
      <c r="H28" s="125"/>
      <c r="I28" s="126">
        <f>SUM(I29:I31)</f>
        <v>0</v>
      </c>
      <c r="J28" s="126"/>
    </row>
    <row r="29" spans="2:10" ht="15.75" customHeight="1">
      <c r="B29" s="135" t="s">
        <v>203</v>
      </c>
      <c r="C29" s="124"/>
      <c r="D29" s="136" t="s">
        <v>204</v>
      </c>
      <c r="E29" s="133"/>
      <c r="F29" s="133"/>
      <c r="G29" s="134"/>
      <c r="H29" s="125"/>
      <c r="I29" s="126" t="s">
        <v>23</v>
      </c>
      <c r="J29" s="126"/>
    </row>
    <row r="30" spans="2:10" ht="15.75" customHeight="1">
      <c r="B30" s="119" t="s">
        <v>205</v>
      </c>
      <c r="C30" s="124"/>
      <c r="D30" s="136" t="s">
        <v>206</v>
      </c>
      <c r="E30" s="133"/>
      <c r="F30" s="133"/>
      <c r="G30" s="134"/>
      <c r="H30" s="125"/>
      <c r="I30" s="126" t="s">
        <v>23</v>
      </c>
      <c r="J30" s="126"/>
    </row>
    <row r="31" spans="2:10" ht="15.75" customHeight="1">
      <c r="B31" s="129" t="s">
        <v>207</v>
      </c>
      <c r="C31" s="124"/>
      <c r="D31" s="136" t="s">
        <v>208</v>
      </c>
      <c r="E31" s="133"/>
      <c r="F31" s="133"/>
      <c r="G31" s="134"/>
      <c r="H31" s="125"/>
      <c r="I31" s="126" t="s">
        <v>23</v>
      </c>
      <c r="J31" s="126"/>
    </row>
    <row r="32" spans="2:10" ht="15.75" customHeight="1">
      <c r="B32" s="130" t="s">
        <v>34</v>
      </c>
      <c r="C32" s="131"/>
      <c r="D32" s="136" t="s">
        <v>209</v>
      </c>
      <c r="E32" s="133"/>
      <c r="F32" s="133"/>
      <c r="G32" s="134"/>
      <c r="H32" s="125"/>
      <c r="I32" s="126">
        <f>SUM(I33:I34)</f>
        <v>53947.38</v>
      </c>
      <c r="J32" s="126"/>
    </row>
    <row r="33" spans="2:10" ht="30.75" customHeight="1">
      <c r="B33" s="135" t="s">
        <v>210</v>
      </c>
      <c r="C33" s="124"/>
      <c r="D33" s="165" t="s">
        <v>211</v>
      </c>
      <c r="E33" s="166"/>
      <c r="F33" s="166"/>
      <c r="G33" s="167"/>
      <c r="H33" s="125"/>
      <c r="I33" s="126">
        <v>0</v>
      </c>
      <c r="J33" s="126"/>
    </row>
    <row r="34" spans="2:10" ht="15.75" customHeight="1">
      <c r="B34" s="119" t="s">
        <v>212</v>
      </c>
      <c r="C34" s="124"/>
      <c r="D34" s="165" t="s">
        <v>213</v>
      </c>
      <c r="E34" s="166"/>
      <c r="F34" s="166"/>
      <c r="G34" s="167"/>
      <c r="H34" s="125"/>
      <c r="I34" s="126">
        <v>53947.38</v>
      </c>
      <c r="J34" s="126"/>
    </row>
    <row r="35" spans="2:10" ht="15.75" customHeight="1">
      <c r="B35" s="119" t="s">
        <v>36</v>
      </c>
      <c r="C35" s="124"/>
      <c r="D35" s="165" t="s">
        <v>214</v>
      </c>
      <c r="E35" s="166"/>
      <c r="F35" s="166"/>
      <c r="G35" s="167"/>
      <c r="H35" s="125"/>
      <c r="I35" s="126" t="s">
        <v>23</v>
      </c>
      <c r="J35" s="126"/>
    </row>
    <row r="36" spans="2:10" ht="15.75" customHeight="1">
      <c r="B36" s="119" t="s">
        <v>38</v>
      </c>
      <c r="C36" s="124"/>
      <c r="D36" s="165" t="s">
        <v>215</v>
      </c>
      <c r="E36" s="166"/>
      <c r="F36" s="166"/>
      <c r="G36" s="167"/>
      <c r="H36" s="125"/>
      <c r="I36" s="126" t="s">
        <v>23</v>
      </c>
      <c r="J36" s="126"/>
    </row>
    <row r="37" spans="2:10" ht="15.75" customHeight="1">
      <c r="B37" s="119" t="s">
        <v>40</v>
      </c>
      <c r="C37" s="124"/>
      <c r="D37" s="165" t="s">
        <v>216</v>
      </c>
      <c r="E37" s="166"/>
      <c r="F37" s="166"/>
      <c r="G37" s="167"/>
      <c r="H37" s="125"/>
      <c r="I37" s="126">
        <v>1126.25</v>
      </c>
      <c r="J37" s="126"/>
    </row>
    <row r="38" spans="2:10" ht="15.75" customHeight="1">
      <c r="B38" s="119" t="s">
        <v>42</v>
      </c>
      <c r="C38" s="124"/>
      <c r="D38" s="165" t="s">
        <v>217</v>
      </c>
      <c r="E38" s="166"/>
      <c r="F38" s="166"/>
      <c r="G38" s="167"/>
      <c r="H38" s="125"/>
      <c r="I38" s="126" t="s">
        <v>23</v>
      </c>
      <c r="J38" s="126"/>
    </row>
    <row r="39" spans="2:10" ht="15.75" customHeight="1">
      <c r="B39" s="120" t="s">
        <v>56</v>
      </c>
      <c r="C39" s="121" t="s">
        <v>218</v>
      </c>
      <c r="D39" s="168" t="s">
        <v>219</v>
      </c>
      <c r="E39" s="169"/>
      <c r="F39" s="169"/>
      <c r="G39" s="170"/>
      <c r="H39" s="122" t="s">
        <v>288</v>
      </c>
      <c r="I39" s="123">
        <f>SUM(I40,I43,I47,I48,I49,I50,I51,I52,I53,I54)</f>
        <v>1405551.9500000002</v>
      </c>
      <c r="J39" s="123"/>
    </row>
    <row r="40" spans="2:10" ht="15.75" customHeight="1">
      <c r="B40" s="119" t="s">
        <v>220</v>
      </c>
      <c r="C40" s="124" t="s">
        <v>221</v>
      </c>
      <c r="D40" s="171" t="s">
        <v>222</v>
      </c>
      <c r="E40" s="172"/>
      <c r="F40" s="172"/>
      <c r="G40" s="173"/>
      <c r="H40" s="125"/>
      <c r="I40" s="127">
        <f>SUM(I41:I42)</f>
        <v>1256256.53</v>
      </c>
      <c r="J40" s="127"/>
    </row>
    <row r="41" spans="2:10" ht="15.75" customHeight="1">
      <c r="B41" s="119" t="s">
        <v>223</v>
      </c>
      <c r="C41" s="124" t="s">
        <v>224</v>
      </c>
      <c r="D41" s="171" t="s">
        <v>225</v>
      </c>
      <c r="E41" s="172"/>
      <c r="F41" s="172"/>
      <c r="G41" s="173"/>
      <c r="H41" s="125"/>
      <c r="I41" s="127">
        <v>1256256.53</v>
      </c>
      <c r="J41" s="127"/>
    </row>
    <row r="42" spans="2:10" ht="15.75" customHeight="1">
      <c r="B42" s="119" t="s">
        <v>226</v>
      </c>
      <c r="C42" s="124" t="s">
        <v>227</v>
      </c>
      <c r="D42" s="171" t="s">
        <v>228</v>
      </c>
      <c r="E42" s="172"/>
      <c r="F42" s="172"/>
      <c r="G42" s="173"/>
      <c r="H42" s="125"/>
      <c r="I42" s="127" t="s">
        <v>23</v>
      </c>
      <c r="J42" s="127"/>
    </row>
    <row r="43" spans="2:10" ht="15.75" customHeight="1">
      <c r="B43" s="119" t="s">
        <v>171</v>
      </c>
      <c r="C43" s="124" t="s">
        <v>229</v>
      </c>
      <c r="D43" s="165" t="s">
        <v>230</v>
      </c>
      <c r="E43" s="166"/>
      <c r="F43" s="166"/>
      <c r="G43" s="167"/>
      <c r="H43" s="125"/>
      <c r="I43" s="127">
        <f>SUM(I44:I46)</f>
        <v>130818.61</v>
      </c>
      <c r="J43" s="127"/>
    </row>
    <row r="44" spans="2:10" ht="15.75" customHeight="1">
      <c r="B44" s="119" t="s">
        <v>231</v>
      </c>
      <c r="C44" s="124" t="s">
        <v>232</v>
      </c>
      <c r="D44" s="165" t="s">
        <v>233</v>
      </c>
      <c r="E44" s="166"/>
      <c r="F44" s="166"/>
      <c r="G44" s="167"/>
      <c r="H44" s="125"/>
      <c r="I44" s="127">
        <v>130818.61</v>
      </c>
      <c r="J44" s="127"/>
    </row>
    <row r="45" spans="2:10" ht="15.75" customHeight="1">
      <c r="B45" s="119" t="s">
        <v>234</v>
      </c>
      <c r="C45" s="124" t="s">
        <v>235</v>
      </c>
      <c r="D45" s="165" t="s">
        <v>236</v>
      </c>
      <c r="E45" s="166"/>
      <c r="F45" s="166"/>
      <c r="G45" s="167"/>
      <c r="H45" s="125"/>
      <c r="I45" s="127" t="s">
        <v>23</v>
      </c>
      <c r="J45" s="127"/>
    </row>
    <row r="46" spans="2:10" ht="15.75" customHeight="1">
      <c r="B46" s="119" t="s">
        <v>237</v>
      </c>
      <c r="C46" s="124" t="s">
        <v>238</v>
      </c>
      <c r="D46" s="165" t="s">
        <v>239</v>
      </c>
      <c r="E46" s="166"/>
      <c r="F46" s="166"/>
      <c r="G46" s="167"/>
      <c r="H46" s="125"/>
      <c r="I46" s="127" t="s">
        <v>23</v>
      </c>
      <c r="J46" s="127"/>
    </row>
    <row r="47" spans="2:10" ht="15.75" customHeight="1">
      <c r="B47" s="119" t="s">
        <v>240</v>
      </c>
      <c r="C47" s="124" t="s">
        <v>241</v>
      </c>
      <c r="D47" s="171" t="s">
        <v>242</v>
      </c>
      <c r="E47" s="172"/>
      <c r="F47" s="172"/>
      <c r="G47" s="173"/>
      <c r="H47" s="125"/>
      <c r="I47" s="127">
        <v>18476.810000000001</v>
      </c>
      <c r="J47" s="127"/>
    </row>
    <row r="48" spans="2:10" ht="15.75" customHeight="1">
      <c r="B48" s="119" t="s">
        <v>243</v>
      </c>
      <c r="C48" s="124" t="s">
        <v>244</v>
      </c>
      <c r="D48" s="165" t="s">
        <v>245</v>
      </c>
      <c r="E48" s="166"/>
      <c r="F48" s="166"/>
      <c r="G48" s="167"/>
      <c r="H48" s="125"/>
      <c r="I48" s="127" t="s">
        <v>23</v>
      </c>
      <c r="J48" s="127"/>
    </row>
    <row r="49" spans="2:10" ht="15.75" customHeight="1">
      <c r="B49" s="119" t="s">
        <v>246</v>
      </c>
      <c r="C49" s="124" t="s">
        <v>247</v>
      </c>
      <c r="D49" s="171" t="s">
        <v>248</v>
      </c>
      <c r="E49" s="172"/>
      <c r="F49" s="172"/>
      <c r="G49" s="173"/>
      <c r="H49" s="125"/>
      <c r="I49" s="127">
        <v>0</v>
      </c>
      <c r="J49" s="127"/>
    </row>
    <row r="50" spans="2:10" ht="15.75" customHeight="1">
      <c r="B50" s="119" t="s">
        <v>249</v>
      </c>
      <c r="C50" s="124" t="s">
        <v>250</v>
      </c>
      <c r="D50" s="171" t="s">
        <v>251</v>
      </c>
      <c r="E50" s="172"/>
      <c r="F50" s="172"/>
      <c r="G50" s="173"/>
      <c r="H50" s="125"/>
      <c r="I50" s="127" t="s">
        <v>23</v>
      </c>
      <c r="J50" s="127"/>
    </row>
    <row r="51" spans="2:10" ht="15.75" customHeight="1">
      <c r="B51" s="119" t="s">
        <v>252</v>
      </c>
      <c r="C51" s="124" t="s">
        <v>253</v>
      </c>
      <c r="D51" s="171" t="s">
        <v>254</v>
      </c>
      <c r="E51" s="172"/>
      <c r="F51" s="172"/>
      <c r="G51" s="173"/>
      <c r="H51" s="125"/>
      <c r="I51" s="127">
        <v>0</v>
      </c>
      <c r="J51" s="127"/>
    </row>
    <row r="52" spans="2:10" ht="31.5" customHeight="1">
      <c r="B52" s="119" t="s">
        <v>255</v>
      </c>
      <c r="C52" s="124" t="s">
        <v>256</v>
      </c>
      <c r="D52" s="171" t="s">
        <v>257</v>
      </c>
      <c r="E52" s="172"/>
      <c r="F52" s="172"/>
      <c r="G52" s="173"/>
      <c r="H52" s="125"/>
      <c r="I52" s="127" t="s">
        <v>23</v>
      </c>
      <c r="J52" s="127"/>
    </row>
    <row r="53" spans="2:10" ht="15.75" customHeight="1">
      <c r="B53" s="119" t="s">
        <v>258</v>
      </c>
      <c r="C53" s="124" t="s">
        <v>259</v>
      </c>
      <c r="D53" s="175" t="s">
        <v>260</v>
      </c>
      <c r="E53" s="176"/>
      <c r="F53" s="176"/>
      <c r="G53" s="177"/>
      <c r="H53" s="125"/>
      <c r="I53" s="127" t="s">
        <v>23</v>
      </c>
      <c r="J53" s="127"/>
    </row>
    <row r="54" spans="2:10" ht="32.1" customHeight="1">
      <c r="B54" s="119" t="s">
        <v>261</v>
      </c>
      <c r="C54" s="124"/>
      <c r="D54" s="178" t="s">
        <v>262</v>
      </c>
      <c r="E54" s="179"/>
      <c r="F54" s="179"/>
      <c r="G54" s="180"/>
      <c r="H54" s="125"/>
      <c r="I54" s="127" t="s">
        <v>23</v>
      </c>
      <c r="J54" s="127"/>
    </row>
    <row r="55" spans="2:10" ht="15.75" customHeight="1">
      <c r="B55" s="137" t="s">
        <v>58</v>
      </c>
      <c r="C55" s="138" t="s">
        <v>263</v>
      </c>
      <c r="D55" s="181" t="s">
        <v>264</v>
      </c>
      <c r="E55" s="182"/>
      <c r="F55" s="182"/>
      <c r="G55" s="183"/>
      <c r="H55" s="137"/>
      <c r="I55" s="139">
        <f>I20-I39</f>
        <v>3342.6999999994878</v>
      </c>
      <c r="J55" s="139"/>
    </row>
    <row r="56" spans="2:10" ht="32.25" customHeight="1">
      <c r="B56" s="137" t="s">
        <v>265</v>
      </c>
      <c r="C56" s="140" t="s">
        <v>266</v>
      </c>
      <c r="D56" s="184" t="s">
        <v>267</v>
      </c>
      <c r="E56" s="185"/>
      <c r="F56" s="185"/>
      <c r="G56" s="186"/>
      <c r="H56" s="141"/>
      <c r="I56" s="139" t="s">
        <v>23</v>
      </c>
      <c r="J56" s="139"/>
    </row>
    <row r="57" spans="2:10" ht="15.75" customHeight="1">
      <c r="B57" s="137" t="s">
        <v>82</v>
      </c>
      <c r="C57" s="138" t="s">
        <v>268</v>
      </c>
      <c r="D57" s="181" t="s">
        <v>268</v>
      </c>
      <c r="E57" s="182"/>
      <c r="F57" s="182"/>
      <c r="G57" s="183"/>
      <c r="H57" s="141"/>
      <c r="I57" s="142" t="s">
        <v>23</v>
      </c>
      <c r="J57" s="142"/>
    </row>
    <row r="58" spans="2:10" ht="15.75" customHeight="1">
      <c r="B58" s="137" t="s">
        <v>94</v>
      </c>
      <c r="C58" s="140" t="s">
        <v>269</v>
      </c>
      <c r="D58" s="187" t="s">
        <v>269</v>
      </c>
      <c r="E58" s="188"/>
      <c r="F58" s="188"/>
      <c r="G58" s="189"/>
      <c r="H58" s="141"/>
      <c r="I58" s="142" t="s">
        <v>23</v>
      </c>
      <c r="J58" s="142"/>
    </row>
    <row r="59" spans="2:10" ht="15.75" customHeight="1">
      <c r="B59" s="137" t="s">
        <v>120</v>
      </c>
      <c r="C59" s="138" t="s">
        <v>270</v>
      </c>
      <c r="D59" s="181" t="s">
        <v>270</v>
      </c>
      <c r="E59" s="182"/>
      <c r="F59" s="182"/>
      <c r="G59" s="183"/>
      <c r="H59" s="141"/>
      <c r="I59" s="139">
        <f>SUM(I55,I56,I57,I58)</f>
        <v>3342.6999999994878</v>
      </c>
      <c r="J59" s="139"/>
    </row>
    <row r="60" spans="2:10" ht="11.1" customHeight="1">
      <c r="B60" s="174" t="s">
        <v>271</v>
      </c>
      <c r="C60" s="174"/>
      <c r="D60" s="174"/>
      <c r="E60" s="174"/>
      <c r="F60" s="174"/>
      <c r="G60" s="174"/>
      <c r="H60" s="174"/>
      <c r="I60" s="174"/>
      <c r="J60" s="174"/>
    </row>
    <row r="61" spans="2:10" ht="27.75" customHeight="1">
      <c r="B61" s="192" t="s">
        <v>277</v>
      </c>
      <c r="C61" s="192"/>
      <c r="D61" s="192"/>
      <c r="E61" s="192"/>
      <c r="F61" s="192"/>
      <c r="G61" s="192"/>
      <c r="H61" s="143"/>
      <c r="I61" s="193" t="s">
        <v>275</v>
      </c>
      <c r="J61" s="193"/>
    </row>
    <row r="62" spans="2:10" s="114" customFormat="1" ht="18.75" customHeight="1">
      <c r="B62" s="190" t="s">
        <v>272</v>
      </c>
      <c r="C62" s="190"/>
      <c r="D62" s="190"/>
      <c r="E62" s="190"/>
      <c r="F62" s="190"/>
      <c r="G62" s="190"/>
      <c r="H62" s="144" t="s">
        <v>144</v>
      </c>
      <c r="I62" s="191" t="s">
        <v>145</v>
      </c>
      <c r="J62" s="191"/>
    </row>
    <row r="63" spans="2:10" s="114" customFormat="1" ht="15" customHeight="1">
      <c r="B63" s="194" t="s">
        <v>276</v>
      </c>
      <c r="C63" s="194"/>
      <c r="D63" s="194"/>
      <c r="E63" s="194"/>
      <c r="F63" s="194"/>
      <c r="G63" s="194"/>
      <c r="H63" s="145"/>
      <c r="I63" s="193" t="s">
        <v>146</v>
      </c>
      <c r="J63" s="193"/>
    </row>
    <row r="64" spans="2:10" s="114" customFormat="1" ht="15.6" customHeight="1">
      <c r="B64" s="190" t="s">
        <v>273</v>
      </c>
      <c r="C64" s="190"/>
      <c r="D64" s="190"/>
      <c r="E64" s="190"/>
      <c r="F64" s="190"/>
      <c r="G64" s="190"/>
      <c r="H64" s="144" t="s">
        <v>274</v>
      </c>
      <c r="I64" s="191" t="s">
        <v>145</v>
      </c>
      <c r="J64" s="191"/>
    </row>
  </sheetData>
  <mergeCells count="61">
    <mergeCell ref="B64:G64"/>
    <mergeCell ref="I64:J64"/>
    <mergeCell ref="B61:G61"/>
    <mergeCell ref="I61:J61"/>
    <mergeCell ref="B62:G62"/>
    <mergeCell ref="I62:J62"/>
    <mergeCell ref="B63:G63"/>
    <mergeCell ref="I63:J63"/>
    <mergeCell ref="B60:J60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48:G48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36:G36"/>
    <mergeCell ref="D20:G20"/>
    <mergeCell ref="D21:G21"/>
    <mergeCell ref="D22:G22"/>
    <mergeCell ref="D23:G23"/>
    <mergeCell ref="D24:G24"/>
    <mergeCell ref="D25:G25"/>
    <mergeCell ref="D26:G26"/>
    <mergeCell ref="D27:G27"/>
    <mergeCell ref="D33:G33"/>
    <mergeCell ref="D34:G34"/>
    <mergeCell ref="D35:G35"/>
    <mergeCell ref="D19:G19"/>
    <mergeCell ref="B8:J8"/>
    <mergeCell ref="B9:J9"/>
    <mergeCell ref="B10:J10"/>
    <mergeCell ref="B11:J11"/>
    <mergeCell ref="B12:J12"/>
    <mergeCell ref="B13:J13"/>
    <mergeCell ref="B15:J15"/>
    <mergeCell ref="B16:J16"/>
    <mergeCell ref="B17:J17"/>
    <mergeCell ref="B18:C18"/>
    <mergeCell ref="D18:G18"/>
    <mergeCell ref="D1:J1"/>
    <mergeCell ref="B4:J4"/>
    <mergeCell ref="B5:J5"/>
    <mergeCell ref="B6:J6"/>
    <mergeCell ref="B7:J7"/>
  </mergeCells>
  <pageMargins left="0.31496062992125984" right="0.31496062992125984" top="0.15748031496062992" bottom="0.15748031496062992" header="0" footer="0"/>
  <pageSetup paperSize="9" scale="70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DD28-09F3-49E9-91D8-80E550A18468}">
  <dimension ref="A1:P101"/>
  <sheetViews>
    <sheetView tabSelected="1" topLeftCell="A4" workbookViewId="0">
      <selection activeCell="N23" sqref="N23:N24"/>
    </sheetView>
  </sheetViews>
  <sheetFormatPr defaultColWidth="9.7109375" defaultRowHeight="15"/>
  <cols>
    <col min="1" max="1" width="9.7109375" style="97"/>
    <col min="2" max="2" width="6" style="98" customWidth="1"/>
    <col min="3" max="3" width="32.85546875" style="97" customWidth="1"/>
    <col min="4" max="11" width="15.7109375" style="97" customWidth="1"/>
    <col min="12" max="12" width="13.140625" style="97" customWidth="1"/>
    <col min="13" max="14" width="15.7109375" style="97" customWidth="1"/>
    <col min="15" max="15" width="20.28515625" style="97" customWidth="1"/>
    <col min="16" max="16384" width="9.7109375" style="97"/>
  </cols>
  <sheetData>
    <row r="1" spans="2:15" ht="28.5" customHeight="1">
      <c r="K1" s="99"/>
      <c r="L1" s="232" t="s">
        <v>148</v>
      </c>
      <c r="M1" s="232"/>
      <c r="N1" s="232"/>
    </row>
    <row r="2" spans="2:15" ht="15" customHeight="1">
      <c r="L2" s="97" t="s">
        <v>149</v>
      </c>
    </row>
    <row r="3" spans="2:15" ht="15" customHeight="1">
      <c r="B3" s="233" t="s">
        <v>150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</row>
    <row r="4" spans="2:15" ht="20.25" customHeight="1">
      <c r="B4" s="146"/>
      <c r="C4" s="146"/>
      <c r="D4" s="146"/>
      <c r="E4" s="146"/>
      <c r="F4" s="146"/>
      <c r="G4" s="147" t="s">
        <v>4</v>
      </c>
      <c r="H4" s="147"/>
      <c r="I4" s="147"/>
      <c r="J4" s="147"/>
      <c r="K4" s="147"/>
      <c r="L4" s="147"/>
      <c r="M4" s="147"/>
      <c r="N4" s="147"/>
      <c r="O4" s="147"/>
    </row>
    <row r="5" spans="2:15" ht="15" customHeight="1">
      <c r="B5" s="233" t="s">
        <v>151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</row>
    <row r="6" spans="2:15" ht="26.25" customHeight="1">
      <c r="B6" s="231" t="s">
        <v>9</v>
      </c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</row>
    <row r="7" spans="2:15" ht="15" customHeight="1">
      <c r="B7" s="234" t="s">
        <v>12</v>
      </c>
      <c r="C7" s="234" t="s">
        <v>152</v>
      </c>
      <c r="D7" s="234" t="s">
        <v>153</v>
      </c>
      <c r="E7" s="236" t="s">
        <v>154</v>
      </c>
      <c r="F7" s="237"/>
      <c r="G7" s="237"/>
      <c r="H7" s="237"/>
      <c r="I7" s="237"/>
      <c r="J7" s="237"/>
      <c r="K7" s="237"/>
      <c r="L7" s="237"/>
      <c r="M7" s="238"/>
      <c r="N7" s="234" t="s">
        <v>155</v>
      </c>
    </row>
    <row r="8" spans="2:15" ht="123" customHeight="1">
      <c r="B8" s="235"/>
      <c r="C8" s="235"/>
      <c r="D8" s="235"/>
      <c r="E8" s="100" t="s">
        <v>156</v>
      </c>
      <c r="F8" s="100" t="s">
        <v>157</v>
      </c>
      <c r="G8" s="100" t="s">
        <v>158</v>
      </c>
      <c r="H8" s="100" t="s">
        <v>159</v>
      </c>
      <c r="I8" s="100" t="s">
        <v>160</v>
      </c>
      <c r="J8" s="101" t="s">
        <v>161</v>
      </c>
      <c r="K8" s="100" t="s">
        <v>162</v>
      </c>
      <c r="L8" s="100" t="s">
        <v>163</v>
      </c>
      <c r="M8" s="102" t="s">
        <v>164</v>
      </c>
      <c r="N8" s="235"/>
    </row>
    <row r="9" spans="2:15" ht="15" customHeight="1">
      <c r="B9" s="13">
        <v>1</v>
      </c>
      <c r="C9" s="13">
        <v>2</v>
      </c>
      <c r="D9" s="13">
        <v>3</v>
      </c>
      <c r="E9" s="13">
        <v>4</v>
      </c>
      <c r="F9" s="13">
        <v>5</v>
      </c>
      <c r="G9" s="13">
        <v>6</v>
      </c>
      <c r="H9" s="13">
        <v>7</v>
      </c>
      <c r="I9" s="13">
        <v>8</v>
      </c>
      <c r="J9" s="13">
        <v>9</v>
      </c>
      <c r="K9" s="13">
        <v>10</v>
      </c>
      <c r="L9" s="103" t="s">
        <v>165</v>
      </c>
      <c r="M9" s="13">
        <v>12</v>
      </c>
      <c r="N9" s="13">
        <v>13</v>
      </c>
    </row>
    <row r="10" spans="2:15" ht="33" customHeight="1">
      <c r="B10" s="104" t="s">
        <v>17</v>
      </c>
      <c r="C10" s="105" t="s">
        <v>166</v>
      </c>
      <c r="D10" s="106">
        <f t="shared" ref="D10:M10" si="0">SUM(D11:D12)</f>
        <v>59480.480000000003</v>
      </c>
      <c r="E10" s="106">
        <f t="shared" si="0"/>
        <v>418040.78</v>
      </c>
      <c r="F10" s="106">
        <f t="shared" si="0"/>
        <v>0</v>
      </c>
      <c r="G10" s="106">
        <f t="shared" si="0"/>
        <v>0</v>
      </c>
      <c r="H10" s="106">
        <f t="shared" si="0"/>
        <v>0</v>
      </c>
      <c r="I10" s="106">
        <f t="shared" si="0"/>
        <v>0</v>
      </c>
      <c r="J10" s="106">
        <f t="shared" si="0"/>
        <v>-421355.13</v>
      </c>
      <c r="K10" s="106">
        <f t="shared" si="0"/>
        <v>0</v>
      </c>
      <c r="L10" s="106">
        <f t="shared" si="0"/>
        <v>0</v>
      </c>
      <c r="M10" s="106">
        <f t="shared" si="0"/>
        <v>0</v>
      </c>
      <c r="N10" s="106">
        <f t="shared" ref="N10:N24" si="1">SUM(D10:M10)</f>
        <v>56166.130000000005</v>
      </c>
      <c r="O10" s="107"/>
    </row>
    <row r="11" spans="2:15" ht="19.5" customHeight="1">
      <c r="B11" s="108" t="s">
        <v>19</v>
      </c>
      <c r="C11" s="109" t="s">
        <v>167</v>
      </c>
      <c r="D11" s="148">
        <v>59480.480000000003</v>
      </c>
      <c r="E11" s="148">
        <v>0</v>
      </c>
      <c r="F11" s="148">
        <v>16885.79</v>
      </c>
      <c r="G11" s="148" t="s">
        <v>23</v>
      </c>
      <c r="H11" s="148" t="s">
        <v>23</v>
      </c>
      <c r="I11" s="148" t="s">
        <v>23</v>
      </c>
      <c r="J11" s="148">
        <v>-20200.14</v>
      </c>
      <c r="K11" s="148" t="s">
        <v>23</v>
      </c>
      <c r="L11" s="148" t="s">
        <v>23</v>
      </c>
      <c r="M11" s="148">
        <v>0</v>
      </c>
      <c r="N11" s="148">
        <f t="shared" si="1"/>
        <v>56166.130000000005</v>
      </c>
      <c r="O11" s="111"/>
    </row>
    <row r="12" spans="2:15" ht="19.5" customHeight="1">
      <c r="B12" s="108" t="s">
        <v>30</v>
      </c>
      <c r="C12" s="109" t="s">
        <v>168</v>
      </c>
      <c r="D12" s="148">
        <v>0</v>
      </c>
      <c r="E12" s="148">
        <v>418040.78</v>
      </c>
      <c r="F12" s="148">
        <v>-16885.79</v>
      </c>
      <c r="G12" s="148" t="s">
        <v>23</v>
      </c>
      <c r="H12" s="148" t="s">
        <v>23</v>
      </c>
      <c r="I12" s="148" t="s">
        <v>23</v>
      </c>
      <c r="J12" s="148">
        <v>-401154.99</v>
      </c>
      <c r="K12" s="148" t="s">
        <v>23</v>
      </c>
      <c r="L12" s="148" t="s">
        <v>23</v>
      </c>
      <c r="M12" s="148">
        <v>0</v>
      </c>
      <c r="N12" s="148">
        <f t="shared" si="1"/>
        <v>5.8207660913467407E-11</v>
      </c>
      <c r="O12" s="107"/>
    </row>
    <row r="13" spans="2:15" ht="33" customHeight="1">
      <c r="B13" s="104" t="s">
        <v>56</v>
      </c>
      <c r="C13" s="105" t="s">
        <v>169</v>
      </c>
      <c r="D13" s="106">
        <f t="shared" ref="D13:M13" si="2">SUM(D14:D15)</f>
        <v>517851.55</v>
      </c>
      <c r="E13" s="106">
        <f t="shared" si="2"/>
        <v>696854.42999999993</v>
      </c>
      <c r="F13" s="106">
        <f t="shared" si="2"/>
        <v>0</v>
      </c>
      <c r="G13" s="106">
        <f t="shared" si="2"/>
        <v>0</v>
      </c>
      <c r="H13" s="106">
        <f t="shared" si="2"/>
        <v>0</v>
      </c>
      <c r="I13" s="106">
        <f t="shared" si="2"/>
        <v>0</v>
      </c>
      <c r="J13" s="106">
        <f t="shared" si="2"/>
        <v>-701735.68</v>
      </c>
      <c r="K13" s="106">
        <f t="shared" si="2"/>
        <v>0</v>
      </c>
      <c r="L13" s="106">
        <f t="shared" si="2"/>
        <v>0</v>
      </c>
      <c r="M13" s="106">
        <f t="shared" si="2"/>
        <v>0</v>
      </c>
      <c r="N13" s="106">
        <f t="shared" si="1"/>
        <v>512970.29999999993</v>
      </c>
      <c r="O13" s="107"/>
    </row>
    <row r="14" spans="2:15" ht="18" customHeight="1">
      <c r="B14" s="108" t="s">
        <v>170</v>
      </c>
      <c r="C14" s="109" t="s">
        <v>167</v>
      </c>
      <c r="D14" s="148">
        <v>517470.07</v>
      </c>
      <c r="E14" s="148">
        <v>27284.7</v>
      </c>
      <c r="F14" s="148" t="s">
        <v>23</v>
      </c>
      <c r="G14" s="148" t="s">
        <v>23</v>
      </c>
      <c r="H14" s="148" t="s">
        <v>23</v>
      </c>
      <c r="I14" s="148" t="s">
        <v>23</v>
      </c>
      <c r="J14" s="148">
        <v>-32925.919999999998</v>
      </c>
      <c r="K14" s="148" t="s">
        <v>23</v>
      </c>
      <c r="L14" s="148" t="s">
        <v>23</v>
      </c>
      <c r="M14" s="148">
        <v>0</v>
      </c>
      <c r="N14" s="148">
        <f t="shared" si="1"/>
        <v>511828.85000000003</v>
      </c>
      <c r="O14" s="107"/>
    </row>
    <row r="15" spans="2:15" ht="18.75" customHeight="1">
      <c r="B15" s="108" t="s">
        <v>171</v>
      </c>
      <c r="C15" s="109" t="s">
        <v>168</v>
      </c>
      <c r="D15" s="148">
        <v>381.48</v>
      </c>
      <c r="E15" s="148">
        <v>669569.73</v>
      </c>
      <c r="F15" s="148" t="s">
        <v>23</v>
      </c>
      <c r="G15" s="148" t="s">
        <v>23</v>
      </c>
      <c r="H15" s="148" t="s">
        <v>23</v>
      </c>
      <c r="I15" s="148" t="s">
        <v>23</v>
      </c>
      <c r="J15" s="148">
        <v>-668809.76</v>
      </c>
      <c r="K15" s="148" t="s">
        <v>23</v>
      </c>
      <c r="L15" s="148" t="s">
        <v>23</v>
      </c>
      <c r="M15" s="148">
        <v>0</v>
      </c>
      <c r="N15" s="148">
        <f t="shared" si="1"/>
        <v>1141.4499999999534</v>
      </c>
      <c r="O15" s="107"/>
    </row>
    <row r="16" spans="2:15" ht="45" customHeight="1">
      <c r="B16" s="104" t="s">
        <v>58</v>
      </c>
      <c r="C16" s="105" t="s">
        <v>172</v>
      </c>
      <c r="D16" s="106">
        <f t="shared" ref="D16:M16" si="3">SUM(D17:D18)</f>
        <v>0</v>
      </c>
      <c r="E16" s="106">
        <f t="shared" si="3"/>
        <v>789.93</v>
      </c>
      <c r="F16" s="106">
        <f t="shared" si="3"/>
        <v>0</v>
      </c>
      <c r="G16" s="106">
        <f t="shared" si="3"/>
        <v>0</v>
      </c>
      <c r="H16" s="106">
        <f t="shared" si="3"/>
        <v>0</v>
      </c>
      <c r="I16" s="106">
        <f t="shared" si="3"/>
        <v>0</v>
      </c>
      <c r="J16" s="106">
        <f t="shared" si="3"/>
        <v>-789.93</v>
      </c>
      <c r="K16" s="106">
        <f t="shared" si="3"/>
        <v>0</v>
      </c>
      <c r="L16" s="106">
        <f t="shared" si="3"/>
        <v>0</v>
      </c>
      <c r="M16" s="106">
        <f t="shared" si="3"/>
        <v>0</v>
      </c>
      <c r="N16" s="106">
        <f t="shared" si="1"/>
        <v>0</v>
      </c>
      <c r="O16" s="107"/>
    </row>
    <row r="17" spans="1:16" ht="18.75" customHeight="1">
      <c r="B17" s="108" t="s">
        <v>60</v>
      </c>
      <c r="C17" s="109" t="s">
        <v>167</v>
      </c>
      <c r="D17" s="148">
        <v>0</v>
      </c>
      <c r="E17" s="148">
        <v>0</v>
      </c>
      <c r="F17" s="148">
        <v>789.93</v>
      </c>
      <c r="G17" s="148" t="s">
        <v>23</v>
      </c>
      <c r="H17" s="148" t="s">
        <v>23</v>
      </c>
      <c r="I17" s="148" t="s">
        <v>23</v>
      </c>
      <c r="J17" s="148">
        <v>-789.93</v>
      </c>
      <c r="K17" s="148" t="s">
        <v>23</v>
      </c>
      <c r="L17" s="148" t="s">
        <v>23</v>
      </c>
      <c r="M17" s="148" t="s">
        <v>23</v>
      </c>
      <c r="N17" s="148">
        <f t="shared" si="1"/>
        <v>0</v>
      </c>
      <c r="O17" s="107"/>
    </row>
    <row r="18" spans="1:16" ht="18.75" customHeight="1">
      <c r="B18" s="108" t="s">
        <v>62</v>
      </c>
      <c r="C18" s="109" t="s">
        <v>168</v>
      </c>
      <c r="D18" s="148">
        <v>0</v>
      </c>
      <c r="E18" s="148">
        <v>789.93</v>
      </c>
      <c r="F18" s="148">
        <v>-789.93</v>
      </c>
      <c r="G18" s="148" t="s">
        <v>23</v>
      </c>
      <c r="H18" s="148" t="s">
        <v>23</v>
      </c>
      <c r="I18" s="148" t="s">
        <v>23</v>
      </c>
      <c r="J18" s="148" t="s">
        <v>23</v>
      </c>
      <c r="K18" s="148" t="s">
        <v>23</v>
      </c>
      <c r="L18" s="148" t="s">
        <v>23</v>
      </c>
      <c r="M18" s="148" t="s">
        <v>23</v>
      </c>
      <c r="N18" s="148">
        <f t="shared" si="1"/>
        <v>0</v>
      </c>
      <c r="O18" s="107"/>
    </row>
    <row r="19" spans="1:16" ht="33" customHeight="1">
      <c r="B19" s="104" t="s">
        <v>80</v>
      </c>
      <c r="C19" s="105" t="s">
        <v>173</v>
      </c>
      <c r="D19" s="106">
        <f t="shared" ref="D19:M19" si="4">SUM(D20:D21)</f>
        <v>0</v>
      </c>
      <c r="E19" s="106">
        <f t="shared" si="4"/>
        <v>0</v>
      </c>
      <c r="F19" s="106">
        <f t="shared" si="4"/>
        <v>0</v>
      </c>
      <c r="G19" s="106">
        <f t="shared" si="4"/>
        <v>0</v>
      </c>
      <c r="H19" s="106">
        <f t="shared" si="4"/>
        <v>0</v>
      </c>
      <c r="I19" s="106">
        <f t="shared" si="4"/>
        <v>0</v>
      </c>
      <c r="J19" s="106">
        <f t="shared" si="4"/>
        <v>0</v>
      </c>
      <c r="K19" s="106">
        <f t="shared" si="4"/>
        <v>0</v>
      </c>
      <c r="L19" s="106">
        <f t="shared" si="4"/>
        <v>0</v>
      </c>
      <c r="M19" s="106">
        <f t="shared" si="4"/>
        <v>0</v>
      </c>
      <c r="N19" s="106">
        <f t="shared" si="1"/>
        <v>0</v>
      </c>
      <c r="O19" s="107"/>
    </row>
    <row r="20" spans="1:16" ht="22.5" customHeight="1">
      <c r="B20" s="108" t="s">
        <v>174</v>
      </c>
      <c r="C20" s="109" t="s">
        <v>167</v>
      </c>
      <c r="D20" s="110" t="s">
        <v>23</v>
      </c>
      <c r="E20" s="110" t="s">
        <v>23</v>
      </c>
      <c r="F20" s="110" t="s">
        <v>23</v>
      </c>
      <c r="G20" s="110" t="s">
        <v>23</v>
      </c>
      <c r="H20" s="110" t="s">
        <v>23</v>
      </c>
      <c r="I20" s="110" t="s">
        <v>23</v>
      </c>
      <c r="J20" s="110" t="s">
        <v>23</v>
      </c>
      <c r="K20" s="110" t="s">
        <v>23</v>
      </c>
      <c r="L20" s="110" t="s">
        <v>23</v>
      </c>
      <c r="M20" s="110" t="s">
        <v>23</v>
      </c>
      <c r="N20" s="110">
        <f t="shared" si="1"/>
        <v>0</v>
      </c>
      <c r="O20" s="107"/>
    </row>
    <row r="21" spans="1:16" ht="21.75" customHeight="1">
      <c r="B21" s="108" t="s">
        <v>175</v>
      </c>
      <c r="C21" s="109" t="s">
        <v>168</v>
      </c>
      <c r="D21" s="110" t="s">
        <v>23</v>
      </c>
      <c r="E21" s="110" t="s">
        <v>23</v>
      </c>
      <c r="F21" s="110" t="s">
        <v>23</v>
      </c>
      <c r="G21" s="110" t="s">
        <v>23</v>
      </c>
      <c r="H21" s="110" t="s">
        <v>23</v>
      </c>
      <c r="I21" s="110" t="s">
        <v>23</v>
      </c>
      <c r="J21" s="110" t="s">
        <v>23</v>
      </c>
      <c r="K21" s="110" t="s">
        <v>23</v>
      </c>
      <c r="L21" s="110" t="s">
        <v>23</v>
      </c>
      <c r="M21" s="110" t="s">
        <v>23</v>
      </c>
      <c r="N21" s="110">
        <f t="shared" si="1"/>
        <v>0</v>
      </c>
      <c r="O21" s="107"/>
    </row>
    <row r="22" spans="1:16" ht="31.5" customHeight="1">
      <c r="B22" s="104" t="s">
        <v>82</v>
      </c>
      <c r="C22" s="105" t="s">
        <v>176</v>
      </c>
      <c r="D22" s="106">
        <f t="shared" ref="D22:M22" si="5">SUM(D23:D24)</f>
        <v>12601.37</v>
      </c>
      <c r="E22" s="106">
        <f t="shared" si="5"/>
        <v>0</v>
      </c>
      <c r="F22" s="106">
        <f t="shared" si="5"/>
        <v>0</v>
      </c>
      <c r="G22" s="106">
        <f t="shared" si="5"/>
        <v>3174.95</v>
      </c>
      <c r="H22" s="106">
        <f t="shared" si="5"/>
        <v>0</v>
      </c>
      <c r="I22" s="106">
        <f t="shared" si="5"/>
        <v>0</v>
      </c>
      <c r="J22" s="106">
        <f t="shared" si="5"/>
        <v>-4569.29</v>
      </c>
      <c r="K22" s="106">
        <f t="shared" si="5"/>
        <v>0</v>
      </c>
      <c r="L22" s="106">
        <f t="shared" si="5"/>
        <v>0</v>
      </c>
      <c r="M22" s="106">
        <f t="shared" si="5"/>
        <v>0</v>
      </c>
      <c r="N22" s="106">
        <f t="shared" si="1"/>
        <v>11207.029999999999</v>
      </c>
      <c r="O22" s="107"/>
    </row>
    <row r="23" spans="1:16" ht="23.25" customHeight="1">
      <c r="B23" s="108" t="s">
        <v>19</v>
      </c>
      <c r="C23" s="109" t="s">
        <v>167</v>
      </c>
      <c r="D23" s="148">
        <v>11672.36</v>
      </c>
      <c r="E23" s="110">
        <v>0</v>
      </c>
      <c r="F23" s="110" t="s">
        <v>23</v>
      </c>
      <c r="G23" s="148">
        <v>3174.95</v>
      </c>
      <c r="H23" s="110" t="s">
        <v>23</v>
      </c>
      <c r="I23" s="110" t="s">
        <v>23</v>
      </c>
      <c r="J23" s="148">
        <v>-4569.29</v>
      </c>
      <c r="K23" s="110" t="s">
        <v>23</v>
      </c>
      <c r="L23" s="110" t="s">
        <v>23</v>
      </c>
      <c r="M23" s="110" t="s">
        <v>23</v>
      </c>
      <c r="N23" s="148">
        <f t="shared" si="1"/>
        <v>10278.02</v>
      </c>
      <c r="O23" s="111"/>
    </row>
    <row r="24" spans="1:16" ht="25.5" customHeight="1">
      <c r="B24" s="108" t="s">
        <v>30</v>
      </c>
      <c r="C24" s="109" t="s">
        <v>168</v>
      </c>
      <c r="D24" s="148">
        <v>929.01</v>
      </c>
      <c r="E24" s="110" t="s">
        <v>23</v>
      </c>
      <c r="F24" s="110" t="s">
        <v>23</v>
      </c>
      <c r="G24" s="110" t="s">
        <v>23</v>
      </c>
      <c r="H24" s="110" t="s">
        <v>23</v>
      </c>
      <c r="I24" s="110" t="s">
        <v>23</v>
      </c>
      <c r="J24" s="110" t="s">
        <v>23</v>
      </c>
      <c r="K24" s="110" t="s">
        <v>23</v>
      </c>
      <c r="L24" s="110" t="s">
        <v>23</v>
      </c>
      <c r="M24" s="110" t="s">
        <v>23</v>
      </c>
      <c r="N24" s="148">
        <f t="shared" si="1"/>
        <v>929.01</v>
      </c>
      <c r="O24" s="107"/>
    </row>
    <row r="25" spans="1:16" ht="28.5" customHeight="1">
      <c r="B25" s="104" t="s">
        <v>94</v>
      </c>
      <c r="C25" s="105" t="s">
        <v>177</v>
      </c>
      <c r="D25" s="106">
        <f t="shared" ref="D25:N25" si="6">SUM(D10,D13,D16,D19,D22)</f>
        <v>589933.4</v>
      </c>
      <c r="E25" s="106">
        <f t="shared" si="6"/>
        <v>1115685.1399999999</v>
      </c>
      <c r="F25" s="106">
        <f t="shared" si="6"/>
        <v>0</v>
      </c>
      <c r="G25" s="106">
        <f t="shared" si="6"/>
        <v>3174.95</v>
      </c>
      <c r="H25" s="106">
        <f t="shared" si="6"/>
        <v>0</v>
      </c>
      <c r="I25" s="106">
        <f t="shared" si="6"/>
        <v>0</v>
      </c>
      <c r="J25" s="106">
        <f t="shared" si="6"/>
        <v>-1128450.03</v>
      </c>
      <c r="K25" s="106">
        <f t="shared" si="6"/>
        <v>0</v>
      </c>
      <c r="L25" s="106">
        <f t="shared" si="6"/>
        <v>0</v>
      </c>
      <c r="M25" s="106">
        <f t="shared" si="6"/>
        <v>0</v>
      </c>
      <c r="N25" s="106">
        <f t="shared" si="6"/>
        <v>580343.46</v>
      </c>
      <c r="O25" s="107"/>
    </row>
    <row r="26" spans="1:16" ht="15" customHeight="1">
      <c r="B26" s="229" t="s">
        <v>178</v>
      </c>
      <c r="C26" s="229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229"/>
    </row>
    <row r="27" spans="1:16" customFormat="1" ht="99" customHeight="1">
      <c r="A27" s="3"/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P27" s="3"/>
    </row>
    <row r="28" spans="1:16" s="71" customFormat="1" ht="12.75" customHeight="1">
      <c r="A28" s="3"/>
    </row>
    <row r="29" spans="1:16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</sheetData>
  <mergeCells count="10">
    <mergeCell ref="B26:N27"/>
    <mergeCell ref="B6:N6"/>
    <mergeCell ref="L1:N1"/>
    <mergeCell ref="B3:N3"/>
    <mergeCell ref="B5:N5"/>
    <mergeCell ref="B7:B8"/>
    <mergeCell ref="C7:C8"/>
    <mergeCell ref="D7:D8"/>
    <mergeCell ref="E7:M7"/>
    <mergeCell ref="N7:N8"/>
  </mergeCells>
  <pageMargins left="0.11811023622047245" right="0.11811023622047245" top="0.19685039370078741" bottom="0.15748031496062992" header="0" footer="0"/>
  <pageSetup paperSize="9" scale="60" orientation="landscape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 2pr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Renata Zažeckienė</cp:lastModifiedBy>
  <cp:lastPrinted>2026-07-27T08:11:28Z</cp:lastPrinted>
  <dcterms:created xsi:type="dcterms:W3CDTF">2009-07-20T14:30:53Z</dcterms:created>
  <dcterms:modified xsi:type="dcterms:W3CDTF">2026-07-27T08:11:40Z</dcterms:modified>
</cp:coreProperties>
</file>