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zaz\Desktop\NAMINUKAS 2026 M\2026 M I KETV\"/>
    </mc:Choice>
  </mc:AlternateContent>
  <xr:revisionPtr revIDLastSave="0" documentId="13_ncr:1_{CF6F0EA8-8438-4D1D-A08E-EC2DBD2A98DF}" xr6:coauthVersionLast="47" xr6:coauthVersionMax="47" xr10:uidLastSave="{00000000-0000-0000-0000-000000000000}"/>
  <bookViews>
    <workbookView xWindow="-120" yWindow="-120" windowWidth="29040" windowHeight="15840" xr2:uid="{D81F6E0E-8FB0-4682-89B2-9C05002ABC2B}"/>
  </bookViews>
  <sheets>
    <sheet name="FBA" sheetId="1" r:id="rId1"/>
    <sheet name="VRA" sheetId="2" r:id="rId2"/>
    <sheet name="20VSAFAS 2 priedas" sheetId="3" r:id="rId3"/>
  </sheets>
  <definedNames>
    <definedName name="_xlnm.Print_Titles" localSheetId="0">FBA!$19:$19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3" l="1"/>
  <c r="N26" i="3"/>
  <c r="N25" i="3"/>
  <c r="M24" i="3"/>
  <c r="L24" i="3"/>
  <c r="K24" i="3"/>
  <c r="J24" i="3"/>
  <c r="I24" i="3"/>
  <c r="H24" i="3"/>
  <c r="G24" i="3"/>
  <c r="F24" i="3"/>
  <c r="E24" i="3"/>
  <c r="D24" i="3"/>
  <c r="N23" i="3"/>
  <c r="N22" i="3"/>
  <c r="M21" i="3"/>
  <c r="L21" i="3"/>
  <c r="K21" i="3"/>
  <c r="J21" i="3"/>
  <c r="I21" i="3"/>
  <c r="H21" i="3"/>
  <c r="G21" i="3"/>
  <c r="F21" i="3"/>
  <c r="E21" i="3"/>
  <c r="D21" i="3"/>
  <c r="N20" i="3"/>
  <c r="N19" i="3"/>
  <c r="M18" i="3"/>
  <c r="L18" i="3"/>
  <c r="K18" i="3"/>
  <c r="J18" i="3"/>
  <c r="I18" i="3"/>
  <c r="H18" i="3"/>
  <c r="G18" i="3"/>
  <c r="F18" i="3"/>
  <c r="E18" i="3"/>
  <c r="D18" i="3"/>
  <c r="N18" i="3" s="1"/>
  <c r="N17" i="3"/>
  <c r="N16" i="3"/>
  <c r="M15" i="3"/>
  <c r="L15" i="3"/>
  <c r="K15" i="3"/>
  <c r="J15" i="3"/>
  <c r="I15" i="3"/>
  <c r="H15" i="3"/>
  <c r="G15" i="3"/>
  <c r="F15" i="3"/>
  <c r="E15" i="3"/>
  <c r="D15" i="3"/>
  <c r="N14" i="3"/>
  <c r="N13" i="3"/>
  <c r="M12" i="3"/>
  <c r="M27" i="3" s="1"/>
  <c r="L12" i="3"/>
  <c r="L27" i="3" s="1"/>
  <c r="K12" i="3"/>
  <c r="K27" i="3" s="1"/>
  <c r="J12" i="3"/>
  <c r="I12" i="3"/>
  <c r="I27" i="3" s="1"/>
  <c r="H12" i="3"/>
  <c r="G12" i="3"/>
  <c r="G27" i="3" s="1"/>
  <c r="F12" i="3"/>
  <c r="F27" i="3" s="1"/>
  <c r="E12" i="3"/>
  <c r="D12" i="3"/>
  <c r="J44" i="2"/>
  <c r="I44" i="2"/>
  <c r="I40" i="2" s="1"/>
  <c r="J41" i="2"/>
  <c r="J40" i="2" s="1"/>
  <c r="I41" i="2"/>
  <c r="J33" i="2"/>
  <c r="I33" i="2"/>
  <c r="J29" i="2"/>
  <c r="I29" i="2"/>
  <c r="J28" i="2"/>
  <c r="I28" i="2"/>
  <c r="J22" i="2"/>
  <c r="I22" i="2"/>
  <c r="I21" i="2" s="1"/>
  <c r="J21" i="2"/>
  <c r="H79" i="1"/>
  <c r="G79" i="1"/>
  <c r="G72" i="1" s="1"/>
  <c r="H74" i="1"/>
  <c r="H72" i="1" s="1"/>
  <c r="G74" i="1"/>
  <c r="H69" i="1"/>
  <c r="G69" i="1"/>
  <c r="H64" i="1"/>
  <c r="H59" i="1" s="1"/>
  <c r="G64" i="1"/>
  <c r="H61" i="1"/>
  <c r="G61" i="1"/>
  <c r="G59" i="1"/>
  <c r="H53" i="1"/>
  <c r="H82" i="1" s="1"/>
  <c r="G53" i="1"/>
  <c r="H44" i="1"/>
  <c r="G44" i="1"/>
  <c r="H41" i="1"/>
  <c r="G41" i="1"/>
  <c r="H27" i="1"/>
  <c r="G27" i="1"/>
  <c r="H22" i="1"/>
  <c r="H21" i="1" s="1"/>
  <c r="H52" i="1" s="1"/>
  <c r="G22" i="1"/>
  <c r="G21" i="1" s="1"/>
  <c r="G52" i="1" s="1"/>
  <c r="H27" i="3" l="1"/>
  <c r="J27" i="3"/>
  <c r="N12" i="3"/>
  <c r="N15" i="3"/>
  <c r="N24" i="3"/>
  <c r="N21" i="3"/>
  <c r="D27" i="3"/>
  <c r="I56" i="2"/>
  <c r="I60" i="2" s="1"/>
  <c r="J56" i="2"/>
  <c r="J60" i="2" s="1"/>
  <c r="G82" i="1"/>
  <c r="N2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7" authorId="0" shapeId="0" xr:uid="{EEAA6584-9169-4027-9E24-975C9C29544B}">
      <text>
        <r>
          <rPr>
            <sz val="9"/>
            <color indexed="8"/>
            <rFont val="Tahoma"/>
            <family val="2"/>
            <charset val="186"/>
          </rPr>
          <t>#02_1_G39#</t>
        </r>
      </text>
    </comment>
    <comment ref="H37" authorId="0" shapeId="0" xr:uid="{7A9ECF54-85FF-489C-8714-2B4565260018}">
      <text>
        <r>
          <rPr>
            <sz val="9"/>
            <color indexed="8"/>
            <rFont val="Tahoma"/>
            <family val="2"/>
            <charset val="186"/>
          </rPr>
          <t>#02_1_G39#</t>
        </r>
      </text>
    </comment>
    <comment ref="G38" authorId="0" shapeId="0" xr:uid="{EE164A5B-B01F-4128-A5D6-C91C2414933A}">
      <text>
        <r>
          <rPr>
            <sz val="9"/>
            <color indexed="8"/>
            <rFont val="Tahoma"/>
            <family val="2"/>
            <charset val="186"/>
          </rPr>
          <t>#02_1_G39#</t>
        </r>
      </text>
    </comment>
    <comment ref="G63" authorId="0" shapeId="0" xr:uid="{62E186CD-1AED-407F-ADC9-1D68FE89E79D}">
      <text>
        <r>
          <rPr>
            <sz val="9"/>
            <color indexed="8"/>
            <rFont val="Tahoma"/>
            <family val="2"/>
            <charset val="186"/>
          </rPr>
          <t>#02_1_G68#</t>
        </r>
      </text>
    </comment>
    <comment ref="G68" authorId="0" shapeId="0" xr:uid="{98F9A305-66C4-432F-98A5-BD5FFCE57A74}">
      <text>
        <r>
          <rPr>
            <sz val="9"/>
            <color indexed="8"/>
            <rFont val="Tahoma"/>
            <family val="2"/>
            <charset val="186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A17A2EF2-DB95-4D52-A1CF-940CF7088C15}">
      <text>
        <r>
          <rPr>
            <sz val="9"/>
            <color indexed="8"/>
            <rFont val="Tahoma"/>
            <family val="2"/>
            <charset val="186"/>
          </rPr>
          <t xml:space="preserve">#03_2_I23#
</t>
        </r>
      </text>
    </comment>
    <comment ref="I24" authorId="0" shapeId="0" xr:uid="{2DE67D3D-FE72-4BF8-9B3F-62EC925A8ED5}">
      <text>
        <r>
          <rPr>
            <sz val="9"/>
            <color indexed="8"/>
            <rFont val="Tahoma"/>
            <family val="2"/>
            <charset val="186"/>
          </rPr>
          <t xml:space="preserve">#03_2_I24#
</t>
        </r>
      </text>
    </comment>
    <comment ref="I25" authorId="0" shapeId="0" xr:uid="{34864BEE-87CD-47B8-9D6B-76A75986A5FB}">
      <text>
        <r>
          <rPr>
            <sz val="9"/>
            <color indexed="8"/>
            <rFont val="Tahoma"/>
            <family val="2"/>
            <charset val="186"/>
          </rPr>
          <t>#03_2_I25#</t>
        </r>
      </text>
    </comment>
    <comment ref="I26" authorId="0" shapeId="0" xr:uid="{2E8E2396-2155-4457-9DC2-F0A35EB6D79F}">
      <text>
        <r>
          <rPr>
            <sz val="9"/>
            <color indexed="8"/>
            <rFont val="Tahoma"/>
            <family val="2"/>
            <charset val="186"/>
          </rPr>
          <t>#03_2_I26#</t>
        </r>
      </text>
    </comment>
    <comment ref="I27" authorId="0" shapeId="0" xr:uid="{6446452D-E940-45C9-8DBF-89417016F084}">
      <text>
        <r>
          <rPr>
            <sz val="9"/>
            <color indexed="8"/>
            <rFont val="Tahoma"/>
            <family val="2"/>
            <charset val="186"/>
          </rPr>
          <t>#03_2_I26#</t>
        </r>
      </text>
    </comment>
    <comment ref="I41" authorId="0" shapeId="0" xr:uid="{6BB6D7EB-3B3F-457E-ABED-A34972D8440C}">
      <text>
        <r>
          <rPr>
            <sz val="9"/>
            <color indexed="8"/>
            <rFont val="Tahoma"/>
            <family val="2"/>
            <charset val="186"/>
          </rPr>
          <t>#03_2_I32#</t>
        </r>
      </text>
    </comment>
    <comment ref="I42" authorId="0" shapeId="0" xr:uid="{216F0FF3-CF04-4FE9-8899-ED7575FC317D}">
      <text>
        <r>
          <rPr>
            <sz val="9"/>
            <color indexed="8"/>
            <rFont val="Tahoma"/>
            <family val="2"/>
            <charset val="186"/>
          </rPr>
          <t>#03_2_I33#</t>
        </r>
      </text>
    </comment>
    <comment ref="I43" authorId="0" shapeId="0" xr:uid="{6DF75EEB-DC93-42AE-9763-E79C61DAEFA7}">
      <text>
        <r>
          <rPr>
            <sz val="9"/>
            <color indexed="8"/>
            <rFont val="Tahoma"/>
            <family val="2"/>
            <charset val="186"/>
          </rPr>
          <t>#03_2_I34#</t>
        </r>
      </text>
    </comment>
    <comment ref="I44" authorId="0" shapeId="0" xr:uid="{7BAFDD53-290A-4B24-B5C4-7F1CB769BDDC}">
      <text>
        <r>
          <rPr>
            <sz val="9"/>
            <color indexed="8"/>
            <rFont val="Tahoma"/>
            <family val="2"/>
            <charset val="186"/>
          </rPr>
          <t>#03_2_I35#</t>
        </r>
      </text>
    </comment>
    <comment ref="I45" authorId="0" shapeId="0" xr:uid="{69D34531-1F0C-417A-BD13-02CA90957518}">
      <text>
        <r>
          <rPr>
            <sz val="9"/>
            <color indexed="8"/>
            <rFont val="Tahoma"/>
            <family val="2"/>
            <charset val="186"/>
          </rPr>
          <t>#03_2_I36#</t>
        </r>
      </text>
    </comment>
    <comment ref="I46" authorId="0" shapeId="0" xr:uid="{7DD6539E-BE04-4E71-B502-4DA43A193C11}">
      <text>
        <r>
          <rPr>
            <sz val="9"/>
            <color indexed="8"/>
            <rFont val="Tahoma"/>
            <family val="2"/>
            <charset val="186"/>
          </rPr>
          <t>#03_2_I37#</t>
        </r>
      </text>
    </comment>
    <comment ref="I47" authorId="0" shapeId="0" xr:uid="{012581DC-5D87-425A-A977-68C01ED34050}">
      <text>
        <r>
          <rPr>
            <sz val="9"/>
            <color indexed="8"/>
            <rFont val="Tahoma"/>
            <family val="2"/>
            <charset val="186"/>
          </rPr>
          <t>#03_2_I38#</t>
        </r>
      </text>
    </comment>
    <comment ref="I48" authorId="0" shapeId="0" xr:uid="{7BFDDD21-41F6-44B7-8E9C-9B455A61BA1E}">
      <text>
        <r>
          <rPr>
            <sz val="9"/>
            <color indexed="8"/>
            <rFont val="Tahoma"/>
            <family val="2"/>
            <charset val="186"/>
          </rPr>
          <t>#03_2_I39#</t>
        </r>
      </text>
    </comment>
    <comment ref="I49" authorId="0" shapeId="0" xr:uid="{5893C2E1-4BC5-45A7-AF23-8E683DEADF60}">
      <text>
        <r>
          <rPr>
            <sz val="9"/>
            <color indexed="8"/>
            <rFont val="Tahoma"/>
            <family val="2"/>
            <charset val="186"/>
          </rPr>
          <t>#03_2_I40#</t>
        </r>
      </text>
    </comment>
    <comment ref="I50" authorId="0" shapeId="0" xr:uid="{8E0A4B04-B80F-453B-BC2D-B625D0008961}">
      <text>
        <r>
          <rPr>
            <sz val="9"/>
            <color indexed="8"/>
            <rFont val="Tahoma"/>
            <family val="2"/>
            <charset val="186"/>
          </rPr>
          <t>#03_2_I41#</t>
        </r>
      </text>
    </comment>
    <comment ref="I51" authorId="0" shapeId="0" xr:uid="{B54E2B86-EE32-45F8-B014-91FBCCF9D90F}">
      <text>
        <r>
          <rPr>
            <sz val="9"/>
            <color indexed="8"/>
            <rFont val="Tahoma"/>
            <family val="2"/>
            <charset val="186"/>
          </rPr>
          <t>#03_2_I42#</t>
        </r>
      </text>
    </comment>
    <comment ref="I52" authorId="0" shapeId="0" xr:uid="{DFF1EC98-B59F-4333-8156-4A04C71263F2}">
      <text>
        <r>
          <rPr>
            <sz val="9"/>
            <color indexed="8"/>
            <rFont val="Tahoma"/>
            <family val="2"/>
            <charset val="186"/>
          </rPr>
          <t>#03_2_I43#</t>
        </r>
      </text>
    </comment>
    <comment ref="I53" authorId="0" shapeId="0" xr:uid="{82AD7824-DF2B-4F52-A9AE-D8C7726665A9}">
      <text>
        <r>
          <rPr>
            <sz val="9"/>
            <color indexed="8"/>
            <rFont val="Tahoma"/>
            <family val="2"/>
            <charset val="186"/>
          </rPr>
          <t>#03_2_I44#</t>
        </r>
      </text>
    </comment>
    <comment ref="I54" authorId="0" shapeId="0" xr:uid="{32C05365-F1E9-4DF9-9C19-E253D9F0F0FF}">
      <text>
        <r>
          <rPr>
            <sz val="9"/>
            <color indexed="8"/>
            <rFont val="Tahoma"/>
            <family val="2"/>
            <charset val="186"/>
          </rPr>
          <t>#03_2_I45#</t>
        </r>
      </text>
    </comment>
    <comment ref="I58" authorId="0" shapeId="0" xr:uid="{59EA215D-7C0B-4CDD-BA01-F1A7CBF95F39}">
      <text>
        <r>
          <rPr>
            <sz val="9"/>
            <color indexed="8"/>
            <rFont val="Tahoma"/>
            <family val="2"/>
            <charset val="186"/>
          </rPr>
          <t>#03_2_I53#</t>
        </r>
      </text>
    </comment>
    <comment ref="I59" authorId="0" shapeId="0" xr:uid="{EBEE4FD2-2972-42E3-94B8-AACD1E7B2E94}">
      <text>
        <r>
          <rPr>
            <sz val="9"/>
            <color indexed="8"/>
            <rFont val="Tahoma"/>
            <family val="2"/>
            <charset val="186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3" authorId="0" shapeId="0" xr:uid="{ACC806E6-9DE2-4B69-A47D-09C0DAC8D3C9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3" authorId="0" shapeId="0" xr:uid="{814E21BD-6CB2-4225-B55F-5AB07DC4166D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3" authorId="0" shapeId="0" xr:uid="{53839D8B-0923-432A-98D9-F3DDF497464A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3" authorId="0" shapeId="0" xr:uid="{040F69B3-83D7-4A57-8991-FDDB504FD7A8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3" authorId="0" shapeId="0" xr:uid="{0E575CC3-13F7-4B7C-ADDD-29442034227D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3" authorId="0" shapeId="0" xr:uid="{DEE167D5-0BC2-4215-8794-5FEE76FF61B6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3" authorId="0" shapeId="0" xr:uid="{69D67290-6938-4C31-BC74-F532B3F5FF41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3" authorId="0" shapeId="0" xr:uid="{23E3765E-4EE0-4E50-9E70-392291ACC981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3" authorId="0" shapeId="0" xr:uid="{C5353B7A-2AC4-4C8D-AE7F-345E49B8472C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3" authorId="0" shapeId="0" xr:uid="{AA4A6BA8-E0CB-4E06-B44E-F6B396F83D74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4" authorId="0" shapeId="0" xr:uid="{794C7A09-8B72-4FB3-9A3D-67183F08175B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4" authorId="0" shapeId="0" xr:uid="{A8C04177-AA6A-4B0C-9076-811F3098924E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4" authorId="0" shapeId="0" xr:uid="{0039C30F-4C69-4E11-8AFD-F3F059E299EA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4" authorId="0" shapeId="0" xr:uid="{109287E9-117C-4937-9453-E8EECC14251A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4" authorId="0" shapeId="0" xr:uid="{91E0F7A3-F09D-4BE4-B9AC-222CF4076E4C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4" authorId="0" shapeId="0" xr:uid="{F597B5DE-CFA4-4CF1-868E-954CC28B270E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4" authorId="0" shapeId="0" xr:uid="{E6583293-97A4-4B6E-B0AA-CE011C9FD139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4" authorId="0" shapeId="0" xr:uid="{66022728-4B11-4E3A-BF47-786793EC7D20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4" authorId="0" shapeId="0" xr:uid="{BFA4F922-E95C-4ACA-BEDD-3FA27D5CAB33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4" authorId="0" shapeId="0" xr:uid="{91499402-F6F3-41E1-94DC-E5A21CB6C7B3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6" authorId="0" shapeId="0" xr:uid="{6CF88D8F-9CB5-46D2-A5BE-3ECEA192C206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6" authorId="0" shapeId="0" xr:uid="{EC960D8F-9EF9-41FD-A248-5BEA83401FEC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6" authorId="0" shapeId="0" xr:uid="{F39B040A-E061-47BB-8DA4-B9CF8A3F96AA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6" authorId="0" shapeId="0" xr:uid="{2BC96A7D-14B6-4F56-9406-366DF497A6F6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6" authorId="0" shapeId="0" xr:uid="{55E5AEE0-31C2-4B3C-B1D2-71C0128DA23A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6" authorId="0" shapeId="0" xr:uid="{EEBF46D2-E42A-49E1-BBAE-0233931673DF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6" authorId="0" shapeId="0" xr:uid="{5E67AF82-E385-4A7E-A461-81612FE6B4E0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6" authorId="0" shapeId="0" xr:uid="{905ADBE7-6DD6-45CB-AA59-F010A9E54A9D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6" authorId="0" shapeId="0" xr:uid="{B99BF6D4-2E3D-48CF-BBC0-CEF4651C2B26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6" authorId="0" shapeId="0" xr:uid="{9FEE0F5D-148E-4387-A859-351886C77C93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17" authorId="0" shapeId="0" xr:uid="{3F76573A-8C25-4DF7-931E-6F5818B71123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17" authorId="0" shapeId="0" xr:uid="{1F6847D3-26E7-4C52-93C1-19BC91A605CA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17" authorId="0" shapeId="0" xr:uid="{2634126B-6081-482A-B57B-90D5E29E366A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17" authorId="0" shapeId="0" xr:uid="{C6C864EE-B5C5-4AD0-8059-8AE399F6BBED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17" authorId="0" shapeId="0" xr:uid="{921B5529-C0C3-4A48-B8BC-366435BFB3D4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17" authorId="0" shapeId="0" xr:uid="{6E2149B5-4952-45B6-8B00-5E847227FA68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17" authorId="0" shapeId="0" xr:uid="{90210787-21D5-460D-A09D-4276BE4BE49D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17" authorId="0" shapeId="0" xr:uid="{AC71D2E7-F91F-45F9-968F-5D390FBEF471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17" authorId="0" shapeId="0" xr:uid="{EA9A1B96-E5B0-447F-992C-064DEBACDFF8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17" authorId="0" shapeId="0" xr:uid="{818263A0-A92C-4971-AE6A-916BD6104738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19" authorId="0" shapeId="0" xr:uid="{C50C33F3-10C9-4202-A990-547938493D6B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19" authorId="0" shapeId="0" xr:uid="{363B24CE-E3F6-4C7F-9FFB-ACE0CAEB08C1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19" authorId="0" shapeId="0" xr:uid="{85C65070-60BC-4E68-8861-4D96B5F1037E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19" authorId="0" shapeId="0" xr:uid="{5E24B7D5-C16B-47CA-83A4-1F2008615FED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19" authorId="0" shapeId="0" xr:uid="{E506C530-75B6-46B1-96DC-EB7E0A9A9942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19" authorId="0" shapeId="0" xr:uid="{BD4E8E1E-9C95-4FB8-8E4B-560DDAD26D78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19" authorId="0" shapeId="0" xr:uid="{8F7ECD32-7E66-4930-BB44-C9AFD5F993CD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19" authorId="0" shapeId="0" xr:uid="{C6E043F6-7A7F-4314-9B7B-B3BE7FBAE694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19" authorId="0" shapeId="0" xr:uid="{B1FD668D-5152-48F0-B2AB-33D527D7B9E8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19" authorId="0" shapeId="0" xr:uid="{46838DC2-51C6-4F25-A439-60B234CF0C1E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0" authorId="0" shapeId="0" xr:uid="{30701E42-E3FC-4DA3-A053-500CC0219AF1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0" authorId="0" shapeId="0" xr:uid="{1A6B3D38-BFFE-45A4-A81D-B06DA8E0E492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0" authorId="0" shapeId="0" xr:uid="{6335992F-4622-43E4-B062-60ED5A865299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0" authorId="0" shapeId="0" xr:uid="{9701F89A-C109-481C-B68A-C54A3396EB99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0" authorId="0" shapeId="0" xr:uid="{C22E9595-103B-40E8-8016-DB163D3867DE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0" authorId="0" shapeId="0" xr:uid="{03E12DF0-0A44-4ACD-9B30-DE6EDCF21893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0" authorId="0" shapeId="0" xr:uid="{6E0202C8-02B5-48AF-B869-4AFFA082E334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0" authorId="0" shapeId="0" xr:uid="{95EB7C58-A04C-4FDF-873D-6D85565C4561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0" authorId="0" shapeId="0" xr:uid="{95095882-4A61-4A6C-8CD1-01CBA71487D6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0" authorId="0" shapeId="0" xr:uid="{764102CE-404E-4AA6-817D-388A22BF41A5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2" authorId="0" shapeId="0" xr:uid="{63BF090B-D3CF-437E-99A4-D225C09645E4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2" authorId="0" shapeId="0" xr:uid="{212B5905-B462-4D05-85A0-4567ADAD22D7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2" authorId="0" shapeId="0" xr:uid="{A72DA4C6-467D-4D0D-88B8-C405913A92DC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2" authorId="0" shapeId="0" xr:uid="{43944AD9-6D36-4596-9E08-0BBEFFE6C431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2" authorId="0" shapeId="0" xr:uid="{723B7DE1-913E-433C-83A7-DF3A39EB74A1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2" authorId="0" shapeId="0" xr:uid="{97DE05C4-C91D-4058-AD69-8F72DBD9949D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2" authorId="0" shapeId="0" xr:uid="{EFF842B6-705D-44A8-8302-3FB0E82C395C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2" authorId="0" shapeId="0" xr:uid="{7FEB44FF-48D1-40CE-B58F-C51EE94AAE17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2" authorId="0" shapeId="0" xr:uid="{E2D409AE-86DA-4322-881F-C9FD3FAD7EC0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2" authorId="0" shapeId="0" xr:uid="{B8F275F3-2056-41E8-B01B-9B63635BE459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3" authorId="0" shapeId="0" xr:uid="{DDE7475A-98DA-434A-9A31-85952F063304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3" authorId="0" shapeId="0" xr:uid="{013ABEF3-BD49-4267-9C9A-EAC98C629695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3" authorId="0" shapeId="0" xr:uid="{9ADD8A92-C552-466A-BFFF-9E886613E220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3" authorId="0" shapeId="0" xr:uid="{CBD658A4-4A58-4EA0-BC5D-BBC8DEDD01F0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3" authorId="0" shapeId="0" xr:uid="{108E74E0-7D47-4146-BBBF-F978BB8A4BD7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3" authorId="0" shapeId="0" xr:uid="{89B382CD-16E4-4F0F-8DD2-FB357E6A4409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3" authorId="0" shapeId="0" xr:uid="{68CD112A-53A6-4B70-A70B-27B9185E4DF1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3" authorId="0" shapeId="0" xr:uid="{A6A1468F-9F5E-434C-ADD3-6C0FF315BFC7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3" authorId="0" shapeId="0" xr:uid="{3BB5470A-7500-4BB9-A367-88B18838ACFA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3" authorId="0" shapeId="0" xr:uid="{99C6B062-C2CD-4540-926B-05FD06B3DE9A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  <comment ref="D25" authorId="0" shapeId="0" xr:uid="{7348D649-3D5C-4F2C-BC2A-7BB2138099CD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5" authorId="0" shapeId="0" xr:uid="{3337B488-634C-42F4-9C35-3041C6B7016E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5" authorId="0" shapeId="0" xr:uid="{219C6F5B-B57C-4D5D-9BF2-8094BAC56ED4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5" authorId="0" shapeId="0" xr:uid="{0A250722-A0B3-47F1-B896-EC5157CE76DA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5" authorId="0" shapeId="0" xr:uid="{EAA6FA3A-A9CF-464D-9684-2618EB5589EA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5" authorId="0" shapeId="0" xr:uid="{B0459DA3-5779-48AD-AA5B-3BAA69E556B7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5" authorId="0" shapeId="0" xr:uid="{B0DE054A-42DF-4773-9D07-99A814149525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5" authorId="0" shapeId="0" xr:uid="{3B09CF1D-3F8E-4102-BE37-857B35DD74E7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5" authorId="0" shapeId="0" xr:uid="{5F6F7B5B-AC01-44E3-A4B1-69945A3A42EA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5" authorId="0" shapeId="0" xr:uid="{4A221986-9761-41CA-AE49-FAA808C0250A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6" authorId="0" shapeId="0" xr:uid="{E79290EE-152A-42FE-B54A-AB9B5E9641E8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6" authorId="0" shapeId="0" xr:uid="{CFF31916-50A9-4C54-AA05-821C294E861C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6" authorId="0" shapeId="0" xr:uid="{AA9A75C7-28BE-4A6F-98AC-F62EF3F889D3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6" authorId="0" shapeId="0" xr:uid="{CA4D4A21-5B6C-48F6-AE7E-9A55F7CEAE00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6" authorId="0" shapeId="0" xr:uid="{C2C11B2B-FC9E-4CFB-A0D9-E3A305947E74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6" authorId="0" shapeId="0" xr:uid="{31DB80D3-EDAE-479B-BD31-F4CF50A4DA48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6" authorId="0" shapeId="0" xr:uid="{55B2EBAE-36D0-447D-B4AB-7BC2CBD4BB33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6" authorId="0" shapeId="0" xr:uid="{CBC7AF0C-82E5-41BE-8232-DDB487C2AD27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6" authorId="0" shapeId="0" xr:uid="{3BCE4A02-0595-4D26-B830-687598DF54D0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6" authorId="0" shapeId="0" xr:uid="{FF1B77E1-5DFC-4E9D-BE25-2121DB4DB4E5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<sst xmlns="http://schemas.openxmlformats.org/spreadsheetml/2006/main" count="519" uniqueCount="292">
  <si>
    <t/>
  </si>
  <si>
    <t>2-ojo viešojo sektoriaus apskaitos ir finansinės atskaitomybės standarto „Finansinės būklės ataskaita“</t>
  </si>
  <si>
    <t>1 priedas</t>
  </si>
  <si>
    <t>(Finansinės būklės ataskaitos forma)</t>
  </si>
  <si>
    <t>Gargždų lopšelis-darželis Naminukas</t>
  </si>
  <si>
    <r>
      <t>(viešojo sektoriaus subjektų grupės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pavadinimas)</t>
    </r>
  </si>
  <si>
    <t>Įm.k.191789695 Kranto 3, Gargždai</t>
  </si>
  <si>
    <t>(viešojo sektoriaus subjekto, parengusio finansinės būklės ataskaitą, juridinio asmens kodas, adresas)</t>
  </si>
  <si>
    <t>FINANSINĖS BŪKLĖS ATASKAITA</t>
  </si>
  <si>
    <t>PAGAL  2026-03-31 D. DUOMENIS</t>
  </si>
  <si>
    <t>(data)</t>
  </si>
  <si>
    <t>Pateikimo valiuta ir tikslumas: 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</si>
  <si>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</si>
  <si>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</si>
  <si>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</si>
  <si>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</si>
  <si>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</si>
  <si>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1.</t>
  </si>
  <si>
    <t>ILGALAIKIS TURTAS</t>
  </si>
  <si>
    <t>1.1.</t>
  </si>
  <si>
    <t>Nematerialusis turtas</t>
  </si>
  <si>
    <t>1.1.1.</t>
  </si>
  <si>
    <t>Plėtros darbai</t>
  </si>
  <si>
    <t>0</t>
  </si>
  <si>
    <t>1.1.2.</t>
  </si>
  <si>
    <t>Programinė įranga ir jos licencijos</t>
  </si>
  <si>
    <t>1.1.3.</t>
  </si>
  <si>
    <t>Nebaigti projektai ir išanksto sumokėtos sumos</t>
  </si>
  <si>
    <t>1.1.4.</t>
  </si>
  <si>
    <t>Kitas nematerialusis turtas</t>
  </si>
  <si>
    <t>1.2.</t>
  </si>
  <si>
    <t>Ilgalaikis materialusis turtas</t>
  </si>
  <si>
    <t>1.2.1.</t>
  </si>
  <si>
    <t>Žemė</t>
  </si>
  <si>
    <t>1.2.2.</t>
  </si>
  <si>
    <t>Pastatai</t>
  </si>
  <si>
    <t>1.2.3.</t>
  </si>
  <si>
    <t>Infrastruktūros statiniai</t>
  </si>
  <si>
    <t>1.2.4.</t>
  </si>
  <si>
    <t>Kiti statiniai</t>
  </si>
  <si>
    <t>1.2.5.</t>
  </si>
  <si>
    <t>Mašinos ir įrenginiai</t>
  </si>
  <si>
    <t>1.2.6.</t>
  </si>
  <si>
    <t>Transporto priemonės</t>
  </si>
  <si>
    <t>1.2.7.</t>
  </si>
  <si>
    <t>Baldai, biuro įranga ir kitas ilgalaikis materialusis turtas</t>
  </si>
  <si>
    <t>1.2.8.</t>
  </si>
  <si>
    <t>Kultūros ir kitos vertybės</t>
  </si>
  <si>
    <t>1.2.9.</t>
  </si>
  <si>
    <t>Nebaigta statyba ir išanksto sumokėtos sumos</t>
  </si>
  <si>
    <t>1.3.</t>
  </si>
  <si>
    <t>Ilgalaikis finansinis turtas</t>
  </si>
  <si>
    <t>1.4.</t>
  </si>
  <si>
    <t>Mineraliniai ištekliai</t>
  </si>
  <si>
    <t>1.5.</t>
  </si>
  <si>
    <t>Kitas ilgalaikis turtas</t>
  </si>
  <si>
    <t>2.</t>
  </si>
  <si>
    <t>BIOLOGINIS TURTAS</t>
  </si>
  <si>
    <t>3.</t>
  </si>
  <si>
    <t>TRUMPALAIKIS TURTAS</t>
  </si>
  <si>
    <t>3.1.</t>
  </si>
  <si>
    <t>Atsargos</t>
  </si>
  <si>
    <t>3.2.</t>
  </si>
  <si>
    <t>Iš anksto sumokėtos sumos</t>
  </si>
  <si>
    <t>3.3.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</si>
  <si>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</si>
  <si>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3.3.1.</t>
  </si>
  <si>
    <t>Suteiktos paskolos</t>
  </si>
  <si>
    <t>3.3.2.</t>
  </si>
  <si>
    <t>Gautinos finansavimo sumos</t>
  </si>
  <si>
    <t>3.3.3.</t>
  </si>
  <si>
    <t>Gautinos sumos iš biudžeto už pervestas pajamų įmokas</t>
  </si>
  <si>
    <t>3.3.4.</t>
  </si>
  <si>
    <t>Gautinos sumos už turto naudojimą, parduotas prekes, turtą, paslaugas</t>
  </si>
  <si>
    <t>3.3.5.</t>
  </si>
  <si>
    <t>Kitos gautinos sumos</t>
  </si>
  <si>
    <t>3.4.</t>
  </si>
  <si>
    <t>Trumpalaikės investicijos</t>
  </si>
  <si>
    <t>3.5.</t>
  </si>
  <si>
    <t>Pinigai ir pinigų ekvivalentai</t>
  </si>
  <si>
    <t>4.</t>
  </si>
  <si>
    <t>IŠ VISO TURTO:</t>
  </si>
  <si>
    <t>5.</t>
  </si>
  <si>
    <t>FINANSAVIMO SUMOS</t>
  </si>
  <si>
    <t>5.1.</t>
  </si>
  <si>
    <t xml:space="preserve">Iš valstybės biudžeto </t>
  </si>
  <si>
    <t>5.2.</t>
  </si>
  <si>
    <t>Iš savivaldybės biudžeto</t>
  </si>
  <si>
    <t>5.3.</t>
  </si>
  <si>
    <t>Iš Europos Sąjungos, užsienio valstybių ir tarptautinių organizacijų</t>
  </si>
  <si>
    <t>5.4.</t>
  </si>
  <si>
    <t>Iš viešojo sektoriaus subjektų pajamų</t>
  </si>
  <si>
    <t>5.5.</t>
  </si>
  <si>
    <t>Iš fizinių ir privačių juridinių asmenų</t>
  </si>
  <si>
    <t>6.</t>
  </si>
  <si>
    <t>ĮSIPAREIGOJIMAI</t>
  </si>
  <si>
    <t>6.1.</t>
  </si>
  <si>
    <t>Atidėjiniai</t>
  </si>
  <si>
    <t>6.2.</t>
  </si>
  <si>
    <t>Ilgalaikiai įsipareigojimai</t>
  </si>
  <si>
    <t>6.2.1.</t>
  </si>
  <si>
    <t>Ilgalaikiai skoliniai įsipareigojimai</t>
  </si>
  <si>
    <t>6.2.2.</t>
  </si>
  <si>
    <t>Kiti ilgalaikiai įsipareigojimai</t>
  </si>
  <si>
    <t>6.3.</t>
  </si>
  <si>
    <t>Trumpalaikiai įsipareigojimai</t>
  </si>
  <si>
    <t>6.3.1.</t>
  </si>
  <si>
    <t>Trumpalaikiai skoliniai įsipareigojimai</t>
  </si>
  <si>
    <t>6.3.2.</t>
  </si>
  <si>
    <t>Mokėtinos socialinės išmokos, stipendijos, prizai ir premijos</t>
  </si>
  <si>
    <t>6.3.3.</t>
  </si>
  <si>
    <t>Tiekėjams mokėtinos sumos</t>
  </si>
  <si>
    <t>6.3.4.</t>
  </si>
  <si>
    <t>Su darbo santykiais susiję įsipareigojimai</t>
  </si>
  <si>
    <t>6.3.6.</t>
  </si>
  <si>
    <t>Kiti trumpalaikiai įsipareigojimai</t>
  </si>
  <si>
    <t>6.3.6.1.</t>
  </si>
  <si>
    <t>Mokėtinos sumos tarptautinėms institucijoms, į biudžetus ir fondus</t>
  </si>
  <si>
    <t>6.3.6.2.</t>
  </si>
  <si>
    <t>Kiti įsipareigojimai</t>
  </si>
  <si>
    <t>7.</t>
  </si>
  <si>
    <t>GRYNASIS TURTAS</t>
  </si>
  <si>
    <t>7.1.</t>
  </si>
  <si>
    <t>Dalininkų kapitalas</t>
  </si>
  <si>
    <t>7.2.</t>
  </si>
  <si>
    <t>Rezervai</t>
  </si>
  <si>
    <t>7.2.1.</t>
  </si>
  <si>
    <t>Tikrosios vertės rezervas</t>
  </si>
  <si>
    <t>7.2.2.</t>
  </si>
  <si>
    <t>Mineralinių išteklių rezervas</t>
  </si>
  <si>
    <t>7.2.3.</t>
  </si>
  <si>
    <t>Medynų rezervas</t>
  </si>
  <si>
    <t>7.2.4.</t>
  </si>
  <si>
    <t>Kiti rezervai</t>
  </si>
  <si>
    <t>7.3.</t>
  </si>
  <si>
    <t>Sukauptas perviršis ar deficitas</t>
  </si>
  <si>
    <t>7.3.1.</t>
  </si>
  <si>
    <t>Viešojo sektoriaus subjektų sukauptas perviršis ar deficitas be nuosavybės metodo įtakos</t>
  </si>
  <si>
    <t>7.3.2.</t>
  </si>
  <si>
    <t>Nuosavybės metodo įtaka</t>
  </si>
  <si>
    <t>8.</t>
  </si>
  <si>
    <t>IŠ VISO FINANSAVIMO SUMŲ, ĮSIPAREIGOJIMŲ, GRYNOJO TURTO IR MAŽUMOS DALIES:</t>
  </si>
  <si>
    <r>
      <t>Pastaba.</t>
    </r>
    <r>
      <rPr>
        <sz val="10"/>
        <rFont val="Times New Roman"/>
        <family val="1"/>
        <charset val="186"/>
      </rPr>
      <t xml:space="preserve"> Forma pildoma rengiant viešojo sektoriaus subjektų, išskyrus išteklių fondus, mokesčių fondus ir fondų fondus, finansinės būklės ataskaitą. </t>
    </r>
  </si>
  <si>
    <t>Raimunda Mockuvienė</t>
  </si>
  <si>
    <t>(pareigų pavadinimas)</t>
  </si>
  <si>
    <t>(parašas)</t>
  </si>
  <si>
    <t>(vardas ir pavardė)</t>
  </si>
  <si>
    <t>Viktorija Kaprizkina</t>
  </si>
  <si>
    <t xml:space="preserve">(pareigų pavadinimas)                   </t>
  </si>
  <si>
    <t xml:space="preserve">3-iojo viešojo sektoriaus apskaitos ir finansinės atskaitomybės standarto „Veiklos rezultatų ataskaita“ </t>
  </si>
  <si>
    <t xml:space="preserve">                              1 priedas</t>
  </si>
  <si>
    <t>(Veiklos rezultatų ataskaitos forma)</t>
  </si>
  <si>
    <t>(viešojo sektoriaus subjekto pavadinimas)</t>
  </si>
  <si>
    <t>(viešojo sektoriaus subjekto, parengusio veiklos rezultatų ataskaitą, juridinio asmens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</si>
  <si>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</si>
  <si>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</si>
  <si>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</si>
  <si>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</si>
  <si>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</si>
  <si>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PAJAMOS</t>
  </si>
  <si>
    <t>FINANSAVIMO PAJAMOS</t>
  </si>
  <si>
    <t xml:space="preserve">    Iš valstybės biudžeto </t>
  </si>
  <si>
    <t xml:space="preserve">Iš savivaldybių biudžetų </t>
  </si>
  <si>
    <t xml:space="preserve">    Iš savivaldybių biudžeto</t>
  </si>
  <si>
    <t>Iš ES, užsienio valstybių ir tarptautinių organizacijų lėšų</t>
  </si>
  <si>
    <t xml:space="preserve">    Iš Europos Sąjungos, užsienio valstybių ir tarptautinių organizacijų lėšų</t>
  </si>
  <si>
    <t>Iš kitų finansavimo šaltinių</t>
  </si>
  <si>
    <t xml:space="preserve">    Iš viešojo sektoriaus subjektų pajamų</t>
  </si>
  <si>
    <t>1.1.5.</t>
  </si>
  <si>
    <t xml:space="preserve">    Iš fizinių ir privačių juridinių asmenų</t>
  </si>
  <si>
    <t>MOKESČIŲ IR SOCIALINIŲ ĮMOKŲ PAJAMOS</t>
  </si>
  <si>
    <t>KITOS PAJAMOS</t>
  </si>
  <si>
    <t xml:space="preserve">    Rinkliavų ir žyminio mokesčio pajamos</t>
  </si>
  <si>
    <t>1.2.1.1.</t>
  </si>
  <si>
    <t xml:space="preserve">    Rinkliavų pajamos</t>
  </si>
  <si>
    <t>1.2.1.2.</t>
  </si>
  <si>
    <t xml:space="preserve">    Įskaitytas žyminis mokestis</t>
  </si>
  <si>
    <t>1.2.1.3.</t>
  </si>
  <si>
    <t xml:space="preserve">    Grąžintinas žyminis mokestis </t>
  </si>
  <si>
    <t>1.2.2.1.</t>
  </si>
  <si>
    <t xml:space="preserve">    Prekių pardavimo ir paslaugų, apmokamų viešojo sektoriaus subjektų lėšomis, pajamos</t>
  </si>
  <si>
    <t>1.2.2.2.</t>
  </si>
  <si>
    <t xml:space="preserve">    Kitų prekių pardavimo ir paslaugų pajamos</t>
  </si>
  <si>
    <t xml:space="preserve">    Baudų, konfiskuoto turto ir netesybų pajamos</t>
  </si>
  <si>
    <t xml:space="preserve">    Finansinės ir investicinės veiklos pajamos</t>
  </si>
  <si>
    <t xml:space="preserve">    Kitos </t>
  </si>
  <si>
    <t xml:space="preserve">    Negrąžintinai pervestinos į biudžetus, išteklių fondus pajamos</t>
  </si>
  <si>
    <t>PAGRINDINĖS VEIKLOS SĄNAUDOS</t>
  </si>
  <si>
    <t>SĄNAUDOS</t>
  </si>
  <si>
    <t xml:space="preserve">2.1. </t>
  </si>
  <si>
    <t xml:space="preserve">Darbo užmokesčio ir socialinio draudimo </t>
  </si>
  <si>
    <t>SU DARBO SANTYKIAIS SUSIJUSIŲ IŠMOKŲ SĄNAUDOS</t>
  </si>
  <si>
    <t>2.1.1.</t>
  </si>
  <si>
    <t>Nusidėvėjimo ir amortizacijos</t>
  </si>
  <si>
    <t xml:space="preserve">    Darbo užmokesčio ir socialinio draudimo sąnaudos</t>
  </si>
  <si>
    <t>2.1.2.</t>
  </si>
  <si>
    <t>KOMUNALINIŲ PASLAUGŲ IR ryšių</t>
  </si>
  <si>
    <t xml:space="preserve">    Socialinių ir kitų išmokų darbuotojams sąnaudos</t>
  </si>
  <si>
    <t>2.2.</t>
  </si>
  <si>
    <t xml:space="preserve">Komandiruočių </t>
  </si>
  <si>
    <t>PREKIŲ IR PASLAUGŲ SĄNAUDOS</t>
  </si>
  <si>
    <t>2.2.1.</t>
  </si>
  <si>
    <t xml:space="preserve">Transporto </t>
  </si>
  <si>
    <t xml:space="preserve">    Prekių ir paslaugų sąnaudos veiklai</t>
  </si>
  <si>
    <t>2.2.2.</t>
  </si>
  <si>
    <t xml:space="preserve">Kvalifikacijos kėlimo </t>
  </si>
  <si>
    <t xml:space="preserve">    Prekių ir paslaugų sąnaudos viešajam ūkiui</t>
  </si>
  <si>
    <t>2.2.3.</t>
  </si>
  <si>
    <t>PAPRASTOJO Remonto IR EKSPLOATAVIMO</t>
  </si>
  <si>
    <t xml:space="preserve">    Prekių pardavimo sąnaudos</t>
  </si>
  <si>
    <t>2.3.</t>
  </si>
  <si>
    <t>NUVERTĖJIMO IR NURAŠYTŲ SUMŲ</t>
  </si>
  <si>
    <t>NUSIDĖVĖJIMO IR AMORTIZACIJOS SĄNAUDOS</t>
  </si>
  <si>
    <t>2.4.</t>
  </si>
  <si>
    <t>SUNAUDOTŲ IR PARDUOTŲ ATSARGŲ SAVIKAINA</t>
  </si>
  <si>
    <t>NUVERTĖJIMO IR NURAŠYTŲ SUMŲ SĄNAUDOS</t>
  </si>
  <si>
    <t>2.5.</t>
  </si>
  <si>
    <t>socialinių išmokų</t>
  </si>
  <si>
    <t>SOCIALINIŲ IŠMOKŲ, STIPENDIJŲ, PRIZŲ IR PREMIJŲ SĄNAUDOS</t>
  </si>
  <si>
    <t>2.6.</t>
  </si>
  <si>
    <t>nuomos</t>
  </si>
  <si>
    <t>FINANSAVIMO SĄNAUDOS</t>
  </si>
  <si>
    <t>2.7.</t>
  </si>
  <si>
    <t>finansavimo</t>
  </si>
  <si>
    <t>FINANSINĖS IR INVESTICINĖS VEIKLOS SĄNAUDOS</t>
  </si>
  <si>
    <t>2.8.</t>
  </si>
  <si>
    <t>kitų paslaugų</t>
  </si>
  <si>
    <t>MOKESČIAI EUROPOS SĄJUNGAI IR KITOMS TARPTAUTINĖMS ORGANIZACIJOMS</t>
  </si>
  <si>
    <t>2.9.</t>
  </si>
  <si>
    <t xml:space="preserve">Kitos </t>
  </si>
  <si>
    <t>KITOS SĄNAUDOS</t>
  </si>
  <si>
    <t>2.10.</t>
  </si>
  <si>
    <t>KAPITALIZUOTOS TURTO KŪRIMO (GAMYBOS) IŠLAIDOS</t>
  </si>
  <si>
    <t>PAGRINDINĖS VEIKLOS PERVIRŠIS AR DEFICITAS</t>
  </si>
  <si>
    <t>PERVIRŠIS AR DEFICITAS IŠ VYKDOMOS VEIKLOS</t>
  </si>
  <si>
    <t xml:space="preserve">4. </t>
  </si>
  <si>
    <t>KITOS VEIKLOS REZULTATAS</t>
  </si>
  <si>
    <t>APSKAITOS POLITIKOS KEITIMO IR ESMINIŲ APSKAITOS KLAIDŲ TAISYMO ĮTAKA</t>
  </si>
  <si>
    <t>PELNO MOKESTIS</t>
  </si>
  <si>
    <t>NUOSAVYBĖS METODO ĮTAKA</t>
  </si>
  <si>
    <t>GRYNASIS PERVIRŠIS AR DEFICITAS</t>
  </si>
  <si>
    <r>
      <t>Pastaba</t>
    </r>
    <r>
      <rPr>
        <sz val="9"/>
        <rFont val="Times New Roman"/>
        <family val="1"/>
        <charset val="186"/>
      </rPr>
      <t>. Forma pildoma rengiant viešojo sektoriaus subjektų, išskyrus išteklių fondus, mokesčių fondus ir fondų fondus, veiklos rezultatų ataskaitą.</t>
    </r>
  </si>
  <si>
    <t xml:space="preserve">(pareigų pavadinimas)                           </t>
  </si>
  <si>
    <t xml:space="preserve">(pareigų pavadinimas)                                                                                      </t>
  </si>
  <si>
    <t xml:space="preserve">  (parašas)</t>
  </si>
  <si>
    <t>20-ojo viešojo sektoriaus apskaitos ir finansinės
atskaitomybės standarto  „Finansavimo sumos“</t>
  </si>
  <si>
    <t>2 priedas</t>
  </si>
  <si>
    <t>(Informacijos apie finansavimo sumas pagal šaltinį, tikslinę paskirtį ir jų pokyčius forma)</t>
  </si>
  <si>
    <t>INFORMACIJA APIE FINANSAVIMO SUMAS PAGAL ŠALTINĮ, TIKSLINĘ PASKIRTĮ IR JŲ POKYČIUS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</si>
  <si>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</si>
  <si>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</si>
  <si>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</si>
  <si>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</si>
  <si>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</si>
  <si>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</si>
  <si>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</si>
  <si>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</si>
  <si>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</si>
  <si>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</si>
  <si>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</si>
  <si>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</si>
  <si>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</si>
  <si>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</si>
  <si>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Iš valstybės biudžeto:</t>
  </si>
  <si>
    <t>nepiniginiam turtui įsigyti</t>
  </si>
  <si>
    <t>kitoms išlaidoms kompensuoti</t>
  </si>
  <si>
    <t>Iš savivaldybės biudžeto:</t>
  </si>
  <si>
    <t>2.1.</t>
  </si>
  <si>
    <t>Iš Europos Sąjungos, užsienio valstybių ir tarptautinių organizacijų:</t>
  </si>
  <si>
    <t>Iš viešojo sektoriaus subjektų pajamų:</t>
  </si>
  <si>
    <t>4.1.</t>
  </si>
  <si>
    <t>4.2.</t>
  </si>
  <si>
    <t>Iš fizinių ir privačių juridinių asmenų:</t>
  </si>
  <si>
    <t>Iš viso finansavimo sumų</t>
  </si>
  <si>
    <r>
      <t>Pastabos:</t>
    </r>
    <r>
      <rPr>
        <sz val="11"/>
        <rFont val="Times New Roman"/>
        <family val="1"/>
        <charset val="186"/>
      </rPr>
      <t xml:space="preserve">
1. Lentelės 5 skiltyje „Finansavimo sumų pergrupavimas“ rodomas finansavimo sumų pergrupavimas, praėjusio ataskaitinio laikotarpio klaidų taisymas, valiutos kurso įtaka pinigų likučiams, susijusiems su finansavimo sumomis, finansavimo sumų dalis, pagal 26-ojo viešojo sektoriaus apskaitos ir finansinės atskaitomybės standarto „Fondų apskaita ir finansinių ataskaitų rinkinys“, patvirtinto Lietuvos Respublikos finansų ministro 2007 m. gruodžio 7 d. įsakymu Nr. 1K-357 „Dėl 26-ojo viešojo sektoriaus apskaitos ir finansinės atskaitomybės standarto patvirtinimo“, 24 punktą pripažinta valstybės iždo finansavimo pajamomis.
2. Lentelės 1 punkte „Iš valstybės biudžeto“ rodomos finansavimo sumos iš valstybės biudžeto, išskyrus valstybės biudžeto asignavimų dalį, gautą iš Europos Sąjungos, užsienio valstybių ir tarptautinių organizacijų.
3. Lentelės 2 punkte „Iš savivaldybės biudžeto“ rodomos finansavimo sumos, iš savivaldybės biudžeto, išskyrus savivaldybės biudžeto asignavimų dalį, gautą iš Europos Sąjungos, užsienio valstybių ir tarptautinių organizacijų.
4. Lentelės 3 punkte „Iš Europos Sąjungos, užsienio valstybių ir tarptautinių organizacijų“ rodomos sumos iš šių šaltinių, neįskaitant finansavimo sumų iš valstybės ar savivaldybės biudžetų Europos Sąjungos projektams finansuoti.</t>
    </r>
  </si>
  <si>
    <t>Direktorė</t>
  </si>
  <si>
    <t>2026-04-24  Nr.____</t>
  </si>
  <si>
    <t>Biudžetinių įstaigų centralizuotos apskaitos skyriaus vedėja</t>
  </si>
  <si>
    <t>Gargždų lopšelis - darželis "Naminukas"</t>
  </si>
  <si>
    <t>PAGAL 2026-03-31 D. DUOMENIS</t>
  </si>
  <si>
    <t>P04</t>
  </si>
  <si>
    <t>P08</t>
  </si>
  <si>
    <t>P09</t>
  </si>
  <si>
    <t>P10</t>
  </si>
  <si>
    <t>P11</t>
  </si>
  <si>
    <t>P12</t>
  </si>
  <si>
    <t>P15</t>
  </si>
  <si>
    <t>P17</t>
  </si>
  <si>
    <t>P18</t>
  </si>
  <si>
    <t>P21</t>
  </si>
  <si>
    <t>P22</t>
  </si>
  <si>
    <t xml:space="preserve">    Prekių pardavimo ir paslaugų pajamos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</si>
</sst>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Arial"/>
      <family val="2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ahoma"/>
      <family val="2"/>
      <charset val="186"/>
    </font>
    <font>
      <sz val="1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  <family val="2"/>
      <charset val="186"/>
    </font>
    <font>
      <u/>
      <sz val="11"/>
      <name val="TimesNewRoman,Bold"/>
      <charset val="186"/>
    </font>
    <font>
      <i/>
      <sz val="11"/>
      <name val="TimesNewRoman,Bold"/>
    </font>
    <font>
      <sz val="12"/>
      <color indexed="8"/>
      <name val="TimesNewRomanPSMT"/>
    </font>
    <font>
      <b/>
      <sz val="12"/>
      <name val="Arial"/>
      <family val="2"/>
      <charset val="186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sz val="9"/>
      <color indexed="8"/>
      <name val="Tahoma"/>
      <family val="2"/>
      <charset val="186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8">
    <xf numFmtId="0" fontId="0" fillId="0" borderId="0" xfId="0"/>
    <xf numFmtId="0" fontId="18" fillId="33" borderId="0" xfId="0" applyFont="1" applyFill="1" applyAlignment="1">
      <alignment vertical="center"/>
    </xf>
    <xf numFmtId="0" fontId="20" fillId="0" borderId="0" xfId="0" applyFont="1"/>
    <xf numFmtId="0" fontId="18" fillId="33" borderId="0" xfId="0" applyFont="1" applyFill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24" fillId="33" borderId="0" xfId="0" applyFont="1" applyFill="1" applyAlignment="1">
      <alignment horizontal="center" vertical="center" wrapText="1"/>
    </xf>
    <xf numFmtId="0" fontId="24" fillId="33" borderId="0" xfId="0" applyFont="1" applyFill="1" applyAlignment="1">
      <alignment vertical="center" wrapText="1"/>
    </xf>
    <xf numFmtId="0" fontId="18" fillId="33" borderId="0" xfId="0" applyFont="1" applyFill="1" applyAlignment="1">
      <alignment horizontal="center" vertical="center" wrapText="1"/>
    </xf>
    <xf numFmtId="2" fontId="18" fillId="33" borderId="10" xfId="0" applyNumberFormat="1" applyFont="1" applyFill="1" applyBorder="1" applyAlignment="1">
      <alignment horizontal="right" vertical="center"/>
    </xf>
    <xf numFmtId="0" fontId="18" fillId="33" borderId="0" xfId="0" applyFont="1" applyFill="1" applyAlignment="1">
      <alignment horizontal="left" vertical="center" wrapText="1"/>
    </xf>
    <xf numFmtId="2" fontId="18" fillId="33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0" fontId="30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2" fillId="0" borderId="0" xfId="0" applyFont="1"/>
    <xf numFmtId="0" fontId="18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40" fillId="0" borderId="0" xfId="0" applyFont="1" applyAlignment="1">
      <alignment horizontal="center" vertical="center" wrapText="1"/>
    </xf>
    <xf numFmtId="4" fontId="30" fillId="0" borderId="0" xfId="0" applyNumberFormat="1" applyFont="1" applyAlignment="1">
      <alignment vertical="center"/>
    </xf>
    <xf numFmtId="4" fontId="42" fillId="0" borderId="0" xfId="0" applyNumberFormat="1" applyFont="1" applyAlignment="1">
      <alignment vertical="center"/>
    </xf>
    <xf numFmtId="0" fontId="18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19" fillId="0" borderId="14" xfId="0" applyFont="1" applyBorder="1" applyAlignment="1">
      <alignment horizontal="center" vertical="center" wrapText="1"/>
    </xf>
    <xf numFmtId="49" fontId="19" fillId="33" borderId="15" xfId="0" applyNumberFormat="1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left" vertical="center"/>
    </xf>
    <xf numFmtId="0" fontId="19" fillId="34" borderId="15" xfId="0" applyFont="1" applyFill="1" applyBorder="1" applyAlignment="1">
      <alignment horizontal="left" vertical="center"/>
    </xf>
    <xf numFmtId="0" fontId="19" fillId="34" borderId="15" xfId="0" applyFont="1" applyFill="1" applyBorder="1" applyAlignment="1">
      <alignment horizontal="left" vertical="center" wrapText="1"/>
    </xf>
    <xf numFmtId="0" fontId="18" fillId="34" borderId="15" xfId="0" applyFont="1" applyFill="1" applyBorder="1" applyAlignment="1">
      <alignment horizontal="center" vertical="center" wrapText="1"/>
    </xf>
    <xf numFmtId="2" fontId="19" fillId="34" borderId="14" xfId="0" applyNumberFormat="1" applyFont="1" applyFill="1" applyBorder="1" applyAlignment="1">
      <alignment horizontal="right" vertical="center"/>
    </xf>
    <xf numFmtId="0" fontId="18" fillId="33" borderId="18" xfId="0" applyFont="1" applyFill="1" applyBorder="1" applyAlignment="1">
      <alignment horizontal="left" vertical="center"/>
    </xf>
    <xf numFmtId="0" fontId="27" fillId="33" borderId="19" xfId="0" applyFont="1" applyFill="1" applyBorder="1" applyAlignment="1">
      <alignment horizontal="left" vertical="center"/>
    </xf>
    <xf numFmtId="0" fontId="27" fillId="33" borderId="19" xfId="0" applyFont="1" applyFill="1" applyBorder="1" applyAlignment="1">
      <alignment horizontal="left" vertical="center" wrapText="1"/>
    </xf>
    <xf numFmtId="2" fontId="18" fillId="33" borderId="18" xfId="0" applyNumberFormat="1" applyFont="1" applyFill="1" applyBorder="1" applyAlignment="1">
      <alignment horizontal="right" vertical="center"/>
    </xf>
    <xf numFmtId="0" fontId="18" fillId="33" borderId="15" xfId="0" applyFont="1" applyFill="1" applyBorder="1" applyAlignment="1">
      <alignment horizontal="left" vertical="center"/>
    </xf>
    <xf numFmtId="0" fontId="18" fillId="33" borderId="17" xfId="0" applyFont="1" applyFill="1" applyBorder="1" applyAlignment="1">
      <alignment horizontal="left" vertical="center"/>
    </xf>
    <xf numFmtId="0" fontId="18" fillId="33" borderId="17" xfId="0" applyFont="1" applyFill="1" applyBorder="1" applyAlignment="1">
      <alignment horizontal="left" vertical="center" wrapText="1"/>
    </xf>
    <xf numFmtId="16" fontId="18" fillId="33" borderId="16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 wrapText="1"/>
    </xf>
    <xf numFmtId="16" fontId="18" fillId="33" borderId="14" xfId="0" applyNumberFormat="1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left" vertical="center"/>
    </xf>
    <xf numFmtId="0" fontId="18" fillId="33" borderId="22" xfId="0" applyFont="1" applyFill="1" applyBorder="1" applyAlignment="1">
      <alignment horizontal="left" vertical="center"/>
    </xf>
    <xf numFmtId="0" fontId="18" fillId="33" borderId="22" xfId="0" applyFont="1" applyFill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/>
    </xf>
    <xf numFmtId="0" fontId="18" fillId="33" borderId="14" xfId="0" applyFont="1" applyFill="1" applyBorder="1" applyAlignment="1">
      <alignment horizontal="left" vertical="center" wrapText="1"/>
    </xf>
    <xf numFmtId="0" fontId="18" fillId="33" borderId="15" xfId="0" applyFont="1" applyFill="1" applyBorder="1" applyAlignment="1">
      <alignment horizontal="left" vertical="center" wrapText="1"/>
    </xf>
    <xf numFmtId="16" fontId="19" fillId="34" borderId="14" xfId="0" applyNumberFormat="1" applyFont="1" applyFill="1" applyBorder="1" applyAlignment="1">
      <alignment horizontal="center" vertical="center" wrapText="1"/>
    </xf>
    <xf numFmtId="2" fontId="19" fillId="34" borderId="18" xfId="0" applyNumberFormat="1" applyFont="1" applyFill="1" applyBorder="1" applyAlignment="1">
      <alignment horizontal="right" vertical="center"/>
    </xf>
    <xf numFmtId="0" fontId="18" fillId="34" borderId="14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/>
    </xf>
    <xf numFmtId="16" fontId="18" fillId="0" borderId="14" xfId="0" applyNumberFormat="1" applyFont="1" applyBorder="1" applyAlignment="1">
      <alignment horizontal="center" vertical="center"/>
    </xf>
    <xf numFmtId="0" fontId="19" fillId="35" borderId="14" xfId="0" applyFont="1" applyFill="1" applyBorder="1" applyAlignment="1">
      <alignment horizontal="center" vertical="center" wrapText="1"/>
    </xf>
    <xf numFmtId="0" fontId="19" fillId="35" borderId="21" xfId="0" applyFont="1" applyFill="1" applyBorder="1" applyAlignment="1">
      <alignment horizontal="left" vertical="center"/>
    </xf>
    <xf numFmtId="0" fontId="18" fillId="35" borderId="22" xfId="0" applyFont="1" applyFill="1" applyBorder="1" applyAlignment="1">
      <alignment horizontal="left" vertical="center"/>
    </xf>
    <xf numFmtId="0" fontId="18" fillId="35" borderId="22" xfId="0" applyFont="1" applyFill="1" applyBorder="1" applyAlignment="1">
      <alignment horizontal="left" vertical="center" wrapText="1"/>
    </xf>
    <xf numFmtId="0" fontId="18" fillId="35" borderId="14" xfId="0" applyFont="1" applyFill="1" applyBorder="1" applyAlignment="1">
      <alignment horizontal="center" vertical="center" wrapText="1"/>
    </xf>
    <xf numFmtId="2" fontId="19" fillId="35" borderId="18" xfId="0" applyNumberFormat="1" applyFont="1" applyFill="1" applyBorder="1" applyAlignment="1">
      <alignment horizontal="right" vertical="center"/>
    </xf>
    <xf numFmtId="0" fontId="19" fillId="34" borderId="14" xfId="0" applyFont="1" applyFill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left" vertical="center"/>
    </xf>
    <xf numFmtId="0" fontId="18" fillId="33" borderId="19" xfId="0" applyFont="1" applyFill="1" applyBorder="1" applyAlignment="1">
      <alignment horizontal="left" vertical="center" wrapText="1"/>
    </xf>
    <xf numFmtId="0" fontId="27" fillId="33" borderId="15" xfId="0" applyFont="1" applyFill="1" applyBorder="1" applyAlignment="1">
      <alignment horizontal="left" vertical="center"/>
    </xf>
    <xf numFmtId="0" fontId="27" fillId="33" borderId="16" xfId="0" applyFont="1" applyFill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/>
    </xf>
    <xf numFmtId="16" fontId="18" fillId="33" borderId="15" xfId="0" applyNumberFormat="1" applyFont="1" applyFill="1" applyBorder="1" applyAlignment="1">
      <alignment horizontal="center" vertical="center" wrapText="1"/>
    </xf>
    <xf numFmtId="2" fontId="18" fillId="33" borderId="14" xfId="0" applyNumberFormat="1" applyFont="1" applyFill="1" applyBorder="1" applyAlignment="1">
      <alignment horizontal="right" vertical="center"/>
    </xf>
    <xf numFmtId="2" fontId="18" fillId="33" borderId="24" xfId="0" applyNumberFormat="1" applyFont="1" applyFill="1" applyBorder="1" applyAlignment="1">
      <alignment horizontal="right" vertical="center"/>
    </xf>
    <xf numFmtId="0" fontId="18" fillId="0" borderId="17" xfId="0" applyFont="1" applyBorder="1"/>
    <xf numFmtId="16" fontId="18" fillId="33" borderId="17" xfId="0" applyNumberFormat="1" applyFont="1" applyFill="1" applyBorder="1" applyAlignment="1">
      <alignment horizontal="center" vertical="center" wrapText="1"/>
    </xf>
    <xf numFmtId="2" fontId="18" fillId="33" borderId="21" xfId="0" applyNumberFormat="1" applyFont="1" applyFill="1" applyBorder="1" applyAlignment="1">
      <alignment horizontal="right" vertical="center"/>
    </xf>
    <xf numFmtId="0" fontId="19" fillId="34" borderId="20" xfId="0" applyFont="1" applyFill="1" applyBorder="1" applyAlignment="1">
      <alignment horizontal="left" vertical="center"/>
    </xf>
    <xf numFmtId="0" fontId="19" fillId="34" borderId="23" xfId="0" applyFont="1" applyFill="1" applyBorder="1" applyAlignment="1">
      <alignment horizontal="left" vertical="center"/>
    </xf>
    <xf numFmtId="0" fontId="19" fillId="34" borderId="23" xfId="0" applyFont="1" applyFill="1" applyBorder="1" applyAlignment="1">
      <alignment horizontal="left" vertical="center" wrapText="1"/>
    </xf>
    <xf numFmtId="16" fontId="18" fillId="34" borderId="18" xfId="0" applyNumberFormat="1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vertical="center" wrapText="1"/>
    </xf>
    <xf numFmtId="0" fontId="18" fillId="33" borderId="16" xfId="0" applyFont="1" applyFill="1" applyBorder="1" applyAlignment="1">
      <alignment horizontal="left" vertical="center"/>
    </xf>
    <xf numFmtId="0" fontId="19" fillId="33" borderId="15" xfId="0" applyFont="1" applyFill="1" applyBorder="1" applyAlignment="1">
      <alignment horizontal="left" vertical="center"/>
    </xf>
    <xf numFmtId="0" fontId="18" fillId="0" borderId="17" xfId="0" applyFont="1" applyBorder="1" applyAlignment="1">
      <alignment horizontal="left" vertical="center" wrapText="1"/>
    </xf>
    <xf numFmtId="2" fontId="19" fillId="35" borderId="14" xfId="0" applyNumberFormat="1" applyFont="1" applyFill="1" applyBorder="1" applyAlignment="1">
      <alignment horizontal="right" vertical="center"/>
    </xf>
    <xf numFmtId="0" fontId="19" fillId="33" borderId="0" xfId="0" applyFont="1" applyFill="1" applyAlignment="1">
      <alignment vertical="center" wrapText="1"/>
    </xf>
    <xf numFmtId="0" fontId="19" fillId="33" borderId="0" xfId="0" applyFont="1" applyFill="1" applyAlignment="1">
      <alignment horizontal="left" vertical="center" wrapText="1"/>
    </xf>
    <xf numFmtId="0" fontId="18" fillId="33" borderId="12" xfId="0" applyFont="1" applyFill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21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vertical="center"/>
    </xf>
    <xf numFmtId="0" fontId="21" fillId="34" borderId="14" xfId="0" applyFont="1" applyFill="1" applyBorder="1" applyAlignment="1">
      <alignment horizontal="center" vertical="center"/>
    </xf>
    <xf numFmtId="2" fontId="21" fillId="34" borderId="14" xfId="0" applyNumberFormat="1" applyFont="1" applyFill="1" applyBorder="1" applyAlignment="1">
      <alignment horizontal="right" vertical="center"/>
    </xf>
    <xf numFmtId="0" fontId="22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2" fontId="22" fillId="0" borderId="14" xfId="0" applyNumberFormat="1" applyFont="1" applyBorder="1" applyAlignment="1">
      <alignment horizontal="right" vertical="center"/>
    </xf>
    <xf numFmtId="2" fontId="22" fillId="33" borderId="18" xfId="0" applyNumberFormat="1" applyFont="1" applyFill="1" applyBorder="1" applyAlignment="1">
      <alignment horizontal="right" vertical="center"/>
    </xf>
    <xf numFmtId="0" fontId="22" fillId="0" borderId="14" xfId="0" applyFont="1" applyBorder="1" applyAlignment="1">
      <alignment vertical="center"/>
    </xf>
    <xf numFmtId="0" fontId="22" fillId="0" borderId="18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/>
    </xf>
    <xf numFmtId="0" fontId="22" fillId="0" borderId="17" xfId="0" applyFont="1" applyBorder="1" applyAlignment="1">
      <alignment horizontal="left" vertical="center"/>
    </xf>
    <xf numFmtId="0" fontId="22" fillId="0" borderId="16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2" fontId="21" fillId="0" borderId="14" xfId="0" applyNumberFormat="1" applyFont="1" applyBorder="1" applyAlignment="1">
      <alignment horizontal="right" vertical="center"/>
    </xf>
    <xf numFmtId="0" fontId="21" fillId="0" borderId="14" xfId="0" applyFont="1" applyBorder="1" applyAlignment="1">
      <alignment vertical="center"/>
    </xf>
    <xf numFmtId="0" fontId="39" fillId="0" borderId="14" xfId="0" applyFont="1" applyBorder="1" applyAlignment="1">
      <alignment horizontal="center" vertical="center"/>
    </xf>
    <xf numFmtId="2" fontId="21" fillId="33" borderId="18" xfId="0" applyNumberFormat="1" applyFont="1" applyFill="1" applyBorder="1" applyAlignment="1">
      <alignment horizontal="right" vertical="center"/>
    </xf>
    <xf numFmtId="0" fontId="22" fillId="0" borderId="12" xfId="0" applyFont="1" applyBorder="1" applyAlignment="1">
      <alignment wrapText="1"/>
    </xf>
    <xf numFmtId="0" fontId="18" fillId="0" borderId="12" xfId="0" applyFont="1" applyBorder="1" applyAlignment="1">
      <alignment horizontal="left" wrapText="1"/>
    </xf>
    <xf numFmtId="0" fontId="40" fillId="0" borderId="14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49" fontId="18" fillId="0" borderId="20" xfId="0" applyNumberFormat="1" applyFont="1" applyBorder="1" applyAlignment="1">
      <alignment horizontal="center" vertical="center" wrapText="1"/>
    </xf>
    <xf numFmtId="0" fontId="40" fillId="34" borderId="14" xfId="0" applyFont="1" applyFill="1" applyBorder="1" applyAlignment="1">
      <alignment horizontal="center" vertical="center" wrapText="1"/>
    </xf>
    <xf numFmtId="0" fontId="40" fillId="34" borderId="14" xfId="0" applyFont="1" applyFill="1" applyBorder="1" applyAlignment="1">
      <alignment horizontal="left" vertical="center" wrapText="1"/>
    </xf>
    <xf numFmtId="4" fontId="21" fillId="34" borderId="14" xfId="0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left" vertical="center" wrapText="1"/>
    </xf>
    <xf numFmtId="4" fontId="22" fillId="0" borderId="14" xfId="0" applyNumberFormat="1" applyFont="1" applyBorder="1" applyAlignment="1">
      <alignment horizontal="center" vertical="center" wrapText="1"/>
    </xf>
    <xf numFmtId="4" fontId="22" fillId="36" borderId="14" xfId="0" applyNumberFormat="1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left" vertical="top" wrapText="1"/>
    </xf>
    <xf numFmtId="0" fontId="18" fillId="33" borderId="0" xfId="0" applyFont="1" applyFill="1" applyAlignment="1">
      <alignment horizontal="left" wrapText="1"/>
    </xf>
    <xf numFmtId="0" fontId="18" fillId="33" borderId="0" xfId="0" applyFont="1" applyFill="1" applyAlignment="1">
      <alignment horizontal="left" vertical="center" wrapText="1"/>
    </xf>
    <xf numFmtId="0" fontId="21" fillId="33" borderId="0" xfId="0" applyFont="1" applyFill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left" vertical="center" wrapText="1"/>
    </xf>
    <xf numFmtId="0" fontId="18" fillId="33" borderId="16" xfId="0" applyFont="1" applyFill="1" applyBorder="1" applyAlignment="1">
      <alignment horizontal="left" vertical="center" wrapText="1"/>
    </xf>
    <xf numFmtId="0" fontId="18" fillId="33" borderId="17" xfId="0" applyFont="1" applyFill="1" applyBorder="1" applyAlignment="1">
      <alignment horizontal="left" vertical="center" wrapText="1"/>
    </xf>
    <xf numFmtId="0" fontId="23" fillId="0" borderId="13" xfId="0" applyFont="1" applyBorder="1" applyAlignment="1">
      <alignment horizontal="center" vertical="center" wrapText="1"/>
    </xf>
    <xf numFmtId="0" fontId="18" fillId="33" borderId="0" xfId="0" applyFont="1" applyFill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26" fillId="0" borderId="12" xfId="0" applyFont="1" applyBorder="1" applyAlignment="1">
      <alignment horizontal="right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9" fillId="35" borderId="15" xfId="0" applyFont="1" applyFill="1" applyBorder="1" applyAlignment="1">
      <alignment horizontal="left" vertical="center" wrapText="1"/>
    </xf>
    <xf numFmtId="0" fontId="19" fillId="35" borderId="16" xfId="0" applyFont="1" applyFill="1" applyBorder="1" applyAlignment="1">
      <alignment horizontal="left" vertical="center" wrapText="1"/>
    </xf>
    <xf numFmtId="0" fontId="19" fillId="35" borderId="17" xfId="0" applyFont="1" applyFill="1" applyBorder="1" applyAlignment="1">
      <alignment horizontal="left" vertical="center" wrapText="1"/>
    </xf>
    <xf numFmtId="0" fontId="19" fillId="33" borderId="13" xfId="0" applyFont="1" applyFill="1" applyBorder="1" applyAlignment="1">
      <alignment horizontal="left" vertical="center" wrapText="1"/>
    </xf>
    <xf numFmtId="0" fontId="22" fillId="33" borderId="11" xfId="0" applyFont="1" applyFill="1" applyBorder="1" applyAlignment="1">
      <alignment horizontal="left" wrapText="1"/>
    </xf>
    <xf numFmtId="0" fontId="22" fillId="33" borderId="12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wrapText="1"/>
    </xf>
    <xf numFmtId="0" fontId="22" fillId="0" borderId="12" xfId="0" applyFont="1" applyBorder="1" applyAlignment="1">
      <alignment horizontal="center" wrapText="1"/>
    </xf>
    <xf numFmtId="0" fontId="18" fillId="0" borderId="0" xfId="0" applyFont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30" fillId="0" borderId="0" xfId="0" applyFont="1" applyAlignment="1">
      <alignment horizontal="right" vertical="center" indent="1"/>
    </xf>
    <xf numFmtId="0" fontId="2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right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1" fillId="34" borderId="15" xfId="0" applyFont="1" applyFill="1" applyBorder="1" applyAlignment="1">
      <alignment vertical="center" wrapText="1"/>
    </xf>
    <xf numFmtId="0" fontId="21" fillId="34" borderId="16" xfId="0" applyFont="1" applyFill="1" applyBorder="1" applyAlignment="1">
      <alignment vertical="center" wrapText="1"/>
    </xf>
    <xf numFmtId="0" fontId="21" fillId="34" borderId="17" xfId="0" applyFont="1" applyFill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8" fillId="0" borderId="13" xfId="0" applyFont="1" applyBorder="1" applyAlignment="1">
      <alignment horizontal="left" wrapText="1"/>
    </xf>
    <xf numFmtId="0" fontId="22" fillId="0" borderId="15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38" fillId="0" borderId="15" xfId="0" applyFont="1" applyBorder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17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15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5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18" fillId="0" borderId="0" xfId="0" applyFont="1" applyAlignment="1">
      <alignment horizontal="left" vertical="top" wrapText="1"/>
    </xf>
    <xf numFmtId="0" fontId="18" fillId="0" borderId="13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/>
    </xf>
    <xf numFmtId="0" fontId="40" fillId="0" borderId="18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4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center" wrapText="1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BFEAA-77E2-4175-881F-22CE2992D210}">
  <sheetPr>
    <pageSetUpPr fitToPage="1"/>
  </sheetPr>
  <dimension ref="A1:I108"/>
  <sheetViews>
    <sheetView showGridLines="0" tabSelected="1" topLeftCell="A31" zoomScaleSheetLayoutView="100" workbookViewId="0">
      <selection activeCell="J52" sqref="J52"/>
    </sheetView>
  </sheetViews>
  <sheetFormatPr defaultColWidth="9.7109375" defaultRowHeight="13.35" customHeight="1"/>
  <cols>
    <col min="1" max="1" width="5.5703125" style="1" customWidth="1"/>
    <col min="2" max="2" width="10.5703125" style="1" customWidth="1"/>
    <col min="3" max="3" width="3.140625" style="3" customWidth="1"/>
    <col min="4" max="4" width="2.7109375" style="3" customWidth="1"/>
    <col min="5" max="5" width="59" style="3" customWidth="1"/>
    <col min="6" max="6" width="7.7109375" style="3" customWidth="1"/>
    <col min="7" max="8" width="12.85546875" style="1" customWidth="1"/>
    <col min="9" max="9" width="9.28515625" style="1" customWidth="1"/>
    <col min="10" max="16384" width="9.7109375" style="1"/>
  </cols>
  <sheetData>
    <row r="1" spans="1:8" ht="30" customHeight="1">
      <c r="B1" s="149" t="s">
        <v>0</v>
      </c>
      <c r="C1" s="149"/>
      <c r="D1" s="149"/>
      <c r="E1" s="149"/>
      <c r="F1" s="149"/>
      <c r="G1" s="149"/>
      <c r="H1" s="149"/>
    </row>
    <row r="2" spans="1:8" ht="12.75" customHeight="1">
      <c r="A2" s="2"/>
      <c r="E2" s="150" t="s">
        <v>1</v>
      </c>
      <c r="F2" s="150"/>
      <c r="G2" s="150"/>
      <c r="H2" s="150"/>
    </row>
    <row r="3" spans="1:8" ht="13.35" customHeight="1">
      <c r="A3" s="2"/>
      <c r="E3" s="151" t="s">
        <v>2</v>
      </c>
      <c r="F3" s="151"/>
      <c r="G3" s="151"/>
      <c r="H3" s="151"/>
    </row>
    <row r="4" spans="1:8" ht="13.35" customHeight="1">
      <c r="A4" s="2"/>
    </row>
    <row r="5" spans="1:8" ht="13.35" customHeight="1">
      <c r="A5" s="2"/>
      <c r="B5" s="152" t="s">
        <v>3</v>
      </c>
      <c r="C5" s="152"/>
      <c r="D5" s="152"/>
      <c r="E5" s="152"/>
      <c r="F5" s="152"/>
      <c r="G5" s="152"/>
      <c r="H5" s="152"/>
    </row>
    <row r="6" spans="1:8" ht="25.5" customHeight="1">
      <c r="A6" s="2"/>
      <c r="B6" s="152"/>
      <c r="C6" s="152"/>
      <c r="D6" s="152"/>
      <c r="E6" s="152"/>
      <c r="F6" s="152"/>
      <c r="G6" s="152"/>
      <c r="H6" s="152"/>
    </row>
    <row r="7" spans="1:8" ht="15.6" customHeight="1">
      <c r="A7" s="2"/>
      <c r="B7" s="153" t="s">
        <v>4</v>
      </c>
      <c r="C7" s="153"/>
      <c r="D7" s="153"/>
      <c r="E7" s="153"/>
      <c r="F7" s="153"/>
      <c r="G7" s="153"/>
      <c r="H7" s="153"/>
    </row>
    <row r="8" spans="1:8" ht="13.35" customHeight="1">
      <c r="A8" s="2"/>
      <c r="B8" s="148" t="s">
        <v>5</v>
      </c>
      <c r="C8" s="148"/>
      <c r="D8" s="148"/>
      <c r="E8" s="148"/>
      <c r="F8" s="148"/>
      <c r="G8" s="148"/>
      <c r="H8" s="148"/>
    </row>
    <row r="9" spans="1:8" ht="12.75" customHeight="1">
      <c r="A9" s="2"/>
      <c r="B9" s="153" t="s">
        <v>6</v>
      </c>
      <c r="C9" s="153"/>
      <c r="D9" s="153"/>
      <c r="E9" s="153"/>
      <c r="F9" s="153"/>
      <c r="G9" s="153"/>
      <c r="H9" s="153"/>
    </row>
    <row r="10" spans="1:8" ht="13.35" customHeight="1">
      <c r="A10" s="2"/>
      <c r="B10" s="157" t="s">
        <v>7</v>
      </c>
      <c r="C10" s="157"/>
      <c r="D10" s="157"/>
      <c r="E10" s="157"/>
      <c r="F10" s="157"/>
      <c r="G10" s="157"/>
      <c r="H10" s="157"/>
    </row>
    <row r="11" spans="1:8" ht="13.35" customHeight="1">
      <c r="A11" s="2"/>
      <c r="B11" s="24"/>
      <c r="C11" s="24"/>
      <c r="D11" s="24"/>
      <c r="E11" s="24"/>
      <c r="F11" s="24"/>
      <c r="G11" s="24"/>
      <c r="H11" s="24"/>
    </row>
    <row r="12" spans="1:8" ht="13.35" customHeight="1">
      <c r="A12" s="2"/>
      <c r="B12" s="158"/>
      <c r="C12" s="158"/>
      <c r="D12" s="158"/>
      <c r="E12" s="158"/>
      <c r="F12" s="158"/>
    </row>
    <row r="13" spans="1:8" ht="13.35" customHeight="1">
      <c r="A13" s="2"/>
      <c r="B13" s="159" t="s">
        <v>8</v>
      </c>
      <c r="C13" s="159"/>
      <c r="D13" s="159"/>
      <c r="E13" s="159"/>
      <c r="F13" s="159"/>
      <c r="G13" s="159"/>
      <c r="H13" s="159"/>
    </row>
    <row r="14" spans="1:8" ht="13.35" customHeight="1">
      <c r="A14" s="2"/>
      <c r="B14" s="159" t="s">
        <v>9</v>
      </c>
      <c r="C14" s="159"/>
      <c r="D14" s="159"/>
      <c r="E14" s="159"/>
      <c r="F14" s="159"/>
      <c r="G14" s="159"/>
      <c r="H14" s="159"/>
    </row>
    <row r="15" spans="1:8" ht="13.35" customHeight="1">
      <c r="A15" s="2"/>
      <c r="B15" s="4"/>
      <c r="C15" s="5"/>
      <c r="D15" s="5"/>
      <c r="E15" s="5"/>
      <c r="F15" s="5"/>
      <c r="G15" s="6"/>
      <c r="H15" s="6"/>
    </row>
    <row r="16" spans="1:8" ht="13.35" customHeight="1">
      <c r="A16" s="2"/>
      <c r="B16" s="160" t="s">
        <v>276</v>
      </c>
      <c r="C16" s="160"/>
      <c r="D16" s="160"/>
      <c r="E16" s="160"/>
      <c r="F16" s="160"/>
      <c r="G16" s="160"/>
      <c r="H16" s="160"/>
    </row>
    <row r="17" spans="1:8" ht="13.35" customHeight="1">
      <c r="A17" s="2"/>
      <c r="B17" s="161" t="s">
        <v>10</v>
      </c>
      <c r="C17" s="161"/>
      <c r="D17" s="161"/>
      <c r="E17" s="161"/>
      <c r="F17" s="161"/>
      <c r="G17" s="161"/>
      <c r="H17" s="161"/>
    </row>
    <row r="18" spans="1:8" ht="12.75" customHeight="1">
      <c r="A18" s="2"/>
      <c r="B18" s="4"/>
      <c r="C18" s="7"/>
      <c r="D18" s="7"/>
      <c r="E18" s="162" t="s">
        <v>11</v>
      </c>
      <c r="F18" s="162"/>
      <c r="G18" s="162"/>
      <c r="H18" s="162"/>
    </row>
    <row r="19" spans="1:8" ht="67.5" customHeight="1">
      <c r="A19" s="2"/>
      <c r="B19" s="25" t="s">
        <v>12</v>
      </c>
      <c r="C19" s="163" t="s">
        <v>13</v>
      </c>
      <c r="D19" s="164"/>
      <c r="E19" s="165"/>
      <c r="F19" s="26" t="s">
        <v>14</v>
      </c>
      <c r="G19" s="27" t="s">
        <v>15</v>
      </c>
      <c r="H19" s="27" t="s">
        <v>16</v>
      </c>
    </row>
    <row r="20" spans="1:8" ht="12.75" customHeight="1">
      <c r="A20" s="2"/>
      <c r="B20" s="28">
        <v>1</v>
      </c>
      <c r="C20" s="166">
        <v>2</v>
      </c>
      <c r="D20" s="167"/>
      <c r="E20" s="168"/>
      <c r="F20" s="29">
        <v>3</v>
      </c>
      <c r="G20" s="30">
        <v>4</v>
      </c>
      <c r="H20" s="30">
        <v>5</v>
      </c>
    </row>
    <row r="21" spans="1:8" s="3" customFormat="1" ht="12.75" customHeight="1">
      <c r="A21" s="2"/>
      <c r="B21" s="31" t="s">
        <v>17</v>
      </c>
      <c r="C21" s="32" t="s">
        <v>18</v>
      </c>
      <c r="D21" s="33"/>
      <c r="E21" s="34"/>
      <c r="F21" s="35"/>
      <c r="G21" s="36">
        <f>SUM(G22,G27,G37,G38,G39)</f>
        <v>607674.92999999993</v>
      </c>
      <c r="H21" s="36">
        <f>SUM(H22,H27,H37,H38,H39)</f>
        <v>611847.9800000001</v>
      </c>
    </row>
    <row r="22" spans="1:8" s="3" customFormat="1" ht="12.75" customHeight="1">
      <c r="A22" s="2"/>
      <c r="B22" s="30" t="s">
        <v>19</v>
      </c>
      <c r="C22" s="37" t="s">
        <v>20</v>
      </c>
      <c r="D22" s="38"/>
      <c r="E22" s="39"/>
      <c r="F22" s="29"/>
      <c r="G22" s="40">
        <f>SUM(G23:G26)</f>
        <v>0</v>
      </c>
      <c r="H22" s="40">
        <f>SUM(H23:H26)</f>
        <v>0</v>
      </c>
    </row>
    <row r="23" spans="1:8" s="3" customFormat="1" ht="12.75" customHeight="1">
      <c r="A23" s="2"/>
      <c r="B23" s="29" t="s">
        <v>21</v>
      </c>
      <c r="C23" s="41"/>
      <c r="D23" s="42" t="s">
        <v>22</v>
      </c>
      <c r="E23" s="43"/>
      <c r="F23" s="44"/>
      <c r="G23" s="40" t="s">
        <v>23</v>
      </c>
      <c r="H23" s="40" t="s">
        <v>23</v>
      </c>
    </row>
    <row r="24" spans="1:8" s="3" customFormat="1" ht="12.75" customHeight="1">
      <c r="A24" s="2"/>
      <c r="B24" s="29" t="s">
        <v>24</v>
      </c>
      <c r="C24" s="41"/>
      <c r="D24" s="42" t="s">
        <v>25</v>
      </c>
      <c r="E24" s="45"/>
      <c r="F24" s="46"/>
      <c r="G24" s="40">
        <v>0</v>
      </c>
      <c r="H24" s="40">
        <v>0</v>
      </c>
    </row>
    <row r="25" spans="1:8" s="3" customFormat="1" ht="12.75" customHeight="1">
      <c r="A25" s="2"/>
      <c r="B25" s="29" t="s">
        <v>26</v>
      </c>
      <c r="C25" s="41"/>
      <c r="D25" s="42" t="s">
        <v>27</v>
      </c>
      <c r="E25" s="45"/>
      <c r="F25" s="30"/>
      <c r="G25" s="40" t="s">
        <v>23</v>
      </c>
      <c r="H25" s="40" t="s">
        <v>23</v>
      </c>
    </row>
    <row r="26" spans="1:8" s="3" customFormat="1" ht="12.75" customHeight="1">
      <c r="A26" s="2"/>
      <c r="B26" s="29" t="s">
        <v>28</v>
      </c>
      <c r="C26" s="41"/>
      <c r="D26" s="42" t="s">
        <v>29</v>
      </c>
      <c r="E26" s="45"/>
      <c r="F26" s="46"/>
      <c r="G26" s="40" t="s">
        <v>23</v>
      </c>
      <c r="H26" s="40" t="s">
        <v>23</v>
      </c>
    </row>
    <row r="27" spans="1:8" s="3" customFormat="1" ht="12.75" customHeight="1">
      <c r="A27" s="2"/>
      <c r="B27" s="47" t="s">
        <v>30</v>
      </c>
      <c r="C27" s="48" t="s">
        <v>31</v>
      </c>
      <c r="D27" s="49"/>
      <c r="E27" s="50"/>
      <c r="F27" s="30" t="s">
        <v>280</v>
      </c>
      <c r="G27" s="40">
        <f>SUM(G28:G36)</f>
        <v>607674.92999999993</v>
      </c>
      <c r="H27" s="40">
        <f>SUM(H28:H36)</f>
        <v>611847.9800000001</v>
      </c>
    </row>
    <row r="28" spans="1:8" s="3" customFormat="1" ht="12.75" customHeight="1">
      <c r="A28" s="2"/>
      <c r="B28" s="29" t="s">
        <v>32</v>
      </c>
      <c r="C28" s="41"/>
      <c r="D28" s="42" t="s">
        <v>33</v>
      </c>
      <c r="E28" s="45"/>
      <c r="F28" s="46"/>
      <c r="G28" s="40" t="s">
        <v>23</v>
      </c>
      <c r="H28" s="40" t="s">
        <v>23</v>
      </c>
    </row>
    <row r="29" spans="1:8" s="3" customFormat="1" ht="12.75" customHeight="1">
      <c r="A29" s="2"/>
      <c r="B29" s="29" t="s">
        <v>34</v>
      </c>
      <c r="C29" s="41"/>
      <c r="D29" s="42" t="s">
        <v>35</v>
      </c>
      <c r="E29" s="45"/>
      <c r="F29" s="46"/>
      <c r="G29" s="40">
        <v>455903.25</v>
      </c>
      <c r="H29" s="40">
        <v>458689.93</v>
      </c>
    </row>
    <row r="30" spans="1:8" s="3" customFormat="1" ht="12.75" customHeight="1">
      <c r="A30" s="2"/>
      <c r="B30" s="29" t="s">
        <v>36</v>
      </c>
      <c r="C30" s="41"/>
      <c r="D30" s="42" t="s">
        <v>37</v>
      </c>
      <c r="E30" s="45"/>
      <c r="F30" s="46"/>
      <c r="G30" s="40" t="s">
        <v>23</v>
      </c>
      <c r="H30" s="40" t="s">
        <v>23</v>
      </c>
    </row>
    <row r="31" spans="1:8" s="3" customFormat="1" ht="12.75" customHeight="1">
      <c r="A31" s="2"/>
      <c r="B31" s="29" t="s">
        <v>38</v>
      </c>
      <c r="C31" s="41"/>
      <c r="D31" s="42" t="s">
        <v>39</v>
      </c>
      <c r="E31" s="45"/>
      <c r="F31" s="46"/>
      <c r="G31" s="40">
        <v>89555.36</v>
      </c>
      <c r="H31" s="40">
        <v>91279.23</v>
      </c>
    </row>
    <row r="32" spans="1:8" s="3" customFormat="1" ht="12.75" customHeight="1">
      <c r="A32" s="2"/>
      <c r="B32" s="29" t="s">
        <v>40</v>
      </c>
      <c r="C32" s="41"/>
      <c r="D32" s="42" t="s">
        <v>41</v>
      </c>
      <c r="E32" s="45"/>
      <c r="F32" s="46"/>
      <c r="G32" s="40">
        <v>40062.07</v>
      </c>
      <c r="H32" s="40">
        <v>43407.66</v>
      </c>
    </row>
    <row r="33" spans="1:9" s="3" customFormat="1" ht="12.75" customHeight="1">
      <c r="A33" s="2"/>
      <c r="B33" s="29" t="s">
        <v>42</v>
      </c>
      <c r="C33" s="41"/>
      <c r="D33" s="42" t="s">
        <v>43</v>
      </c>
      <c r="E33" s="45"/>
      <c r="F33" s="46"/>
      <c r="G33" s="40" t="s">
        <v>23</v>
      </c>
      <c r="H33" s="40" t="s">
        <v>23</v>
      </c>
    </row>
    <row r="34" spans="1:9" s="3" customFormat="1" ht="12.75" customHeight="1">
      <c r="A34" s="2"/>
      <c r="B34" s="29" t="s">
        <v>44</v>
      </c>
      <c r="C34" s="41"/>
      <c r="D34" s="42" t="s">
        <v>45</v>
      </c>
      <c r="E34" s="45"/>
      <c r="F34" s="46"/>
      <c r="G34" s="40">
        <v>17154.25</v>
      </c>
      <c r="H34" s="40">
        <v>18471.16</v>
      </c>
    </row>
    <row r="35" spans="1:9" s="3" customFormat="1" ht="12.75" customHeight="1">
      <c r="A35" s="2"/>
      <c r="B35" s="29" t="s">
        <v>46</v>
      </c>
      <c r="C35" s="51"/>
      <c r="D35" s="52" t="s">
        <v>47</v>
      </c>
      <c r="E35" s="53"/>
      <c r="F35" s="46"/>
      <c r="G35" s="40" t="s">
        <v>23</v>
      </c>
      <c r="H35" s="40" t="s">
        <v>23</v>
      </c>
    </row>
    <row r="36" spans="1:9" s="3" customFormat="1" ht="12.75" customHeight="1">
      <c r="A36" s="2"/>
      <c r="B36" s="29" t="s">
        <v>48</v>
      </c>
      <c r="C36" s="41"/>
      <c r="D36" s="42" t="s">
        <v>49</v>
      </c>
      <c r="E36" s="45"/>
      <c r="F36" s="30"/>
      <c r="G36" s="40">
        <v>5000</v>
      </c>
      <c r="H36" s="40">
        <v>0</v>
      </c>
    </row>
    <row r="37" spans="1:9" s="3" customFormat="1" ht="12.75" customHeight="1">
      <c r="A37" s="2"/>
      <c r="B37" s="30" t="s">
        <v>50</v>
      </c>
      <c r="C37" s="54" t="s">
        <v>51</v>
      </c>
      <c r="D37" s="54"/>
      <c r="E37" s="55"/>
      <c r="F37" s="30"/>
      <c r="G37" s="40" t="s">
        <v>23</v>
      </c>
      <c r="H37" s="40" t="s">
        <v>23</v>
      </c>
    </row>
    <row r="38" spans="1:9" s="3" customFormat="1" ht="12.75" customHeight="1">
      <c r="A38" s="2"/>
      <c r="B38" s="30" t="s">
        <v>52</v>
      </c>
      <c r="C38" s="54" t="s">
        <v>53</v>
      </c>
      <c r="D38" s="54"/>
      <c r="E38" s="55"/>
      <c r="F38" s="46"/>
      <c r="G38" s="40" t="s">
        <v>23</v>
      </c>
      <c r="H38" s="40" t="s">
        <v>23</v>
      </c>
    </row>
    <row r="39" spans="1:9" s="3" customFormat="1" ht="12.75" customHeight="1">
      <c r="A39" s="2"/>
      <c r="B39" s="30" t="s">
        <v>54</v>
      </c>
      <c r="C39" s="54" t="s">
        <v>55</v>
      </c>
      <c r="D39" s="41"/>
      <c r="E39" s="56"/>
      <c r="F39" s="46"/>
      <c r="G39" s="40" t="s">
        <v>23</v>
      </c>
      <c r="H39" s="40" t="s">
        <v>23</v>
      </c>
    </row>
    <row r="40" spans="1:9" s="3" customFormat="1" ht="12.75" customHeight="1">
      <c r="A40" s="2"/>
      <c r="B40" s="31" t="s">
        <v>56</v>
      </c>
      <c r="C40" s="32" t="s">
        <v>57</v>
      </c>
      <c r="D40" s="33"/>
      <c r="E40" s="34"/>
      <c r="F40" s="57"/>
      <c r="G40" s="58" t="s">
        <v>23</v>
      </c>
      <c r="H40" s="58" t="s">
        <v>23</v>
      </c>
    </row>
    <row r="41" spans="1:9" s="3" customFormat="1" ht="12.75" customHeight="1">
      <c r="A41" s="2"/>
      <c r="B41" s="31" t="s">
        <v>58</v>
      </c>
      <c r="C41" s="32" t="s">
        <v>59</v>
      </c>
      <c r="D41" s="33"/>
      <c r="E41" s="34"/>
      <c r="F41" s="59"/>
      <c r="G41" s="36">
        <f>SUM(G42,G43,G44,G50,G51)</f>
        <v>431344.75</v>
      </c>
      <c r="H41" s="36">
        <f>SUM(H42,H43,H44,H50,H51)</f>
        <v>249756.83</v>
      </c>
    </row>
    <row r="42" spans="1:9" s="3" customFormat="1" ht="12.75" customHeight="1">
      <c r="A42" s="2"/>
      <c r="B42" s="28" t="s">
        <v>60</v>
      </c>
      <c r="C42" s="60" t="s">
        <v>61</v>
      </c>
      <c r="D42" s="51"/>
      <c r="E42" s="61"/>
      <c r="F42" s="30" t="s">
        <v>281</v>
      </c>
      <c r="G42" s="40">
        <v>3468.95</v>
      </c>
      <c r="H42" s="40">
        <v>2410.83</v>
      </c>
    </row>
    <row r="43" spans="1:9" s="3" customFormat="1" ht="12.75" customHeight="1">
      <c r="A43" s="2"/>
      <c r="B43" s="28" t="s">
        <v>62</v>
      </c>
      <c r="C43" s="62" t="s">
        <v>63</v>
      </c>
      <c r="D43" s="63"/>
      <c r="E43" s="64"/>
      <c r="F43" s="30" t="s">
        <v>282</v>
      </c>
      <c r="G43" s="40">
        <v>2042.95</v>
      </c>
      <c r="H43" s="40">
        <v>381.48</v>
      </c>
    </row>
    <row r="44" spans="1:9" s="3" customFormat="1" ht="12.75" customHeight="1">
      <c r="A44" s="2"/>
      <c r="B44" s="28" t="s">
        <v>64</v>
      </c>
      <c r="C44" s="65" t="s">
        <v>65</v>
      </c>
      <c r="D44" s="66"/>
      <c r="E44" s="67"/>
      <c r="F44" s="30" t="s">
        <v>283</v>
      </c>
      <c r="G44" s="40">
        <f>SUM(G45:G49)</f>
        <v>421436.81</v>
      </c>
      <c r="H44" s="40">
        <f>SUM(H45:H49)</f>
        <v>242870.74</v>
      </c>
    </row>
    <row r="45" spans="1:9" s="3" customFormat="1" ht="12.75" customHeight="1">
      <c r="A45" s="2"/>
      <c r="B45" s="68" t="s">
        <v>66</v>
      </c>
      <c r="C45" s="66"/>
      <c r="D45" s="69" t="s">
        <v>67</v>
      </c>
      <c r="E45" s="70"/>
      <c r="F45" s="30"/>
      <c r="G45" s="40" t="s">
        <v>23</v>
      </c>
      <c r="H45" s="40" t="s">
        <v>23</v>
      </c>
    </row>
    <row r="46" spans="1:9" s="3" customFormat="1" ht="12.75" customHeight="1">
      <c r="A46" s="2"/>
      <c r="B46" s="68" t="s">
        <v>68</v>
      </c>
      <c r="C46" s="51"/>
      <c r="D46" s="52" t="s">
        <v>69</v>
      </c>
      <c r="E46" s="53"/>
      <c r="F46" s="30"/>
      <c r="G46" s="40">
        <v>408829.85</v>
      </c>
      <c r="H46" s="8">
        <v>234186.13</v>
      </c>
      <c r="I46" s="10"/>
    </row>
    <row r="47" spans="1:9" s="3" customFormat="1" ht="12.75" customHeight="1">
      <c r="A47" s="2"/>
      <c r="B47" s="71" t="s">
        <v>70</v>
      </c>
      <c r="C47" s="51"/>
      <c r="D47" s="52" t="s">
        <v>71</v>
      </c>
      <c r="E47" s="72"/>
      <c r="F47" s="73"/>
      <c r="G47" s="40">
        <v>2493.8200000000002</v>
      </c>
      <c r="H47" s="40" t="s">
        <v>23</v>
      </c>
    </row>
    <row r="48" spans="1:9" s="3" customFormat="1" ht="13.5" customHeight="1">
      <c r="A48" s="2"/>
      <c r="B48" s="68" t="s">
        <v>72</v>
      </c>
      <c r="C48" s="51"/>
      <c r="D48" s="169" t="s">
        <v>73</v>
      </c>
      <c r="E48" s="170"/>
      <c r="F48" s="30"/>
      <c r="G48" s="40">
        <v>10113.14</v>
      </c>
      <c r="H48" s="40">
        <v>8684.61</v>
      </c>
    </row>
    <row r="49" spans="1:8" s="3" customFormat="1" ht="12.75" customHeight="1">
      <c r="A49" s="2"/>
      <c r="B49" s="68" t="s">
        <v>74</v>
      </c>
      <c r="C49" s="51"/>
      <c r="D49" s="52" t="s">
        <v>75</v>
      </c>
      <c r="E49" s="53"/>
      <c r="F49" s="30"/>
      <c r="G49" s="40">
        <v>0</v>
      </c>
      <c r="H49" s="40">
        <v>0</v>
      </c>
    </row>
    <row r="50" spans="1:8" s="3" customFormat="1" ht="12.75" customHeight="1">
      <c r="A50" s="2"/>
      <c r="B50" s="28" t="s">
        <v>76</v>
      </c>
      <c r="C50" s="60" t="s">
        <v>77</v>
      </c>
      <c r="D50" s="60"/>
      <c r="E50" s="61"/>
      <c r="F50" s="30"/>
      <c r="G50" s="40" t="s">
        <v>23</v>
      </c>
      <c r="H50" s="40" t="s">
        <v>23</v>
      </c>
    </row>
    <row r="51" spans="1:8" s="3" customFormat="1" ht="12.75" customHeight="1">
      <c r="A51" s="2"/>
      <c r="B51" s="28" t="s">
        <v>78</v>
      </c>
      <c r="C51" s="60" t="s">
        <v>79</v>
      </c>
      <c r="D51" s="60"/>
      <c r="E51" s="61"/>
      <c r="F51" s="30" t="s">
        <v>284</v>
      </c>
      <c r="G51" s="40">
        <v>4396.04</v>
      </c>
      <c r="H51" s="40">
        <v>4093.78</v>
      </c>
    </row>
    <row r="52" spans="1:8" s="3" customFormat="1" ht="12.75" customHeight="1">
      <c r="A52" s="2"/>
      <c r="B52" s="74" t="s">
        <v>80</v>
      </c>
      <c r="C52" s="75" t="s">
        <v>81</v>
      </c>
      <c r="D52" s="76"/>
      <c r="E52" s="77"/>
      <c r="F52" s="78"/>
      <c r="G52" s="79">
        <f>SUM(G21,G40,G41)</f>
        <v>1039019.6799999999</v>
      </c>
      <c r="H52" s="79">
        <f>SUM(H21,H40,H41)</f>
        <v>861604.81</v>
      </c>
    </row>
    <row r="53" spans="1:8" s="3" customFormat="1" ht="12.75" customHeight="1">
      <c r="A53" s="2"/>
      <c r="B53" s="31" t="s">
        <v>82</v>
      </c>
      <c r="C53" s="32" t="s">
        <v>83</v>
      </c>
      <c r="D53" s="32"/>
      <c r="E53" s="80"/>
      <c r="F53" s="59" t="s">
        <v>285</v>
      </c>
      <c r="G53" s="36">
        <f>SUM(G54:G58)</f>
        <v>588819.03999999992</v>
      </c>
      <c r="H53" s="36">
        <f>SUM(H54:H58)</f>
        <v>589933.4</v>
      </c>
    </row>
    <row r="54" spans="1:8" s="3" customFormat="1" ht="12.75" customHeight="1">
      <c r="A54" s="2"/>
      <c r="B54" s="30" t="s">
        <v>84</v>
      </c>
      <c r="C54" s="54" t="s">
        <v>85</v>
      </c>
      <c r="D54" s="54"/>
      <c r="E54" s="55"/>
      <c r="F54" s="30"/>
      <c r="G54" s="40">
        <v>57657.06</v>
      </c>
      <c r="H54" s="40">
        <v>59480.480000000003</v>
      </c>
    </row>
    <row r="55" spans="1:8" s="3" customFormat="1" ht="12.75" customHeight="1">
      <c r="A55" s="2"/>
      <c r="B55" s="47" t="s">
        <v>86</v>
      </c>
      <c r="C55" s="48" t="s">
        <v>87</v>
      </c>
      <c r="D55" s="49"/>
      <c r="E55" s="50"/>
      <c r="F55" s="47"/>
      <c r="G55" s="40">
        <v>519259.16</v>
      </c>
      <c r="H55" s="40">
        <v>517851.55</v>
      </c>
    </row>
    <row r="56" spans="1:8" s="3" customFormat="1" ht="12.75" customHeight="1">
      <c r="A56" s="2"/>
      <c r="B56" s="30" t="s">
        <v>88</v>
      </c>
      <c r="C56" s="154" t="s">
        <v>89</v>
      </c>
      <c r="D56" s="155"/>
      <c r="E56" s="156"/>
      <c r="F56" s="30"/>
      <c r="G56" s="40">
        <v>0</v>
      </c>
      <c r="H56" s="40">
        <v>0</v>
      </c>
    </row>
    <row r="57" spans="1:8" s="3" customFormat="1" ht="12.75" customHeight="1">
      <c r="A57" s="2"/>
      <c r="B57" s="30" t="s">
        <v>90</v>
      </c>
      <c r="C57" s="154" t="s">
        <v>91</v>
      </c>
      <c r="D57" s="155"/>
      <c r="E57" s="156"/>
      <c r="F57" s="30"/>
      <c r="G57" s="40" t="s">
        <v>23</v>
      </c>
      <c r="H57" s="40" t="s">
        <v>23</v>
      </c>
    </row>
    <row r="58" spans="1:8" s="3" customFormat="1" ht="12.75" customHeight="1">
      <c r="A58" s="2"/>
      <c r="B58" s="30" t="s">
        <v>92</v>
      </c>
      <c r="C58" s="54" t="s">
        <v>93</v>
      </c>
      <c r="D58" s="41"/>
      <c r="E58" s="56"/>
      <c r="F58" s="30"/>
      <c r="G58" s="40">
        <v>11902.82</v>
      </c>
      <c r="H58" s="40">
        <v>12601.37</v>
      </c>
    </row>
    <row r="59" spans="1:8" s="3" customFormat="1" ht="12.75" customHeight="1">
      <c r="A59" s="2"/>
      <c r="B59" s="31" t="s">
        <v>94</v>
      </c>
      <c r="C59" s="32" t="s">
        <v>95</v>
      </c>
      <c r="D59" s="33"/>
      <c r="E59" s="34"/>
      <c r="F59" s="59"/>
      <c r="G59" s="36">
        <f>SUM(G60,G61,G64)</f>
        <v>410991.04000000004</v>
      </c>
      <c r="H59" s="36">
        <f>SUM(H60,H61,H64)</f>
        <v>234186.13</v>
      </c>
    </row>
    <row r="60" spans="1:8" s="3" customFormat="1" ht="12.75" customHeight="1">
      <c r="A60" s="2"/>
      <c r="B60" s="29" t="s">
        <v>96</v>
      </c>
      <c r="C60" s="41" t="s">
        <v>97</v>
      </c>
      <c r="D60" s="42"/>
      <c r="E60" s="43"/>
      <c r="F60" s="30" t="s">
        <v>286</v>
      </c>
      <c r="G60" s="40">
        <v>29561.72</v>
      </c>
      <c r="H60" s="40">
        <v>29561.72</v>
      </c>
    </row>
    <row r="61" spans="1:8" s="3" customFormat="1" ht="12.75" customHeight="1">
      <c r="A61" s="2"/>
      <c r="B61" s="30" t="s">
        <v>98</v>
      </c>
      <c r="C61" s="37" t="s">
        <v>99</v>
      </c>
      <c r="D61" s="81"/>
      <c r="E61" s="82"/>
      <c r="F61" s="30"/>
      <c r="G61" s="40">
        <f>SUM(G62:G63)</f>
        <v>0</v>
      </c>
      <c r="H61" s="40">
        <f>SUM(H62:H63)</f>
        <v>0</v>
      </c>
    </row>
    <row r="62" spans="1:8" s="3" customFormat="1" ht="13.35" customHeight="1">
      <c r="A62" s="2"/>
      <c r="B62" s="29" t="s">
        <v>100</v>
      </c>
      <c r="C62" s="83"/>
      <c r="D62" s="42" t="s">
        <v>101</v>
      </c>
      <c r="E62" s="84"/>
      <c r="F62" s="30"/>
      <c r="G62" s="40" t="s">
        <v>23</v>
      </c>
      <c r="H62" s="40" t="s">
        <v>23</v>
      </c>
    </row>
    <row r="63" spans="1:8" s="3" customFormat="1" ht="12.75" customHeight="1">
      <c r="A63" s="2"/>
      <c r="B63" s="29" t="s">
        <v>102</v>
      </c>
      <c r="C63" s="41"/>
      <c r="D63" s="42" t="s">
        <v>103</v>
      </c>
      <c r="E63" s="45"/>
      <c r="F63" s="46"/>
      <c r="G63" s="40" t="s">
        <v>23</v>
      </c>
      <c r="H63" s="40" t="s">
        <v>23</v>
      </c>
    </row>
    <row r="64" spans="1:8" s="23" customFormat="1" ht="12.75" customHeight="1">
      <c r="A64" s="2"/>
      <c r="B64" s="28" t="s">
        <v>104</v>
      </c>
      <c r="C64" s="85" t="s">
        <v>105</v>
      </c>
      <c r="D64" s="86"/>
      <c r="E64" s="87"/>
      <c r="F64" s="28" t="s">
        <v>287</v>
      </c>
      <c r="G64" s="40">
        <f>SUM(G65:G68,G69:G69)</f>
        <v>381429.32</v>
      </c>
      <c r="H64" s="40">
        <f>SUM(H65:H68,H69:H69)</f>
        <v>204624.41</v>
      </c>
    </row>
    <row r="65" spans="1:8" s="3" customFormat="1" ht="12.75" customHeight="1">
      <c r="A65" s="2"/>
      <c r="B65" s="29" t="s">
        <v>106</v>
      </c>
      <c r="C65" s="41"/>
      <c r="D65" s="42" t="s">
        <v>107</v>
      </c>
      <c r="E65" s="43"/>
      <c r="F65" s="30"/>
      <c r="G65" s="40" t="s">
        <v>23</v>
      </c>
      <c r="H65" s="40" t="s">
        <v>23</v>
      </c>
    </row>
    <row r="66" spans="1:8" s="3" customFormat="1" ht="12.75" customHeight="1">
      <c r="A66" s="2"/>
      <c r="B66" s="29" t="s">
        <v>108</v>
      </c>
      <c r="C66" s="83"/>
      <c r="D66" s="42" t="s">
        <v>109</v>
      </c>
      <c r="E66" s="84"/>
      <c r="F66" s="30"/>
      <c r="G66" s="40" t="s">
        <v>23</v>
      </c>
      <c r="H66" s="40" t="s">
        <v>23</v>
      </c>
    </row>
    <row r="67" spans="1:8" s="3" customFormat="1" ht="13.35" customHeight="1">
      <c r="A67" s="2"/>
      <c r="B67" s="29" t="s">
        <v>110</v>
      </c>
      <c r="C67" s="83"/>
      <c r="D67" s="42" t="s">
        <v>111</v>
      </c>
      <c r="E67" s="84"/>
      <c r="F67" s="30"/>
      <c r="G67" s="40">
        <v>7710.54</v>
      </c>
      <c r="H67" s="40">
        <v>1231.6199999999999</v>
      </c>
    </row>
    <row r="68" spans="1:8" s="3" customFormat="1" ht="13.35" customHeight="1">
      <c r="A68" s="2"/>
      <c r="B68" s="88" t="s">
        <v>112</v>
      </c>
      <c r="C68" s="66"/>
      <c r="D68" s="42" t="s">
        <v>113</v>
      </c>
      <c r="E68" s="45"/>
      <c r="F68" s="30"/>
      <c r="G68" s="40">
        <v>170831.7</v>
      </c>
      <c r="H68" s="40">
        <v>0</v>
      </c>
    </row>
    <row r="69" spans="1:8" s="3" customFormat="1" ht="12.75" customHeight="1">
      <c r="A69" s="2"/>
      <c r="B69" s="29" t="s">
        <v>114</v>
      </c>
      <c r="C69" s="41"/>
      <c r="D69" s="42" t="s">
        <v>115</v>
      </c>
      <c r="E69" s="45"/>
      <c r="F69" s="46"/>
      <c r="G69" s="40">
        <f>SUM(G70,G71)</f>
        <v>202887.08</v>
      </c>
      <c r="H69" s="40">
        <f>SUM(H70,H71)</f>
        <v>203392.79</v>
      </c>
    </row>
    <row r="70" spans="1:8" s="3" customFormat="1" ht="12.75" customHeight="1">
      <c r="A70" s="2"/>
      <c r="B70" s="29" t="s">
        <v>116</v>
      </c>
      <c r="C70" s="89"/>
      <c r="D70" s="90"/>
      <c r="E70" s="9" t="s">
        <v>117</v>
      </c>
      <c r="F70" s="91"/>
      <c r="G70" s="92">
        <v>0</v>
      </c>
      <c r="H70" s="93">
        <v>0</v>
      </c>
    </row>
    <row r="71" spans="1:8" s="3" customFormat="1" ht="12.75" customHeight="1">
      <c r="A71" s="2"/>
      <c r="B71" s="29" t="s">
        <v>118</v>
      </c>
      <c r="C71" s="89"/>
      <c r="D71" s="90"/>
      <c r="E71" s="94" t="s">
        <v>119</v>
      </c>
      <c r="F71" s="95"/>
      <c r="G71" s="96">
        <v>202887.08</v>
      </c>
      <c r="H71" s="40">
        <v>203392.79</v>
      </c>
    </row>
    <row r="72" spans="1:8" s="3" customFormat="1" ht="12.75" customHeight="1">
      <c r="A72" s="2"/>
      <c r="B72" s="31" t="s">
        <v>120</v>
      </c>
      <c r="C72" s="97" t="s">
        <v>121</v>
      </c>
      <c r="D72" s="98"/>
      <c r="E72" s="99"/>
      <c r="F72" s="100" t="s">
        <v>288</v>
      </c>
      <c r="G72" s="36">
        <f>SUM(G73,G74,G79)</f>
        <v>39209.599999999999</v>
      </c>
      <c r="H72" s="36">
        <f>SUM(H73,H74,H79)</f>
        <v>37485.279999999999</v>
      </c>
    </row>
    <row r="73" spans="1:8" s="3" customFormat="1" ht="12.75" customHeight="1">
      <c r="A73" s="2"/>
      <c r="B73" s="30" t="s">
        <v>122</v>
      </c>
      <c r="C73" s="37" t="s">
        <v>123</v>
      </c>
      <c r="D73" s="81"/>
      <c r="E73" s="82"/>
      <c r="F73" s="101"/>
      <c r="G73" s="93" t="s">
        <v>23</v>
      </c>
      <c r="H73" s="40" t="s">
        <v>23</v>
      </c>
    </row>
    <row r="74" spans="1:8" s="3" customFormat="1" ht="12.75" customHeight="1">
      <c r="A74" s="2"/>
      <c r="B74" s="30" t="s">
        <v>124</v>
      </c>
      <c r="C74" s="37" t="s">
        <v>125</v>
      </c>
      <c r="D74" s="81"/>
      <c r="E74" s="82"/>
      <c r="F74" s="47"/>
      <c r="G74" s="40">
        <f>SUM(G75,G76)</f>
        <v>0</v>
      </c>
      <c r="H74" s="40">
        <f>SUM(H75,H76)</f>
        <v>0</v>
      </c>
    </row>
    <row r="75" spans="1:8" s="3" customFormat="1" ht="12.75" customHeight="1">
      <c r="A75" s="2"/>
      <c r="B75" s="29" t="s">
        <v>126</v>
      </c>
      <c r="C75" s="41"/>
      <c r="D75" s="42" t="s">
        <v>127</v>
      </c>
      <c r="E75" s="45"/>
      <c r="F75" s="30"/>
      <c r="G75" s="40" t="s">
        <v>23</v>
      </c>
      <c r="H75" s="40" t="s">
        <v>23</v>
      </c>
    </row>
    <row r="76" spans="1:8" s="3" customFormat="1" ht="12.75" customHeight="1">
      <c r="A76" s="2"/>
      <c r="B76" s="29" t="s">
        <v>128</v>
      </c>
      <c r="C76" s="41"/>
      <c r="D76" s="42" t="s">
        <v>129</v>
      </c>
      <c r="E76" s="45"/>
      <c r="F76" s="30"/>
      <c r="G76" s="40" t="s">
        <v>23</v>
      </c>
      <c r="H76" s="40" t="s">
        <v>23</v>
      </c>
    </row>
    <row r="77" spans="1:8" s="3" customFormat="1" ht="12.75" customHeight="1">
      <c r="A77" s="2"/>
      <c r="B77" s="30" t="s">
        <v>130</v>
      </c>
      <c r="C77" s="102"/>
      <c r="D77" s="102" t="s">
        <v>131</v>
      </c>
      <c r="E77" s="45"/>
      <c r="F77" s="30"/>
      <c r="G77" s="40" t="s">
        <v>23</v>
      </c>
      <c r="H77" s="40" t="s">
        <v>23</v>
      </c>
    </row>
    <row r="78" spans="1:8" s="3" customFormat="1" ht="12.75" customHeight="1">
      <c r="A78" s="2"/>
      <c r="B78" s="30" t="s">
        <v>132</v>
      </c>
      <c r="C78" s="102"/>
      <c r="D78" s="102" t="s">
        <v>133</v>
      </c>
      <c r="E78" s="45"/>
      <c r="F78" s="30"/>
      <c r="G78" s="40" t="s">
        <v>23</v>
      </c>
      <c r="H78" s="40" t="s">
        <v>23</v>
      </c>
    </row>
    <row r="79" spans="1:8" s="3" customFormat="1" ht="12.75" customHeight="1">
      <c r="A79" s="2"/>
      <c r="B79" s="47" t="s">
        <v>134</v>
      </c>
      <c r="C79" s="48" t="s">
        <v>135</v>
      </c>
      <c r="D79" s="49"/>
      <c r="E79" s="50"/>
      <c r="F79" s="30"/>
      <c r="G79" s="40">
        <f>SUM(G80:G81)</f>
        <v>39209.599999999999</v>
      </c>
      <c r="H79" s="40">
        <f>SUM(H80:H81)</f>
        <v>37485.279999999999</v>
      </c>
    </row>
    <row r="80" spans="1:8" s="3" customFormat="1" ht="26.25" customHeight="1">
      <c r="A80" s="2"/>
      <c r="B80" s="29" t="s">
        <v>136</v>
      </c>
      <c r="C80" s="103"/>
      <c r="D80" s="155" t="s">
        <v>137</v>
      </c>
      <c r="E80" s="156"/>
      <c r="F80" s="46"/>
      <c r="G80" s="40">
        <v>39209.599999999999</v>
      </c>
      <c r="H80" s="40">
        <v>37485.279999999999</v>
      </c>
    </row>
    <row r="81" spans="1:9" s="3" customFormat="1" ht="12.75" customHeight="1">
      <c r="A81" s="2"/>
      <c r="B81" s="28" t="s">
        <v>138</v>
      </c>
      <c r="C81" s="72"/>
      <c r="D81" s="72" t="s">
        <v>139</v>
      </c>
      <c r="E81" s="104"/>
      <c r="F81" s="30"/>
      <c r="G81" s="40" t="s">
        <v>23</v>
      </c>
      <c r="H81" s="40" t="s">
        <v>23</v>
      </c>
    </row>
    <row r="82" spans="1:9" s="3" customFormat="1" ht="25.5" customHeight="1">
      <c r="A82" s="2"/>
      <c r="B82" s="74" t="s">
        <v>140</v>
      </c>
      <c r="C82" s="171" t="s">
        <v>141</v>
      </c>
      <c r="D82" s="172"/>
      <c r="E82" s="173"/>
      <c r="F82" s="78"/>
      <c r="G82" s="105">
        <f>SUM(G53,G59,G72)</f>
        <v>1039019.6799999999</v>
      </c>
      <c r="H82" s="105">
        <f>SUM(H53,H59,H72)</f>
        <v>861604.81</v>
      </c>
    </row>
    <row r="83" spans="1:9" s="3" customFormat="1" ht="24.75" customHeight="1">
      <c r="A83" s="2"/>
      <c r="B83" s="174" t="s">
        <v>142</v>
      </c>
      <c r="C83" s="174"/>
      <c r="D83" s="174"/>
      <c r="E83" s="174"/>
      <c r="F83" s="174"/>
      <c r="G83" s="174"/>
      <c r="H83" s="174"/>
      <c r="I83" s="106"/>
    </row>
    <row r="84" spans="1:9" s="3" customFormat="1" ht="15.75" customHeight="1">
      <c r="A84" s="2"/>
      <c r="B84" s="107"/>
      <c r="C84" s="107"/>
      <c r="D84" s="107"/>
      <c r="E84" s="107"/>
      <c r="F84" s="107"/>
      <c r="G84" s="107"/>
      <c r="H84" s="107"/>
      <c r="I84" s="107"/>
    </row>
    <row r="85" spans="1:9" s="3" customFormat="1" ht="12.75" customHeight="1">
      <c r="A85" s="2"/>
      <c r="B85" s="175" t="s">
        <v>275</v>
      </c>
      <c r="C85" s="175"/>
      <c r="D85" s="175"/>
      <c r="E85" s="175"/>
      <c r="F85" s="108"/>
      <c r="G85" s="176" t="s">
        <v>143</v>
      </c>
      <c r="H85" s="176"/>
    </row>
    <row r="86" spans="1:9" s="3" customFormat="1" ht="12.75" customHeight="1">
      <c r="A86" s="2"/>
      <c r="B86" s="151" t="s">
        <v>144</v>
      </c>
      <c r="C86" s="151"/>
      <c r="D86" s="151"/>
      <c r="E86" s="151"/>
      <c r="F86" s="3" t="s">
        <v>145</v>
      </c>
      <c r="G86" s="177" t="s">
        <v>146</v>
      </c>
      <c r="H86" s="177"/>
    </row>
    <row r="87" spans="1:9" s="3" customFormat="1" ht="13.35" customHeight="1">
      <c r="A87" s="2"/>
      <c r="B87" s="7"/>
      <c r="C87" s="7"/>
      <c r="D87" s="7"/>
      <c r="E87" s="7"/>
      <c r="F87" s="7"/>
      <c r="G87" s="7"/>
      <c r="H87" s="7"/>
    </row>
    <row r="88" spans="1:9" s="3" customFormat="1" ht="12.75" customHeight="1">
      <c r="A88" s="2"/>
      <c r="B88" s="178" t="s">
        <v>277</v>
      </c>
      <c r="C88" s="178"/>
      <c r="D88" s="178"/>
      <c r="E88" s="178"/>
      <c r="F88" s="109"/>
      <c r="G88" s="179" t="s">
        <v>147</v>
      </c>
      <c r="H88" s="179"/>
    </row>
    <row r="89" spans="1:9" s="3" customFormat="1" ht="12.75" customHeight="1">
      <c r="A89" s="2"/>
      <c r="B89" s="180" t="s">
        <v>148</v>
      </c>
      <c r="C89" s="180"/>
      <c r="D89" s="180"/>
      <c r="E89" s="180"/>
      <c r="F89" s="23" t="s">
        <v>145</v>
      </c>
      <c r="G89" s="181" t="s">
        <v>146</v>
      </c>
      <c r="H89" s="181"/>
    </row>
    <row r="90" spans="1:9" s="3" customFormat="1" ht="13.35" customHeight="1">
      <c r="A90" s="2"/>
    </row>
    <row r="91" spans="1:9" s="3" customFormat="1" ht="13.35" customHeight="1">
      <c r="A91" s="2"/>
    </row>
    <row r="92" spans="1:9" s="3" customFormat="1" ht="13.35" customHeight="1">
      <c r="A92" s="2"/>
    </row>
    <row r="93" spans="1:9" s="3" customFormat="1" ht="13.35" customHeight="1">
      <c r="A93" s="2"/>
    </row>
    <row r="94" spans="1:9" s="3" customFormat="1" ht="13.35" customHeight="1">
      <c r="A94" s="2"/>
    </row>
    <row r="95" spans="1:9" s="3" customFormat="1" ht="13.35" customHeight="1">
      <c r="A95" s="2"/>
    </row>
    <row r="96" spans="1:9" s="3" customFormat="1" ht="13.35" customHeight="1">
      <c r="A96" s="2"/>
    </row>
    <row r="97" spans="1:1" s="3" customFormat="1" ht="13.35" customHeight="1">
      <c r="A97" s="2"/>
    </row>
    <row r="98" spans="1:1" s="3" customFormat="1" ht="13.35" customHeight="1">
      <c r="A98" s="2"/>
    </row>
    <row r="99" spans="1:1" s="3" customFormat="1" ht="13.35" customHeight="1">
      <c r="A99" s="2"/>
    </row>
    <row r="100" spans="1:1" s="3" customFormat="1" ht="13.35" customHeight="1">
      <c r="A100" s="2"/>
    </row>
    <row r="101" spans="1:1" s="3" customFormat="1" ht="13.35" customHeight="1">
      <c r="A101" s="2"/>
    </row>
    <row r="102" spans="1:1" s="3" customFormat="1" ht="13.35" customHeight="1">
      <c r="A102" s="2"/>
    </row>
    <row r="103" spans="1:1" s="3" customFormat="1" ht="13.35" customHeight="1">
      <c r="A103" s="2"/>
    </row>
    <row r="104" spans="1:1" s="3" customFormat="1" ht="13.35" customHeight="1">
      <c r="A104" s="2"/>
    </row>
    <row r="105" spans="1:1" s="3" customFormat="1" ht="13.35" customHeight="1">
      <c r="A105" s="2"/>
    </row>
    <row r="106" spans="1:1" s="3" customFormat="1" ht="13.35" customHeight="1">
      <c r="A106" s="2"/>
    </row>
    <row r="107" spans="1:1" s="3" customFormat="1" ht="13.35" customHeight="1">
      <c r="A107" s="2"/>
    </row>
    <row r="108" spans="1:1" s="3" customFormat="1" ht="13.35" customHeight="1">
      <c r="A108"/>
    </row>
  </sheetData>
  <mergeCells count="30">
    <mergeCell ref="B86:E86"/>
    <mergeCell ref="G86:H86"/>
    <mergeCell ref="B88:E88"/>
    <mergeCell ref="G88:H88"/>
    <mergeCell ref="B89:E89"/>
    <mergeCell ref="G89:H89"/>
    <mergeCell ref="C57:E57"/>
    <mergeCell ref="D80:E80"/>
    <mergeCell ref="C82:E82"/>
    <mergeCell ref="B83:H83"/>
    <mergeCell ref="B85:E85"/>
    <mergeCell ref="G85:H85"/>
    <mergeCell ref="C56:E56"/>
    <mergeCell ref="B9:H9"/>
    <mergeCell ref="B10:H10"/>
    <mergeCell ref="B12:F12"/>
    <mergeCell ref="B13:H13"/>
    <mergeCell ref="B14:H14"/>
    <mergeCell ref="B16:H16"/>
    <mergeCell ref="B17:H17"/>
    <mergeCell ref="E18:H18"/>
    <mergeCell ref="C19:E19"/>
    <mergeCell ref="C20:E20"/>
    <mergeCell ref="D48:E48"/>
    <mergeCell ref="B8:H8"/>
    <mergeCell ref="B1:H1"/>
    <mergeCell ref="E2:H2"/>
    <mergeCell ref="E3:H3"/>
    <mergeCell ref="B5:H6"/>
    <mergeCell ref="B7:H7"/>
  </mergeCells>
  <printOptions horizontalCentered="1"/>
  <pageMargins left="0.55118110236220474" right="0.55118110236220474" top="0.6692913385826772" bottom="1.0236220472440944" header="0.31496062992125984" footer="0.59055118110236227"/>
  <pageSetup paperSize="9" scale="75" fitToHeight="0" orientation="portrait" r:id="rId1"/>
  <headerFooter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21EEE-7274-4361-BCC7-4A85410D0F17}">
  <dimension ref="B1:J65"/>
  <sheetViews>
    <sheetView topLeftCell="A22" workbookViewId="0">
      <selection activeCell="R25" sqref="R25"/>
    </sheetView>
  </sheetViews>
  <sheetFormatPr defaultColWidth="9.7109375" defaultRowHeight="12.75"/>
  <cols>
    <col min="1" max="1" width="3.140625" style="11" customWidth="1"/>
    <col min="2" max="2" width="8" style="11" customWidth="1"/>
    <col min="3" max="3" width="1.5703125" style="11" hidden="1" customWidth="1"/>
    <col min="4" max="4" width="30.140625" style="11" customWidth="1"/>
    <col min="5" max="5" width="18.28515625" style="11" customWidth="1"/>
    <col min="6" max="6" width="9.7109375" style="11" hidden="1" customWidth="1"/>
    <col min="7" max="7" width="11.7109375" style="11" customWidth="1"/>
    <col min="8" max="8" width="13.140625" style="11" customWidth="1"/>
    <col min="9" max="9" width="14.7109375" style="11" customWidth="1"/>
    <col min="10" max="10" width="15.85546875" style="11" customWidth="1"/>
    <col min="11" max="16384" width="9.7109375" style="11"/>
  </cols>
  <sheetData>
    <row r="1" spans="2:10" ht="30" customHeight="1">
      <c r="B1" s="184" t="s">
        <v>0</v>
      </c>
      <c r="C1" s="184"/>
      <c r="D1" s="184"/>
      <c r="E1" s="184"/>
      <c r="F1" s="184"/>
      <c r="G1" s="184"/>
      <c r="H1" s="184"/>
      <c r="I1" s="184"/>
      <c r="J1" s="184"/>
    </row>
    <row r="2" spans="2:10" ht="15.75" customHeight="1">
      <c r="D2" s="185" t="s">
        <v>149</v>
      </c>
      <c r="E2" s="185"/>
      <c r="F2" s="185"/>
      <c r="G2" s="185"/>
      <c r="H2" s="185"/>
      <c r="I2" s="185"/>
      <c r="J2" s="185"/>
    </row>
    <row r="3" spans="2:10" ht="15.75" customHeight="1">
      <c r="D3" s="12" t="s">
        <v>150</v>
      </c>
      <c r="E3" s="12"/>
      <c r="F3" s="12"/>
      <c r="G3" s="12"/>
      <c r="H3" s="12"/>
      <c r="I3" s="12"/>
      <c r="J3" s="12"/>
    </row>
    <row r="4" spans="2:10" ht="4.5" customHeight="1"/>
    <row r="5" spans="2:10" ht="4.3499999999999996" customHeight="1">
      <c r="B5" s="186"/>
      <c r="C5" s="186"/>
      <c r="D5" s="186"/>
      <c r="E5" s="186"/>
      <c r="F5" s="186"/>
      <c r="G5" s="186"/>
      <c r="H5" s="186"/>
      <c r="I5" s="186"/>
      <c r="J5" s="186"/>
    </row>
    <row r="6" spans="2:10" ht="15.75" customHeight="1">
      <c r="B6" s="187" t="s">
        <v>151</v>
      </c>
      <c r="C6" s="187"/>
      <c r="D6" s="187"/>
      <c r="E6" s="187"/>
      <c r="F6" s="187"/>
      <c r="G6" s="187"/>
      <c r="H6" s="187"/>
      <c r="I6" s="187"/>
      <c r="J6" s="187"/>
    </row>
    <row r="7" spans="2:10" ht="15.75" customHeight="1">
      <c r="B7" s="188" t="s">
        <v>4</v>
      </c>
      <c r="C7" s="188"/>
      <c r="D7" s="188"/>
      <c r="E7" s="188"/>
      <c r="F7" s="188"/>
      <c r="G7" s="188"/>
      <c r="H7" s="188"/>
      <c r="I7" s="188"/>
      <c r="J7" s="188"/>
    </row>
    <row r="8" spans="2:10" ht="15" customHeight="1">
      <c r="B8" s="182" t="s">
        <v>152</v>
      </c>
      <c r="C8" s="182"/>
      <c r="D8" s="182"/>
      <c r="E8" s="182"/>
      <c r="F8" s="182"/>
      <c r="G8" s="182"/>
      <c r="H8" s="182"/>
      <c r="I8" s="182"/>
      <c r="J8" s="182"/>
    </row>
    <row r="9" spans="2:10" ht="15" customHeight="1">
      <c r="B9" s="192" t="s">
        <v>6</v>
      </c>
      <c r="C9" s="192"/>
      <c r="D9" s="192"/>
      <c r="E9" s="192"/>
      <c r="F9" s="192"/>
      <c r="G9" s="192"/>
      <c r="H9" s="192"/>
      <c r="I9" s="192"/>
      <c r="J9" s="192"/>
    </row>
    <row r="10" spans="2:10" ht="15" customHeight="1">
      <c r="B10" s="182" t="s">
        <v>153</v>
      </c>
      <c r="C10" s="182"/>
      <c r="D10" s="182"/>
      <c r="E10" s="182"/>
      <c r="F10" s="182"/>
      <c r="G10" s="182"/>
      <c r="H10" s="182"/>
      <c r="I10" s="182"/>
      <c r="J10" s="182"/>
    </row>
    <row r="11" spans="2:10" ht="10.5" customHeight="1">
      <c r="B11" s="193"/>
      <c r="C11" s="193"/>
      <c r="D11" s="193"/>
      <c r="E11" s="193"/>
      <c r="F11" s="193"/>
      <c r="G11" s="193"/>
      <c r="H11" s="193"/>
      <c r="I11" s="193"/>
      <c r="J11" s="193"/>
    </row>
    <row r="12" spans="2:10" ht="15" customHeight="1">
      <c r="B12" s="194" t="s">
        <v>154</v>
      </c>
      <c r="C12" s="194"/>
      <c r="D12" s="194"/>
      <c r="E12" s="194"/>
      <c r="F12" s="194"/>
      <c r="G12" s="194"/>
      <c r="H12" s="194"/>
      <c r="I12" s="194"/>
      <c r="J12" s="194"/>
    </row>
    <row r="13" spans="2:10" ht="3.75" customHeight="1">
      <c r="B13" s="193"/>
      <c r="C13" s="193"/>
      <c r="D13" s="193"/>
      <c r="E13" s="193"/>
      <c r="F13" s="193"/>
      <c r="G13" s="193"/>
      <c r="H13" s="193"/>
      <c r="I13" s="193"/>
      <c r="J13" s="193"/>
    </row>
    <row r="14" spans="2:10" ht="15" customHeight="1">
      <c r="B14" s="194" t="s">
        <v>9</v>
      </c>
      <c r="C14" s="194"/>
      <c r="D14" s="194"/>
      <c r="E14" s="194"/>
      <c r="F14" s="194"/>
      <c r="G14" s="194"/>
      <c r="H14" s="194"/>
      <c r="I14" s="194"/>
      <c r="J14" s="194"/>
    </row>
    <row r="15" spans="2:10" ht="7.5" customHeight="1">
      <c r="B15" s="13"/>
      <c r="C15" s="14"/>
      <c r="D15" s="14"/>
      <c r="E15" s="14"/>
      <c r="F15" s="14"/>
      <c r="G15" s="14"/>
      <c r="H15" s="14"/>
      <c r="I15" s="14"/>
      <c r="J15" s="14"/>
    </row>
    <row r="16" spans="2:10" ht="15" customHeight="1">
      <c r="B16" s="195" t="s">
        <v>276</v>
      </c>
      <c r="C16" s="195"/>
      <c r="D16" s="195"/>
      <c r="E16" s="195"/>
      <c r="F16" s="195"/>
      <c r="G16" s="195"/>
      <c r="H16" s="195"/>
      <c r="I16" s="195"/>
      <c r="J16" s="195"/>
    </row>
    <row r="17" spans="2:10" ht="15" customHeight="1">
      <c r="B17" s="193" t="s">
        <v>10</v>
      </c>
      <c r="C17" s="193"/>
      <c r="D17" s="193"/>
      <c r="E17" s="193"/>
      <c r="F17" s="193"/>
      <c r="G17" s="193"/>
      <c r="H17" s="193"/>
      <c r="I17" s="193"/>
      <c r="J17" s="193"/>
    </row>
    <row r="18" spans="2:10" s="14" customFormat="1" ht="15" customHeight="1">
      <c r="B18" s="196" t="s">
        <v>11</v>
      </c>
      <c r="C18" s="196"/>
      <c r="D18" s="196"/>
      <c r="E18" s="196"/>
      <c r="F18" s="196"/>
      <c r="G18" s="196"/>
      <c r="H18" s="196"/>
      <c r="I18" s="196"/>
      <c r="J18" s="196"/>
    </row>
    <row r="19" spans="2:10" s="15" customFormat="1" ht="50.1" customHeight="1">
      <c r="B19" s="197" t="s">
        <v>12</v>
      </c>
      <c r="C19" s="198"/>
      <c r="D19" s="197" t="s">
        <v>13</v>
      </c>
      <c r="E19" s="199"/>
      <c r="F19" s="199"/>
      <c r="G19" s="198"/>
      <c r="H19" s="110" t="s">
        <v>155</v>
      </c>
      <c r="I19" s="110" t="s">
        <v>156</v>
      </c>
      <c r="J19" s="110" t="s">
        <v>157</v>
      </c>
    </row>
    <row r="20" spans="2:10" s="15" customFormat="1" ht="19.5" customHeight="1">
      <c r="B20" s="111">
        <v>1</v>
      </c>
      <c r="C20" s="112"/>
      <c r="D20" s="189">
        <v>2</v>
      </c>
      <c r="E20" s="190"/>
      <c r="F20" s="190"/>
      <c r="G20" s="191"/>
      <c r="H20" s="113">
        <v>3</v>
      </c>
      <c r="I20" s="113">
        <v>4</v>
      </c>
      <c r="J20" s="113">
        <v>5</v>
      </c>
    </row>
    <row r="21" spans="2:10" ht="15.75" customHeight="1">
      <c r="B21" s="114" t="s">
        <v>17</v>
      </c>
      <c r="C21" s="115" t="s">
        <v>158</v>
      </c>
      <c r="D21" s="203" t="s">
        <v>159</v>
      </c>
      <c r="E21" s="204"/>
      <c r="F21" s="204"/>
      <c r="G21" s="205"/>
      <c r="H21" s="116"/>
      <c r="I21" s="117">
        <f>SUM(I22,I28)</f>
        <v>587287.99999999988</v>
      </c>
      <c r="J21" s="117">
        <f>SUM(J22,J28)</f>
        <v>2220215.3200000003</v>
      </c>
    </row>
    <row r="22" spans="2:10" ht="15.75" customHeight="1">
      <c r="B22" s="113" t="s">
        <v>19</v>
      </c>
      <c r="C22" s="118" t="s">
        <v>160</v>
      </c>
      <c r="D22" s="200" t="s">
        <v>160</v>
      </c>
      <c r="E22" s="201"/>
      <c r="F22" s="201"/>
      <c r="G22" s="202"/>
      <c r="H22" s="119"/>
      <c r="I22" s="120">
        <f>SUM(I23:I27)</f>
        <v>560137.37999999989</v>
      </c>
      <c r="J22" s="120">
        <f>SUM(J23:J27)</f>
        <v>2126301.5600000005</v>
      </c>
    </row>
    <row r="23" spans="2:10" ht="15.75" customHeight="1">
      <c r="B23" s="113" t="s">
        <v>21</v>
      </c>
      <c r="C23" s="118" t="s">
        <v>85</v>
      </c>
      <c r="D23" s="200" t="s">
        <v>161</v>
      </c>
      <c r="E23" s="201"/>
      <c r="F23" s="201"/>
      <c r="G23" s="202"/>
      <c r="H23" s="119"/>
      <c r="I23" s="121">
        <v>199320.74</v>
      </c>
      <c r="J23" s="121">
        <v>789226.78</v>
      </c>
    </row>
    <row r="24" spans="2:10" ht="15.75" customHeight="1">
      <c r="B24" s="113" t="s">
        <v>24</v>
      </c>
      <c r="C24" s="122" t="s">
        <v>162</v>
      </c>
      <c r="D24" s="206" t="s">
        <v>163</v>
      </c>
      <c r="E24" s="207"/>
      <c r="F24" s="207"/>
      <c r="G24" s="208"/>
      <c r="H24" s="119"/>
      <c r="I24" s="121">
        <v>358206.2</v>
      </c>
      <c r="J24" s="121">
        <v>1324841.6100000001</v>
      </c>
    </row>
    <row r="25" spans="2:10" ht="30.75" customHeight="1">
      <c r="B25" s="113" t="s">
        <v>26</v>
      </c>
      <c r="C25" s="118" t="s">
        <v>164</v>
      </c>
      <c r="D25" s="206" t="s">
        <v>165</v>
      </c>
      <c r="E25" s="207"/>
      <c r="F25" s="207"/>
      <c r="G25" s="208"/>
      <c r="H25" s="119"/>
      <c r="I25" s="121">
        <v>0</v>
      </c>
      <c r="J25" s="121">
        <v>4039.49</v>
      </c>
    </row>
    <row r="26" spans="2:10" ht="15.75" customHeight="1">
      <c r="B26" s="113" t="s">
        <v>28</v>
      </c>
      <c r="C26" s="122" t="s">
        <v>166</v>
      </c>
      <c r="D26" s="206" t="s">
        <v>167</v>
      </c>
      <c r="E26" s="207"/>
      <c r="F26" s="207"/>
      <c r="G26" s="208"/>
      <c r="H26" s="119"/>
      <c r="I26" s="121" t="s">
        <v>23</v>
      </c>
      <c r="J26" s="121" t="s">
        <v>23</v>
      </c>
    </row>
    <row r="27" spans="2:10" ht="15.75" customHeight="1">
      <c r="B27" s="113" t="s">
        <v>168</v>
      </c>
      <c r="C27" s="122"/>
      <c r="D27" s="200" t="s">
        <v>169</v>
      </c>
      <c r="E27" s="201"/>
      <c r="F27" s="201"/>
      <c r="G27" s="202"/>
      <c r="H27" s="119"/>
      <c r="I27" s="121">
        <v>2610.44</v>
      </c>
      <c r="J27" s="121">
        <v>8193.68</v>
      </c>
    </row>
    <row r="28" spans="2:10" ht="15.75" customHeight="1">
      <c r="B28" s="123" t="s">
        <v>30</v>
      </c>
      <c r="C28" s="118" t="s">
        <v>170</v>
      </c>
      <c r="D28" s="206" t="s">
        <v>171</v>
      </c>
      <c r="E28" s="207"/>
      <c r="F28" s="207"/>
      <c r="G28" s="208"/>
      <c r="H28" s="119" t="s">
        <v>289</v>
      </c>
      <c r="I28" s="120">
        <f>SUM(I29,I33,I36,I37,I38,I39)</f>
        <v>27150.62</v>
      </c>
      <c r="J28" s="120">
        <f>SUM(J29,J33,J36,J37,J38,J39)</f>
        <v>93913.76</v>
      </c>
    </row>
    <row r="29" spans="2:10" ht="15.75" customHeight="1">
      <c r="B29" s="124" t="s">
        <v>32</v>
      </c>
      <c r="C29" s="125"/>
      <c r="D29" s="16" t="s">
        <v>172</v>
      </c>
      <c r="E29" s="126"/>
      <c r="F29" s="126"/>
      <c r="G29" s="127"/>
      <c r="H29" s="119"/>
      <c r="I29" s="120">
        <f>SUM(I30:I32)</f>
        <v>0</v>
      </c>
      <c r="J29" s="120">
        <f>SUM(J30:J32)</f>
        <v>0</v>
      </c>
    </row>
    <row r="30" spans="2:10" ht="15.75" customHeight="1">
      <c r="B30" s="128" t="s">
        <v>173</v>
      </c>
      <c r="C30" s="118"/>
      <c r="D30" s="129" t="s">
        <v>174</v>
      </c>
      <c r="E30" s="126"/>
      <c r="F30" s="126"/>
      <c r="G30" s="127"/>
      <c r="H30" s="119"/>
      <c r="I30" s="120" t="s">
        <v>23</v>
      </c>
      <c r="J30" s="120" t="s">
        <v>23</v>
      </c>
    </row>
    <row r="31" spans="2:10" ht="15.75" customHeight="1">
      <c r="B31" s="113" t="s">
        <v>175</v>
      </c>
      <c r="C31" s="118"/>
      <c r="D31" s="129" t="s">
        <v>176</v>
      </c>
      <c r="E31" s="126"/>
      <c r="F31" s="126"/>
      <c r="G31" s="127"/>
      <c r="H31" s="119"/>
      <c r="I31" s="120" t="s">
        <v>23</v>
      </c>
      <c r="J31" s="120" t="s">
        <v>23</v>
      </c>
    </row>
    <row r="32" spans="2:10" ht="15.75" customHeight="1">
      <c r="B32" s="123" t="s">
        <v>177</v>
      </c>
      <c r="C32" s="118"/>
      <c r="D32" s="129" t="s">
        <v>178</v>
      </c>
      <c r="E32" s="126"/>
      <c r="F32" s="126"/>
      <c r="G32" s="127"/>
      <c r="H32" s="119"/>
      <c r="I32" s="120" t="s">
        <v>23</v>
      </c>
      <c r="J32" s="120" t="s">
        <v>23</v>
      </c>
    </row>
    <row r="33" spans="2:10" ht="21.75" customHeight="1">
      <c r="B33" s="124" t="s">
        <v>34</v>
      </c>
      <c r="C33" s="125"/>
      <c r="D33" s="200" t="s">
        <v>291</v>
      </c>
      <c r="E33" s="201"/>
      <c r="F33" s="201"/>
      <c r="G33" s="202"/>
      <c r="H33" s="119"/>
      <c r="I33" s="120">
        <f>SUM(I34:I35)</f>
        <v>26493.37</v>
      </c>
      <c r="J33" s="120">
        <f>SUM(J34:J35)</f>
        <v>92000.76</v>
      </c>
    </row>
    <row r="34" spans="2:10" ht="30.75" customHeight="1">
      <c r="B34" s="128" t="s">
        <v>179</v>
      </c>
      <c r="C34" s="118"/>
      <c r="D34" s="200" t="s">
        <v>180</v>
      </c>
      <c r="E34" s="201"/>
      <c r="F34" s="201"/>
      <c r="G34" s="202"/>
      <c r="H34" s="119"/>
      <c r="I34" s="120">
        <v>0</v>
      </c>
      <c r="J34" s="120">
        <v>92000.76</v>
      </c>
    </row>
    <row r="35" spans="2:10" ht="15.75" customHeight="1">
      <c r="B35" s="113" t="s">
        <v>181</v>
      </c>
      <c r="C35" s="118"/>
      <c r="D35" s="200" t="s">
        <v>182</v>
      </c>
      <c r="E35" s="201"/>
      <c r="F35" s="201"/>
      <c r="G35" s="202"/>
      <c r="H35" s="119"/>
      <c r="I35" s="120">
        <v>26493.37</v>
      </c>
      <c r="J35" s="120" t="s">
        <v>23</v>
      </c>
    </row>
    <row r="36" spans="2:10" ht="15.75" customHeight="1">
      <c r="B36" s="113" t="s">
        <v>36</v>
      </c>
      <c r="C36" s="118"/>
      <c r="D36" s="200" t="s">
        <v>183</v>
      </c>
      <c r="E36" s="201"/>
      <c r="F36" s="201"/>
      <c r="G36" s="202"/>
      <c r="H36" s="119"/>
      <c r="I36" s="120" t="s">
        <v>23</v>
      </c>
      <c r="J36" s="120" t="s">
        <v>23</v>
      </c>
    </row>
    <row r="37" spans="2:10" ht="15.75" customHeight="1">
      <c r="B37" s="113" t="s">
        <v>38</v>
      </c>
      <c r="C37" s="118"/>
      <c r="D37" s="200" t="s">
        <v>184</v>
      </c>
      <c r="E37" s="201"/>
      <c r="F37" s="201"/>
      <c r="G37" s="202"/>
      <c r="H37" s="119"/>
      <c r="I37" s="120" t="s">
        <v>23</v>
      </c>
      <c r="J37" s="120" t="s">
        <v>23</v>
      </c>
    </row>
    <row r="38" spans="2:10" ht="15.75" customHeight="1">
      <c r="B38" s="113" t="s">
        <v>40</v>
      </c>
      <c r="C38" s="118"/>
      <c r="D38" s="200" t="s">
        <v>185</v>
      </c>
      <c r="E38" s="201"/>
      <c r="F38" s="201"/>
      <c r="G38" s="202"/>
      <c r="H38" s="119"/>
      <c r="I38" s="120">
        <v>657.25</v>
      </c>
      <c r="J38" s="120">
        <v>1913</v>
      </c>
    </row>
    <row r="39" spans="2:10" ht="15.75" customHeight="1">
      <c r="B39" s="113" t="s">
        <v>42</v>
      </c>
      <c r="C39" s="118"/>
      <c r="D39" s="200" t="s">
        <v>186</v>
      </c>
      <c r="E39" s="201"/>
      <c r="F39" s="201"/>
      <c r="G39" s="202"/>
      <c r="H39" s="119"/>
      <c r="I39" s="120" t="s">
        <v>23</v>
      </c>
      <c r="J39" s="120" t="s">
        <v>23</v>
      </c>
    </row>
    <row r="40" spans="2:10" ht="15.75" customHeight="1">
      <c r="B40" s="114" t="s">
        <v>56</v>
      </c>
      <c r="C40" s="115" t="s">
        <v>187</v>
      </c>
      <c r="D40" s="203" t="s">
        <v>188</v>
      </c>
      <c r="E40" s="204"/>
      <c r="F40" s="204"/>
      <c r="G40" s="205"/>
      <c r="H40" s="116" t="s">
        <v>290</v>
      </c>
      <c r="I40" s="117">
        <f>SUM(I41,I44,I48,I49,I50,I51,I52,I53,I54,I55)</f>
        <v>585563.68000000005</v>
      </c>
      <c r="J40" s="117">
        <f>SUM(J41,J44,J48,J49,J50,J51,J52,J53,J54,J55)</f>
        <v>100</v>
      </c>
    </row>
    <row r="41" spans="2:10" ht="15.75" customHeight="1">
      <c r="B41" s="113" t="s">
        <v>189</v>
      </c>
      <c r="C41" s="118" t="s">
        <v>190</v>
      </c>
      <c r="D41" s="206" t="s">
        <v>191</v>
      </c>
      <c r="E41" s="207"/>
      <c r="F41" s="207"/>
      <c r="G41" s="208"/>
      <c r="H41" s="119"/>
      <c r="I41" s="121">
        <f>SUM(I42:I43)</f>
        <v>510268.41</v>
      </c>
      <c r="J41" s="121">
        <f>SUM(J42:J43)</f>
        <v>0</v>
      </c>
    </row>
    <row r="42" spans="2:10" ht="15.75" customHeight="1">
      <c r="B42" s="113" t="s">
        <v>192</v>
      </c>
      <c r="C42" s="118" t="s">
        <v>193</v>
      </c>
      <c r="D42" s="206" t="s">
        <v>194</v>
      </c>
      <c r="E42" s="207"/>
      <c r="F42" s="207"/>
      <c r="G42" s="208"/>
      <c r="H42" s="119"/>
      <c r="I42" s="121">
        <v>510268.41</v>
      </c>
      <c r="J42" s="121" t="s">
        <v>23</v>
      </c>
    </row>
    <row r="43" spans="2:10" ht="15.75" customHeight="1">
      <c r="B43" s="113" t="s">
        <v>195</v>
      </c>
      <c r="C43" s="118" t="s">
        <v>196</v>
      </c>
      <c r="D43" s="206" t="s">
        <v>197</v>
      </c>
      <c r="E43" s="207"/>
      <c r="F43" s="207"/>
      <c r="G43" s="208"/>
      <c r="H43" s="119"/>
      <c r="I43" s="121" t="s">
        <v>23</v>
      </c>
      <c r="J43" s="121" t="s">
        <v>23</v>
      </c>
    </row>
    <row r="44" spans="2:10" ht="15.75" customHeight="1">
      <c r="B44" s="113" t="s">
        <v>198</v>
      </c>
      <c r="C44" s="118" t="s">
        <v>199</v>
      </c>
      <c r="D44" s="200" t="s">
        <v>200</v>
      </c>
      <c r="E44" s="201"/>
      <c r="F44" s="201"/>
      <c r="G44" s="202"/>
      <c r="H44" s="119"/>
      <c r="I44" s="121">
        <f>SUM(I45:I47)</f>
        <v>66122.22</v>
      </c>
      <c r="J44" s="121">
        <f>SUM(J45:J47)</f>
        <v>0</v>
      </c>
    </row>
    <row r="45" spans="2:10" ht="15.75" customHeight="1">
      <c r="B45" s="113" t="s">
        <v>201</v>
      </c>
      <c r="C45" s="118" t="s">
        <v>202</v>
      </c>
      <c r="D45" s="200" t="s">
        <v>203</v>
      </c>
      <c r="E45" s="201"/>
      <c r="F45" s="201"/>
      <c r="G45" s="202"/>
      <c r="H45" s="119"/>
      <c r="I45" s="121">
        <v>66122.22</v>
      </c>
      <c r="J45" s="121" t="s">
        <v>23</v>
      </c>
    </row>
    <row r="46" spans="2:10" ht="15.75" customHeight="1">
      <c r="B46" s="113" t="s">
        <v>204</v>
      </c>
      <c r="C46" s="118" t="s">
        <v>205</v>
      </c>
      <c r="D46" s="200" t="s">
        <v>206</v>
      </c>
      <c r="E46" s="201"/>
      <c r="F46" s="201"/>
      <c r="G46" s="202"/>
      <c r="H46" s="119"/>
      <c r="I46" s="121" t="s">
        <v>23</v>
      </c>
      <c r="J46" s="121" t="s">
        <v>23</v>
      </c>
    </row>
    <row r="47" spans="2:10" ht="15.75" customHeight="1">
      <c r="B47" s="113" t="s">
        <v>207</v>
      </c>
      <c r="C47" s="118" t="s">
        <v>208</v>
      </c>
      <c r="D47" s="200" t="s">
        <v>209</v>
      </c>
      <c r="E47" s="201"/>
      <c r="F47" s="201"/>
      <c r="G47" s="202"/>
      <c r="H47" s="119"/>
      <c r="I47" s="121" t="s">
        <v>23</v>
      </c>
      <c r="J47" s="121" t="s">
        <v>23</v>
      </c>
    </row>
    <row r="48" spans="2:10" ht="15.75" customHeight="1">
      <c r="B48" s="113" t="s">
        <v>210</v>
      </c>
      <c r="C48" s="118" t="s">
        <v>211</v>
      </c>
      <c r="D48" s="206" t="s">
        <v>212</v>
      </c>
      <c r="E48" s="207"/>
      <c r="F48" s="207"/>
      <c r="G48" s="208"/>
      <c r="H48" s="119"/>
      <c r="I48" s="121">
        <v>9173.0499999999993</v>
      </c>
      <c r="J48" s="121" t="s">
        <v>23</v>
      </c>
    </row>
    <row r="49" spans="2:10" ht="15.75" customHeight="1">
      <c r="B49" s="113" t="s">
        <v>213</v>
      </c>
      <c r="C49" s="118" t="s">
        <v>214</v>
      </c>
      <c r="D49" s="200" t="s">
        <v>215</v>
      </c>
      <c r="E49" s="201"/>
      <c r="F49" s="201"/>
      <c r="G49" s="202"/>
      <c r="H49" s="119"/>
      <c r="I49" s="121" t="s">
        <v>23</v>
      </c>
      <c r="J49" s="121" t="s">
        <v>23</v>
      </c>
    </row>
    <row r="50" spans="2:10" ht="15.75" customHeight="1">
      <c r="B50" s="113" t="s">
        <v>216</v>
      </c>
      <c r="C50" s="118" t="s">
        <v>217</v>
      </c>
      <c r="D50" s="206" t="s">
        <v>218</v>
      </c>
      <c r="E50" s="207"/>
      <c r="F50" s="207"/>
      <c r="G50" s="208"/>
      <c r="H50" s="119"/>
      <c r="I50" s="121">
        <v>0</v>
      </c>
      <c r="J50" s="121">
        <v>100</v>
      </c>
    </row>
    <row r="51" spans="2:10" ht="15.75" customHeight="1">
      <c r="B51" s="113" t="s">
        <v>219</v>
      </c>
      <c r="C51" s="118" t="s">
        <v>220</v>
      </c>
      <c r="D51" s="206" t="s">
        <v>221</v>
      </c>
      <c r="E51" s="207"/>
      <c r="F51" s="207"/>
      <c r="G51" s="208"/>
      <c r="H51" s="119"/>
      <c r="I51" s="121" t="s">
        <v>23</v>
      </c>
      <c r="J51" s="121" t="s">
        <v>23</v>
      </c>
    </row>
    <row r="52" spans="2:10" ht="15.75" customHeight="1">
      <c r="B52" s="113" t="s">
        <v>222</v>
      </c>
      <c r="C52" s="118" t="s">
        <v>223</v>
      </c>
      <c r="D52" s="206" t="s">
        <v>224</v>
      </c>
      <c r="E52" s="207"/>
      <c r="F52" s="207"/>
      <c r="G52" s="208"/>
      <c r="H52" s="119"/>
      <c r="I52" s="121">
        <v>0</v>
      </c>
      <c r="J52" s="121">
        <v>0</v>
      </c>
    </row>
    <row r="53" spans="2:10" ht="31.5" customHeight="1">
      <c r="B53" s="113" t="s">
        <v>225</v>
      </c>
      <c r="C53" s="118" t="s">
        <v>226</v>
      </c>
      <c r="D53" s="206" t="s">
        <v>227</v>
      </c>
      <c r="E53" s="207"/>
      <c r="F53" s="207"/>
      <c r="G53" s="208"/>
      <c r="H53" s="119"/>
      <c r="I53" s="121" t="s">
        <v>23</v>
      </c>
      <c r="J53" s="121" t="s">
        <v>23</v>
      </c>
    </row>
    <row r="54" spans="2:10" ht="15.75" customHeight="1">
      <c r="B54" s="113" t="s">
        <v>228</v>
      </c>
      <c r="C54" s="118" t="s">
        <v>229</v>
      </c>
      <c r="D54" s="210" t="s">
        <v>230</v>
      </c>
      <c r="E54" s="211"/>
      <c r="F54" s="211"/>
      <c r="G54" s="212"/>
      <c r="H54" s="119"/>
      <c r="I54" s="121" t="s">
        <v>23</v>
      </c>
      <c r="J54" s="121" t="s">
        <v>23</v>
      </c>
    </row>
    <row r="55" spans="2:10" ht="32.1" customHeight="1">
      <c r="B55" s="113" t="s">
        <v>231</v>
      </c>
      <c r="C55" s="118"/>
      <c r="D55" s="213" t="s">
        <v>232</v>
      </c>
      <c r="E55" s="214"/>
      <c r="F55" s="214"/>
      <c r="G55" s="215"/>
      <c r="H55" s="119"/>
      <c r="I55" s="121" t="s">
        <v>23</v>
      </c>
      <c r="J55" s="121" t="s">
        <v>23</v>
      </c>
    </row>
    <row r="56" spans="2:10" ht="15.75" customHeight="1">
      <c r="B56" s="130" t="s">
        <v>58</v>
      </c>
      <c r="C56" s="131" t="s">
        <v>233</v>
      </c>
      <c r="D56" s="216" t="s">
        <v>234</v>
      </c>
      <c r="E56" s="217"/>
      <c r="F56" s="217"/>
      <c r="G56" s="218"/>
      <c r="H56" s="130"/>
      <c r="I56" s="132">
        <f>I21-I40</f>
        <v>1724.3199999998324</v>
      </c>
      <c r="J56" s="132">
        <f>J21-J40</f>
        <v>2220115.3200000003</v>
      </c>
    </row>
    <row r="57" spans="2:10" ht="32.25" customHeight="1">
      <c r="B57" s="130" t="s">
        <v>235</v>
      </c>
      <c r="C57" s="133" t="s">
        <v>236</v>
      </c>
      <c r="D57" s="219" t="s">
        <v>237</v>
      </c>
      <c r="E57" s="220"/>
      <c r="F57" s="220"/>
      <c r="G57" s="221"/>
      <c r="H57" s="134"/>
      <c r="I57" s="132" t="s">
        <v>23</v>
      </c>
      <c r="J57" s="132" t="s">
        <v>23</v>
      </c>
    </row>
    <row r="58" spans="2:10" ht="15.75" customHeight="1">
      <c r="B58" s="130" t="s">
        <v>82</v>
      </c>
      <c r="C58" s="131" t="s">
        <v>238</v>
      </c>
      <c r="D58" s="216" t="s">
        <v>238</v>
      </c>
      <c r="E58" s="217"/>
      <c r="F58" s="217"/>
      <c r="G58" s="218"/>
      <c r="H58" s="134"/>
      <c r="I58" s="135" t="s">
        <v>23</v>
      </c>
      <c r="J58" s="135" t="s">
        <v>23</v>
      </c>
    </row>
    <row r="59" spans="2:10" ht="15.75" customHeight="1">
      <c r="B59" s="130" t="s">
        <v>94</v>
      </c>
      <c r="C59" s="133" t="s">
        <v>239</v>
      </c>
      <c r="D59" s="222" t="s">
        <v>239</v>
      </c>
      <c r="E59" s="223"/>
      <c r="F59" s="223"/>
      <c r="G59" s="224"/>
      <c r="H59" s="134"/>
      <c r="I59" s="135" t="s">
        <v>23</v>
      </c>
      <c r="J59" s="135" t="s">
        <v>23</v>
      </c>
    </row>
    <row r="60" spans="2:10" ht="15.75" customHeight="1">
      <c r="B60" s="130" t="s">
        <v>120</v>
      </c>
      <c r="C60" s="131" t="s">
        <v>240</v>
      </c>
      <c r="D60" s="216" t="s">
        <v>240</v>
      </c>
      <c r="E60" s="217"/>
      <c r="F60" s="217"/>
      <c r="G60" s="218"/>
      <c r="H60" s="134"/>
      <c r="I60" s="132">
        <f>SUM(I56,I57,I58,I59)</f>
        <v>1724.3199999998324</v>
      </c>
      <c r="J60" s="132">
        <f>SUM(J56,J57,J58,J59)</f>
        <v>2220115.3200000003</v>
      </c>
    </row>
    <row r="61" spans="2:10" ht="11.1" customHeight="1">
      <c r="B61" s="209" t="s">
        <v>241</v>
      </c>
      <c r="C61" s="209"/>
      <c r="D61" s="209"/>
      <c r="E61" s="209"/>
      <c r="F61" s="209"/>
      <c r="G61" s="209"/>
      <c r="H61" s="209"/>
      <c r="I61" s="209"/>
      <c r="J61" s="209"/>
    </row>
    <row r="62" spans="2:10" ht="27.75" customHeight="1">
      <c r="B62" s="183" t="s">
        <v>275</v>
      </c>
      <c r="C62" s="183"/>
      <c r="D62" s="183"/>
      <c r="E62" s="183"/>
      <c r="F62" s="183"/>
      <c r="G62" s="183"/>
      <c r="H62" s="136"/>
      <c r="I62" s="227" t="s">
        <v>143</v>
      </c>
      <c r="J62" s="227"/>
    </row>
    <row r="63" spans="2:10" s="14" customFormat="1" ht="18.75" customHeight="1">
      <c r="B63" s="225" t="s">
        <v>242</v>
      </c>
      <c r="C63" s="225"/>
      <c r="D63" s="225"/>
      <c r="E63" s="225"/>
      <c r="F63" s="225"/>
      <c r="G63" s="225"/>
      <c r="H63" s="17" t="s">
        <v>145</v>
      </c>
      <c r="I63" s="226" t="s">
        <v>146</v>
      </c>
      <c r="J63" s="226"/>
    </row>
    <row r="64" spans="2:10" s="14" customFormat="1" ht="15" customHeight="1">
      <c r="B64" s="183" t="s">
        <v>277</v>
      </c>
      <c r="C64" s="183"/>
      <c r="D64" s="183"/>
      <c r="E64" s="183"/>
      <c r="F64" s="183"/>
      <c r="G64" s="183"/>
      <c r="H64" s="137"/>
      <c r="I64" s="227" t="s">
        <v>147</v>
      </c>
      <c r="J64" s="227"/>
    </row>
    <row r="65" spans="2:10" s="14" customFormat="1" ht="15.6" customHeight="1">
      <c r="B65" s="225" t="s">
        <v>243</v>
      </c>
      <c r="C65" s="225"/>
      <c r="D65" s="225"/>
      <c r="E65" s="225"/>
      <c r="F65" s="225"/>
      <c r="G65" s="225"/>
      <c r="H65" s="17" t="s">
        <v>244</v>
      </c>
      <c r="I65" s="226" t="s">
        <v>146</v>
      </c>
      <c r="J65" s="226"/>
    </row>
  </sheetData>
  <mergeCells count="63">
    <mergeCell ref="B65:G65"/>
    <mergeCell ref="I65:J65"/>
    <mergeCell ref="B62:G62"/>
    <mergeCell ref="I62:J62"/>
    <mergeCell ref="B63:G63"/>
    <mergeCell ref="I63:J63"/>
    <mergeCell ref="I64:J64"/>
    <mergeCell ref="B61:J61"/>
    <mergeCell ref="D50:G50"/>
    <mergeCell ref="D51:G51"/>
    <mergeCell ref="D52:G52"/>
    <mergeCell ref="D53:G53"/>
    <mergeCell ref="D54:G54"/>
    <mergeCell ref="D55:G55"/>
    <mergeCell ref="D56:G56"/>
    <mergeCell ref="D57:G57"/>
    <mergeCell ref="D58:G58"/>
    <mergeCell ref="D59:G59"/>
    <mergeCell ref="D60:G60"/>
    <mergeCell ref="D49:G49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D47:G47"/>
    <mergeCell ref="D48:G48"/>
    <mergeCell ref="B18:J18"/>
    <mergeCell ref="B19:C19"/>
    <mergeCell ref="D19:G19"/>
    <mergeCell ref="D37:G37"/>
    <mergeCell ref="D21:G21"/>
    <mergeCell ref="D22:G22"/>
    <mergeCell ref="D23:G23"/>
    <mergeCell ref="D24:G24"/>
    <mergeCell ref="D25:G25"/>
    <mergeCell ref="D26:G26"/>
    <mergeCell ref="D27:G27"/>
    <mergeCell ref="D28:G28"/>
    <mergeCell ref="D34:G34"/>
    <mergeCell ref="D35:G35"/>
    <mergeCell ref="D36:G36"/>
    <mergeCell ref="D33:G33"/>
    <mergeCell ref="B8:J8"/>
    <mergeCell ref="B64:G64"/>
    <mergeCell ref="B1:J1"/>
    <mergeCell ref="D2:J2"/>
    <mergeCell ref="B5:J5"/>
    <mergeCell ref="B6:J6"/>
    <mergeCell ref="B7:J7"/>
    <mergeCell ref="D20:G20"/>
    <mergeCell ref="B9:J9"/>
    <mergeCell ref="B10:J10"/>
    <mergeCell ref="B11:J11"/>
    <mergeCell ref="B12:J12"/>
    <mergeCell ref="B13:J13"/>
    <mergeCell ref="B14:J14"/>
    <mergeCell ref="B16:J16"/>
    <mergeCell ref="B17:J17"/>
  </mergeCells>
  <pageMargins left="0.7" right="0.7" top="0.75" bottom="0.75" header="0.3" footer="0.3"/>
  <pageSetup paperSize="9"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61B11-6CE7-4ABB-82BC-A8ACAC864035}">
  <sheetPr>
    <pageSetUpPr fitToPage="1"/>
  </sheetPr>
  <dimension ref="A1:P104"/>
  <sheetViews>
    <sheetView topLeftCell="A7" workbookViewId="0">
      <selection activeCell="O22" sqref="O22"/>
    </sheetView>
  </sheetViews>
  <sheetFormatPr defaultColWidth="9.7109375" defaultRowHeight="15"/>
  <cols>
    <col min="1" max="1" width="9.7109375" style="12"/>
    <col min="2" max="2" width="6" style="18" customWidth="1"/>
    <col min="3" max="3" width="32.85546875" style="12" customWidth="1"/>
    <col min="4" max="11" width="15.7109375" style="12" customWidth="1"/>
    <col min="12" max="12" width="13.140625" style="12" customWidth="1"/>
    <col min="13" max="14" width="15.7109375" style="12" customWidth="1"/>
    <col min="15" max="15" width="20.28515625" style="12" customWidth="1"/>
    <col min="16" max="25" width="0" style="12" hidden="1" customWidth="1"/>
    <col min="26" max="16384" width="9.7109375" style="12"/>
  </cols>
  <sheetData>
    <row r="1" spans="2:15" ht="34.5" customHeight="1">
      <c r="B1" s="236" t="s">
        <v>0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2:15" ht="28.5" customHeight="1">
      <c r="K2" s="19"/>
      <c r="L2" s="237" t="s">
        <v>245</v>
      </c>
      <c r="M2" s="237"/>
      <c r="N2" s="237"/>
    </row>
    <row r="3" spans="2:15" ht="15" customHeight="1">
      <c r="L3" s="12" t="s">
        <v>246</v>
      </c>
    </row>
    <row r="4" spans="2:15" ht="15" customHeight="1">
      <c r="B4" s="235" t="s">
        <v>247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</row>
    <row r="5" spans="2:15" ht="14.25" customHeight="1">
      <c r="B5" s="235" t="s">
        <v>278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</row>
    <row r="6" spans="2:15" ht="15" customHeight="1">
      <c r="B6" s="235" t="s">
        <v>248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</row>
    <row r="7" spans="2:15" ht="15" customHeight="1">
      <c r="B7" s="235" t="s">
        <v>279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</row>
    <row r="8" spans="2:15" ht="5.25" customHeight="1"/>
    <row r="9" spans="2:15" ht="15" customHeight="1">
      <c r="B9" s="228" t="s">
        <v>12</v>
      </c>
      <c r="C9" s="228" t="s">
        <v>249</v>
      </c>
      <c r="D9" s="228" t="s">
        <v>250</v>
      </c>
      <c r="E9" s="230" t="s">
        <v>251</v>
      </c>
      <c r="F9" s="231"/>
      <c r="G9" s="231"/>
      <c r="H9" s="231"/>
      <c r="I9" s="231"/>
      <c r="J9" s="231"/>
      <c r="K9" s="231"/>
      <c r="L9" s="231"/>
      <c r="M9" s="232"/>
      <c r="N9" s="228" t="s">
        <v>252</v>
      </c>
    </row>
    <row r="10" spans="2:15" ht="123" customHeight="1">
      <c r="B10" s="229"/>
      <c r="C10" s="229"/>
      <c r="D10" s="229"/>
      <c r="E10" s="138" t="s">
        <v>253</v>
      </c>
      <c r="F10" s="138" t="s">
        <v>254</v>
      </c>
      <c r="G10" s="138" t="s">
        <v>255</v>
      </c>
      <c r="H10" s="138" t="s">
        <v>256</v>
      </c>
      <c r="I10" s="138" t="s">
        <v>257</v>
      </c>
      <c r="J10" s="20" t="s">
        <v>258</v>
      </c>
      <c r="K10" s="138" t="s">
        <v>259</v>
      </c>
      <c r="L10" s="138" t="s">
        <v>260</v>
      </c>
      <c r="M10" s="139" t="s">
        <v>261</v>
      </c>
      <c r="N10" s="229"/>
    </row>
    <row r="11" spans="2:15" ht="15" customHeight="1">
      <c r="B11" s="28">
        <v>1</v>
      </c>
      <c r="C11" s="28">
        <v>2</v>
      </c>
      <c r="D11" s="28">
        <v>3</v>
      </c>
      <c r="E11" s="28">
        <v>4</v>
      </c>
      <c r="F11" s="28">
        <v>5</v>
      </c>
      <c r="G11" s="28">
        <v>6</v>
      </c>
      <c r="H11" s="28">
        <v>7</v>
      </c>
      <c r="I11" s="28">
        <v>8</v>
      </c>
      <c r="J11" s="28">
        <v>9</v>
      </c>
      <c r="K11" s="28">
        <v>10</v>
      </c>
      <c r="L11" s="140" t="s">
        <v>262</v>
      </c>
      <c r="M11" s="28">
        <v>12</v>
      </c>
      <c r="N11" s="28">
        <v>13</v>
      </c>
    </row>
    <row r="12" spans="2:15" ht="33" customHeight="1">
      <c r="B12" s="141" t="s">
        <v>17</v>
      </c>
      <c r="C12" s="142" t="s">
        <v>263</v>
      </c>
      <c r="D12" s="143">
        <f t="shared" ref="D12:M12" si="0">SUM(D13:D14)</f>
        <v>59480.480000000003</v>
      </c>
      <c r="E12" s="143">
        <f t="shared" si="0"/>
        <v>138627.78</v>
      </c>
      <c r="F12" s="143">
        <f t="shared" si="0"/>
        <v>0</v>
      </c>
      <c r="G12" s="143">
        <f t="shared" si="0"/>
        <v>0</v>
      </c>
      <c r="H12" s="143">
        <f t="shared" si="0"/>
        <v>0</v>
      </c>
      <c r="I12" s="143">
        <f t="shared" si="0"/>
        <v>0</v>
      </c>
      <c r="J12" s="143">
        <f t="shared" si="0"/>
        <v>-140451.19999999998</v>
      </c>
      <c r="K12" s="143">
        <f t="shared" si="0"/>
        <v>0</v>
      </c>
      <c r="L12" s="143">
        <f t="shared" si="0"/>
        <v>0</v>
      </c>
      <c r="M12" s="143">
        <f t="shared" si="0"/>
        <v>0</v>
      </c>
      <c r="N12" s="143">
        <f t="shared" ref="N12:N26" si="1">SUM(D12:M12)</f>
        <v>57657.060000000027</v>
      </c>
      <c r="O12" s="21"/>
    </row>
    <row r="13" spans="2:15" ht="19.5" customHeight="1">
      <c r="B13" s="144" t="s">
        <v>19</v>
      </c>
      <c r="C13" s="145" t="s">
        <v>264</v>
      </c>
      <c r="D13" s="146">
        <v>59480.480000000003</v>
      </c>
      <c r="E13" s="146">
        <v>0</v>
      </c>
      <c r="F13" s="146">
        <v>9573.41</v>
      </c>
      <c r="G13" s="146" t="s">
        <v>23</v>
      </c>
      <c r="H13" s="146" t="s">
        <v>23</v>
      </c>
      <c r="I13" s="146" t="s">
        <v>23</v>
      </c>
      <c r="J13" s="146">
        <v>-11396.83</v>
      </c>
      <c r="K13" s="146" t="s">
        <v>23</v>
      </c>
      <c r="L13" s="146" t="s">
        <v>23</v>
      </c>
      <c r="M13" s="146">
        <v>0</v>
      </c>
      <c r="N13" s="146">
        <f t="shared" si="1"/>
        <v>57657.06</v>
      </c>
      <c r="O13" s="22"/>
    </row>
    <row r="14" spans="2:15" ht="19.5" customHeight="1">
      <c r="B14" s="144" t="s">
        <v>30</v>
      </c>
      <c r="C14" s="145" t="s">
        <v>265</v>
      </c>
      <c r="D14" s="146">
        <v>0</v>
      </c>
      <c r="E14" s="146">
        <v>138627.78</v>
      </c>
      <c r="F14" s="146">
        <v>-9573.41</v>
      </c>
      <c r="G14" s="146" t="s">
        <v>23</v>
      </c>
      <c r="H14" s="146" t="s">
        <v>23</v>
      </c>
      <c r="I14" s="146" t="s">
        <v>23</v>
      </c>
      <c r="J14" s="146">
        <v>-129054.37</v>
      </c>
      <c r="K14" s="146" t="s">
        <v>23</v>
      </c>
      <c r="L14" s="146" t="s">
        <v>23</v>
      </c>
      <c r="M14" s="146">
        <v>0</v>
      </c>
      <c r="N14" s="146">
        <f t="shared" si="1"/>
        <v>0</v>
      </c>
      <c r="O14" s="21"/>
    </row>
    <row r="15" spans="2:15" ht="33" customHeight="1">
      <c r="B15" s="141" t="s">
        <v>56</v>
      </c>
      <c r="C15" s="142" t="s">
        <v>266</v>
      </c>
      <c r="D15" s="143">
        <f t="shared" ref="D15:M15" si="2">SUM(D16:D17)</f>
        <v>517851.55</v>
      </c>
      <c r="E15" s="143">
        <f t="shared" si="2"/>
        <v>243839.63</v>
      </c>
      <c r="F15" s="143">
        <f t="shared" si="2"/>
        <v>0</v>
      </c>
      <c r="G15" s="143">
        <f t="shared" si="2"/>
        <v>0</v>
      </c>
      <c r="H15" s="143">
        <f t="shared" si="2"/>
        <v>0</v>
      </c>
      <c r="I15" s="143">
        <f t="shared" si="2"/>
        <v>0</v>
      </c>
      <c r="J15" s="143">
        <f t="shared" si="2"/>
        <v>-242432.02</v>
      </c>
      <c r="K15" s="143">
        <f t="shared" si="2"/>
        <v>0</v>
      </c>
      <c r="L15" s="143">
        <f t="shared" si="2"/>
        <v>0</v>
      </c>
      <c r="M15" s="143">
        <f t="shared" si="2"/>
        <v>0</v>
      </c>
      <c r="N15" s="143">
        <f t="shared" si="1"/>
        <v>519259.15999999992</v>
      </c>
      <c r="O15" s="21"/>
    </row>
    <row r="16" spans="2:15" ht="18" customHeight="1">
      <c r="B16" s="144" t="s">
        <v>267</v>
      </c>
      <c r="C16" s="145" t="s">
        <v>264</v>
      </c>
      <c r="D16" s="146">
        <v>517470.07</v>
      </c>
      <c r="E16" s="146">
        <v>7407.5</v>
      </c>
      <c r="F16" s="146" t="s">
        <v>23</v>
      </c>
      <c r="G16" s="146" t="s">
        <v>23</v>
      </c>
      <c r="H16" s="146" t="s">
        <v>23</v>
      </c>
      <c r="I16" s="146" t="s">
        <v>23</v>
      </c>
      <c r="J16" s="146">
        <v>-7661.36</v>
      </c>
      <c r="K16" s="146" t="s">
        <v>23</v>
      </c>
      <c r="L16" s="146" t="s">
        <v>23</v>
      </c>
      <c r="M16" s="146">
        <v>0</v>
      </c>
      <c r="N16" s="146">
        <f t="shared" si="1"/>
        <v>517216.21000000008</v>
      </c>
      <c r="O16" s="21"/>
    </row>
    <row r="17" spans="1:16" ht="18.75" customHeight="1">
      <c r="B17" s="144" t="s">
        <v>198</v>
      </c>
      <c r="C17" s="145" t="s">
        <v>265</v>
      </c>
      <c r="D17" s="146">
        <v>381.48</v>
      </c>
      <c r="E17" s="146">
        <v>236432.13</v>
      </c>
      <c r="F17" s="146" t="s">
        <v>23</v>
      </c>
      <c r="G17" s="146" t="s">
        <v>23</v>
      </c>
      <c r="H17" s="146" t="s">
        <v>23</v>
      </c>
      <c r="I17" s="146" t="s">
        <v>23</v>
      </c>
      <c r="J17" s="146">
        <v>-234770.66</v>
      </c>
      <c r="K17" s="146" t="s">
        <v>23</v>
      </c>
      <c r="L17" s="146" t="s">
        <v>23</v>
      </c>
      <c r="M17" s="146">
        <v>0</v>
      </c>
      <c r="N17" s="146">
        <f t="shared" si="1"/>
        <v>2042.9500000000116</v>
      </c>
      <c r="O17" s="21"/>
    </row>
    <row r="18" spans="1:16" ht="45" customHeight="1">
      <c r="B18" s="141" t="s">
        <v>58</v>
      </c>
      <c r="C18" s="142" t="s">
        <v>268</v>
      </c>
      <c r="D18" s="143">
        <f t="shared" ref="D18:M18" si="3">SUM(D19:D20)</f>
        <v>0</v>
      </c>
      <c r="E18" s="143">
        <f t="shared" si="3"/>
        <v>0</v>
      </c>
      <c r="F18" s="143">
        <f t="shared" si="3"/>
        <v>0</v>
      </c>
      <c r="G18" s="143">
        <f t="shared" si="3"/>
        <v>0</v>
      </c>
      <c r="H18" s="143">
        <f t="shared" si="3"/>
        <v>0</v>
      </c>
      <c r="I18" s="143">
        <f t="shared" si="3"/>
        <v>0</v>
      </c>
      <c r="J18" s="143">
        <f t="shared" si="3"/>
        <v>0</v>
      </c>
      <c r="K18" s="143">
        <f t="shared" si="3"/>
        <v>0</v>
      </c>
      <c r="L18" s="143">
        <f t="shared" si="3"/>
        <v>0</v>
      </c>
      <c r="M18" s="143">
        <f t="shared" si="3"/>
        <v>0</v>
      </c>
      <c r="N18" s="143">
        <f t="shared" si="1"/>
        <v>0</v>
      </c>
      <c r="O18" s="21"/>
    </row>
    <row r="19" spans="1:16" ht="18.75" customHeight="1">
      <c r="B19" s="144" t="s">
        <v>60</v>
      </c>
      <c r="C19" s="145" t="s">
        <v>264</v>
      </c>
      <c r="D19" s="146">
        <v>0</v>
      </c>
      <c r="E19" s="146" t="s">
        <v>23</v>
      </c>
      <c r="F19" s="146" t="s">
        <v>23</v>
      </c>
      <c r="G19" s="146" t="s">
        <v>23</v>
      </c>
      <c r="H19" s="146" t="s">
        <v>23</v>
      </c>
      <c r="I19" s="146" t="s">
        <v>23</v>
      </c>
      <c r="J19" s="146" t="s">
        <v>23</v>
      </c>
      <c r="K19" s="146" t="s">
        <v>23</v>
      </c>
      <c r="L19" s="146" t="s">
        <v>23</v>
      </c>
      <c r="M19" s="146" t="s">
        <v>23</v>
      </c>
      <c r="N19" s="146">
        <f t="shared" si="1"/>
        <v>0</v>
      </c>
      <c r="O19" s="21"/>
    </row>
    <row r="20" spans="1:16" ht="18.75" customHeight="1">
      <c r="B20" s="144" t="s">
        <v>62</v>
      </c>
      <c r="C20" s="145" t="s">
        <v>265</v>
      </c>
      <c r="D20" s="146">
        <v>0</v>
      </c>
      <c r="E20" s="146" t="s">
        <v>23</v>
      </c>
      <c r="F20" s="146" t="s">
        <v>23</v>
      </c>
      <c r="G20" s="146" t="s">
        <v>23</v>
      </c>
      <c r="H20" s="146" t="s">
        <v>23</v>
      </c>
      <c r="I20" s="146" t="s">
        <v>23</v>
      </c>
      <c r="J20" s="146" t="s">
        <v>23</v>
      </c>
      <c r="K20" s="146" t="s">
        <v>23</v>
      </c>
      <c r="L20" s="146" t="s">
        <v>23</v>
      </c>
      <c r="M20" s="146" t="s">
        <v>23</v>
      </c>
      <c r="N20" s="146">
        <f t="shared" si="1"/>
        <v>0</v>
      </c>
      <c r="O20" s="21"/>
    </row>
    <row r="21" spans="1:16" ht="33" customHeight="1">
      <c r="B21" s="141" t="s">
        <v>80</v>
      </c>
      <c r="C21" s="142" t="s">
        <v>269</v>
      </c>
      <c r="D21" s="143">
        <f t="shared" ref="D21:M21" si="4">SUM(D22:D23)</f>
        <v>0</v>
      </c>
      <c r="E21" s="143">
        <f t="shared" si="4"/>
        <v>0</v>
      </c>
      <c r="F21" s="143">
        <f t="shared" si="4"/>
        <v>0</v>
      </c>
      <c r="G21" s="143">
        <f t="shared" si="4"/>
        <v>0</v>
      </c>
      <c r="H21" s="143">
        <f t="shared" si="4"/>
        <v>0</v>
      </c>
      <c r="I21" s="143">
        <f t="shared" si="4"/>
        <v>0</v>
      </c>
      <c r="J21" s="143">
        <f t="shared" si="4"/>
        <v>0</v>
      </c>
      <c r="K21" s="143">
        <f t="shared" si="4"/>
        <v>0</v>
      </c>
      <c r="L21" s="143">
        <f t="shared" si="4"/>
        <v>0</v>
      </c>
      <c r="M21" s="143">
        <f t="shared" si="4"/>
        <v>0</v>
      </c>
      <c r="N21" s="143">
        <f t="shared" si="1"/>
        <v>0</v>
      </c>
      <c r="O21" s="21"/>
    </row>
    <row r="22" spans="1:16" ht="22.5" customHeight="1">
      <c r="B22" s="144" t="s">
        <v>270</v>
      </c>
      <c r="C22" s="145" t="s">
        <v>264</v>
      </c>
      <c r="D22" s="146" t="s">
        <v>23</v>
      </c>
      <c r="E22" s="146" t="s">
        <v>23</v>
      </c>
      <c r="F22" s="146" t="s">
        <v>23</v>
      </c>
      <c r="G22" s="146" t="s">
        <v>23</v>
      </c>
      <c r="H22" s="146" t="s">
        <v>23</v>
      </c>
      <c r="I22" s="146" t="s">
        <v>23</v>
      </c>
      <c r="J22" s="146" t="s">
        <v>23</v>
      </c>
      <c r="K22" s="146" t="s">
        <v>23</v>
      </c>
      <c r="L22" s="146" t="s">
        <v>23</v>
      </c>
      <c r="M22" s="146" t="s">
        <v>23</v>
      </c>
      <c r="N22" s="146">
        <f t="shared" si="1"/>
        <v>0</v>
      </c>
      <c r="O22" s="21"/>
    </row>
    <row r="23" spans="1:16" ht="21.75" customHeight="1">
      <c r="B23" s="144" t="s">
        <v>271</v>
      </c>
      <c r="C23" s="145" t="s">
        <v>265</v>
      </c>
      <c r="D23" s="146" t="s">
        <v>23</v>
      </c>
      <c r="E23" s="146" t="s">
        <v>23</v>
      </c>
      <c r="F23" s="146" t="s">
        <v>23</v>
      </c>
      <c r="G23" s="146" t="s">
        <v>23</v>
      </c>
      <c r="H23" s="146" t="s">
        <v>23</v>
      </c>
      <c r="I23" s="146" t="s">
        <v>23</v>
      </c>
      <c r="J23" s="146" t="s">
        <v>23</v>
      </c>
      <c r="K23" s="146" t="s">
        <v>23</v>
      </c>
      <c r="L23" s="146" t="s">
        <v>23</v>
      </c>
      <c r="M23" s="146" t="s">
        <v>23</v>
      </c>
      <c r="N23" s="146">
        <f t="shared" si="1"/>
        <v>0</v>
      </c>
      <c r="O23" s="21"/>
    </row>
    <row r="24" spans="1:16" ht="31.5" customHeight="1">
      <c r="B24" s="141" t="s">
        <v>82</v>
      </c>
      <c r="C24" s="142" t="s">
        <v>272</v>
      </c>
      <c r="D24" s="143">
        <f t="shared" ref="D24:M24" si="5">SUM(D25:D26)</f>
        <v>12601.37</v>
      </c>
      <c r="E24" s="143">
        <f t="shared" si="5"/>
        <v>0</v>
      </c>
      <c r="F24" s="143">
        <f t="shared" si="5"/>
        <v>0</v>
      </c>
      <c r="G24" s="143">
        <f t="shared" si="5"/>
        <v>1911.89</v>
      </c>
      <c r="H24" s="143">
        <f t="shared" si="5"/>
        <v>0</v>
      </c>
      <c r="I24" s="143">
        <f t="shared" si="5"/>
        <v>0</v>
      </c>
      <c r="J24" s="143">
        <f t="shared" si="5"/>
        <v>-2610.44</v>
      </c>
      <c r="K24" s="143">
        <f t="shared" si="5"/>
        <v>0</v>
      </c>
      <c r="L24" s="143">
        <f t="shared" si="5"/>
        <v>0</v>
      </c>
      <c r="M24" s="143">
        <f t="shared" si="5"/>
        <v>0</v>
      </c>
      <c r="N24" s="143">
        <f t="shared" si="1"/>
        <v>11902.82</v>
      </c>
      <c r="O24" s="21"/>
    </row>
    <row r="25" spans="1:16" ht="23.25" customHeight="1">
      <c r="B25" s="144" t="s">
        <v>19</v>
      </c>
      <c r="C25" s="145" t="s">
        <v>264</v>
      </c>
      <c r="D25" s="147">
        <v>11672.36</v>
      </c>
      <c r="E25" s="147">
        <v>0</v>
      </c>
      <c r="F25" s="147" t="s">
        <v>23</v>
      </c>
      <c r="G25" s="147">
        <v>1911.89</v>
      </c>
      <c r="H25" s="147" t="s">
        <v>23</v>
      </c>
      <c r="I25" s="147" t="s">
        <v>23</v>
      </c>
      <c r="J25" s="147">
        <v>-2610.44</v>
      </c>
      <c r="K25" s="147" t="s">
        <v>23</v>
      </c>
      <c r="L25" s="147" t="s">
        <v>23</v>
      </c>
      <c r="M25" s="147" t="s">
        <v>23</v>
      </c>
      <c r="N25" s="147">
        <f t="shared" si="1"/>
        <v>10973.81</v>
      </c>
      <c r="O25" s="22"/>
    </row>
    <row r="26" spans="1:16" ht="25.5" customHeight="1">
      <c r="B26" s="144" t="s">
        <v>30</v>
      </c>
      <c r="C26" s="145" t="s">
        <v>265</v>
      </c>
      <c r="D26" s="146">
        <v>929.01</v>
      </c>
      <c r="E26" s="146" t="s">
        <v>23</v>
      </c>
      <c r="F26" s="146" t="s">
        <v>23</v>
      </c>
      <c r="G26" s="146" t="s">
        <v>23</v>
      </c>
      <c r="H26" s="146" t="s">
        <v>23</v>
      </c>
      <c r="I26" s="146" t="s">
        <v>23</v>
      </c>
      <c r="J26" s="146" t="s">
        <v>23</v>
      </c>
      <c r="K26" s="146" t="s">
        <v>23</v>
      </c>
      <c r="L26" s="146" t="s">
        <v>23</v>
      </c>
      <c r="M26" s="146" t="s">
        <v>23</v>
      </c>
      <c r="N26" s="146">
        <f t="shared" si="1"/>
        <v>929.01</v>
      </c>
      <c r="O26" s="21"/>
    </row>
    <row r="27" spans="1:16" ht="28.5" customHeight="1">
      <c r="B27" s="141" t="s">
        <v>94</v>
      </c>
      <c r="C27" s="142" t="s">
        <v>273</v>
      </c>
      <c r="D27" s="143">
        <f t="shared" ref="D27:N27" si="6">SUM(D12,D15,D18,D21,D24)</f>
        <v>589933.4</v>
      </c>
      <c r="E27" s="143">
        <f t="shared" si="6"/>
        <v>382467.41000000003</v>
      </c>
      <c r="F27" s="143">
        <f t="shared" si="6"/>
        <v>0</v>
      </c>
      <c r="G27" s="143">
        <f t="shared" si="6"/>
        <v>1911.89</v>
      </c>
      <c r="H27" s="143">
        <f t="shared" si="6"/>
        <v>0</v>
      </c>
      <c r="I27" s="143">
        <f t="shared" si="6"/>
        <v>0</v>
      </c>
      <c r="J27" s="143">
        <f t="shared" si="6"/>
        <v>-385493.66</v>
      </c>
      <c r="K27" s="143">
        <f t="shared" si="6"/>
        <v>0</v>
      </c>
      <c r="L27" s="143">
        <f t="shared" si="6"/>
        <v>0</v>
      </c>
      <c r="M27" s="143">
        <f t="shared" si="6"/>
        <v>0</v>
      </c>
      <c r="N27" s="143">
        <f t="shared" si="6"/>
        <v>588819.03999999992</v>
      </c>
      <c r="O27" s="21"/>
    </row>
    <row r="28" spans="1:16" ht="15" customHeight="1">
      <c r="B28" s="233" t="s">
        <v>274</v>
      </c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</row>
    <row r="29" spans="1:16" customFormat="1" ht="99" customHeight="1">
      <c r="A29" s="2"/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P29" s="2"/>
    </row>
    <row r="30" spans="1:16" s="23" customFormat="1" ht="12.75" customHeight="1">
      <c r="A30" s="2"/>
    </row>
    <row r="31" spans="1:16" ht="15" customHeight="1"/>
    <row r="32" spans="1:1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</sheetData>
  <mergeCells count="12">
    <mergeCell ref="B5:N5"/>
    <mergeCell ref="B6:N6"/>
    <mergeCell ref="B7:N7"/>
    <mergeCell ref="B1:N1"/>
    <mergeCell ref="L2:N2"/>
    <mergeCell ref="B4:N4"/>
    <mergeCell ref="C9:C10"/>
    <mergeCell ref="D9:D10"/>
    <mergeCell ref="E9:M9"/>
    <mergeCell ref="N9:N10"/>
    <mergeCell ref="B28:N29"/>
    <mergeCell ref="B9:B10"/>
  </mergeCells>
  <pageMargins left="0.51181102362204722" right="0.11811023622047245" top="0.15748031496062992" bottom="0.15748031496062992" header="0.31496062992125984" footer="0.31496062992125984"/>
  <pageSetup paperSize="9" scale="64" orientation="landscape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FBA</vt:lpstr>
      <vt:lpstr>VRA</vt:lpstr>
      <vt:lpstr>20VSAFAS 2 priedas</vt:lpstr>
      <vt:lpstr>FBA!Print_Titles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Anna Belych</dc:creator>
  <cp:lastModifiedBy>Renata Zažeckienė</cp:lastModifiedBy>
  <cp:lastPrinted>2026-05-09T09:50:20Z</cp:lastPrinted>
  <dcterms:created xsi:type="dcterms:W3CDTF">2009-07-20T14:30:53Z</dcterms:created>
  <dcterms:modified xsi:type="dcterms:W3CDTF">2026-05-09T09:59:59Z</dcterms:modified>
</cp:coreProperties>
</file>