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az\Desktop\Naminukas 2024 m. III ketv\"/>
    </mc:Choice>
  </mc:AlternateContent>
  <xr:revisionPtr revIDLastSave="0" documentId="13_ncr:1_{EC6C3C5A-D3BB-41A5-8EFC-2F0ABB1796D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BA" sheetId="2" r:id="rId1"/>
    <sheet name="VRA" sheetId="3" r:id="rId2"/>
    <sheet name="20 VSAFAS 4 pried." sheetId="1" r:id="rId3"/>
  </sheets>
  <definedNames>
    <definedName name="_xlnm.Print_Titles" localSheetId="2">'20 VSAFAS 4 pried.'!$11:$13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N25" i="1"/>
  <c r="N24" i="1"/>
  <c r="M23" i="1"/>
  <c r="L23" i="1"/>
  <c r="K23" i="1"/>
  <c r="K26" i="1" s="1"/>
  <c r="J23" i="1"/>
  <c r="I23" i="1"/>
  <c r="H23" i="1"/>
  <c r="G23" i="1"/>
  <c r="F23" i="1"/>
  <c r="E23" i="1"/>
  <c r="N23" i="1" s="1"/>
  <c r="D23" i="1"/>
  <c r="N22" i="1"/>
  <c r="N21" i="1"/>
  <c r="M20" i="1"/>
  <c r="L20" i="1"/>
  <c r="L26" i="1" s="1"/>
  <c r="K20" i="1"/>
  <c r="J20" i="1"/>
  <c r="I20" i="1"/>
  <c r="H20" i="1"/>
  <c r="G20" i="1"/>
  <c r="F20" i="1"/>
  <c r="F26" i="1" s="1"/>
  <c r="E20" i="1"/>
  <c r="D20" i="1"/>
  <c r="N19" i="1"/>
  <c r="N18" i="1"/>
  <c r="M17" i="1"/>
  <c r="N17" i="1" s="1"/>
  <c r="L17" i="1"/>
  <c r="K17" i="1"/>
  <c r="J17" i="1"/>
  <c r="I17" i="1"/>
  <c r="H17" i="1"/>
  <c r="G17" i="1"/>
  <c r="F17" i="1"/>
  <c r="E17" i="1"/>
  <c r="D17" i="1"/>
  <c r="N16" i="1"/>
  <c r="N15" i="1"/>
  <c r="N14" i="1"/>
  <c r="M14" i="1"/>
  <c r="L14" i="1"/>
  <c r="K14" i="1"/>
  <c r="J14" i="1"/>
  <c r="I14" i="1"/>
  <c r="I26" i="1" s="1"/>
  <c r="H14" i="1"/>
  <c r="H26" i="1" s="1"/>
  <c r="G14" i="1"/>
  <c r="G26" i="1" s="1"/>
  <c r="F14" i="1"/>
  <c r="E14" i="1"/>
  <c r="E26" i="1" s="1"/>
  <c r="D14" i="1"/>
  <c r="D26" i="1" s="1"/>
  <c r="J48" i="3"/>
  <c r="I48" i="3"/>
  <c r="J32" i="3"/>
  <c r="I32" i="3"/>
  <c r="J29" i="3"/>
  <c r="I29" i="3"/>
  <c r="J23" i="3"/>
  <c r="I23" i="3"/>
  <c r="J22" i="3"/>
  <c r="J47" i="3" s="1"/>
  <c r="I22" i="3"/>
  <c r="I47" i="3" s="1"/>
  <c r="H92" i="2"/>
  <c r="G92" i="2"/>
  <c r="H88" i="2"/>
  <c r="H86" i="2" s="1"/>
  <c r="G88" i="2"/>
  <c r="G86" i="2" s="1"/>
  <c r="H77" i="2"/>
  <c r="H71" i="2" s="1"/>
  <c r="H66" i="2" s="1"/>
  <c r="G77" i="2"/>
  <c r="G71" i="2" s="1"/>
  <c r="G66" i="2" s="1"/>
  <c r="H67" i="2"/>
  <c r="G67" i="2"/>
  <c r="H61" i="2"/>
  <c r="G61" i="2"/>
  <c r="H51" i="2"/>
  <c r="G51" i="2"/>
  <c r="H44" i="2"/>
  <c r="G44" i="2"/>
  <c r="H29" i="2"/>
  <c r="G29" i="2"/>
  <c r="H23" i="2"/>
  <c r="H22" i="2" s="1"/>
  <c r="G23" i="2"/>
  <c r="G22" i="2" s="1"/>
  <c r="I55" i="3" l="1"/>
  <c r="I57" i="3" s="1"/>
  <c r="J55" i="3"/>
  <c r="J57" i="3" s="1"/>
  <c r="G96" i="2"/>
  <c r="H96" i="2"/>
  <c r="H43" i="2"/>
  <c r="H60" i="2" s="1"/>
  <c r="G43" i="2"/>
  <c r="G60" i="2" s="1"/>
  <c r="N20" i="1"/>
  <c r="M26" i="1"/>
  <c r="N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40" authorId="0" shapeId="0" xr:uid="{C0808A71-0A5C-472D-8237-5C72F4174C36}">
      <text>
        <r>
          <rPr>
            <sz val="9"/>
            <color indexed="8"/>
            <rFont val="Tahoma"/>
            <charset val="186"/>
          </rPr>
          <t>#02_1_G39#</t>
        </r>
      </text>
    </comment>
    <comment ref="G70" authorId="0" shapeId="0" xr:uid="{22A2DF7B-125D-4C52-9190-E2DCFDADE622}">
      <text>
        <r>
          <rPr>
            <sz val="9"/>
            <color indexed="8"/>
            <rFont val="Tahoma"/>
            <charset val="186"/>
          </rPr>
          <t>#02_1_G68#</t>
        </r>
      </text>
    </comment>
    <comment ref="G76" authorId="0" shapeId="0" xr:uid="{887FB8DC-4107-4212-A133-4DA4525BB31C}">
      <text>
        <r>
          <rPr>
            <sz val="9"/>
            <color indexed="8"/>
            <rFont val="Tahoma"/>
            <charset val="186"/>
          </rPr>
          <t>#02_1_G74#</t>
        </r>
      </text>
    </comment>
    <comment ref="G78" authorId="0" shapeId="0" xr:uid="{99151E42-5A01-4FC7-88B2-125266B0212D}">
      <text>
        <r>
          <rPr>
            <sz val="9"/>
            <color indexed="8"/>
            <rFont val="Tahoma"/>
            <charset val="186"/>
          </rPr>
          <t>#02_1_G76#</t>
        </r>
      </text>
    </comment>
    <comment ref="G79" authorId="0" shapeId="0" xr:uid="{2F9E8762-6B6E-4809-B6E4-C0364E6A550A}">
      <text>
        <r>
          <rPr>
            <sz val="9"/>
            <color indexed="8"/>
            <rFont val="Tahoma"/>
            <charset val="186"/>
          </rPr>
          <t>#02_1_G77#</t>
        </r>
      </text>
    </comment>
    <comment ref="G80" authorId="0" shapeId="0" xr:uid="{82E6E905-65BE-47C8-9556-A39BB55C4630}">
      <text>
        <r>
          <rPr>
            <sz val="9"/>
            <color indexed="8"/>
            <rFont val="Tahoma"/>
            <charset val="186"/>
          </rPr>
          <t>#02_1_G78#</t>
        </r>
      </text>
    </comment>
    <comment ref="G83" authorId="0" shapeId="0" xr:uid="{5C7623E8-378A-4F03-A11C-CE5D0178FC7E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4" authorId="0" shapeId="0" xr:uid="{446C06D4-B9C5-4D14-B610-BBA1B98EA23A}">
      <text>
        <r>
          <rPr>
            <sz val="9"/>
            <color indexed="8"/>
            <rFont val="Tahoma"/>
          </rPr>
          <t xml:space="preserve">#03_2_I23#
</t>
        </r>
      </text>
    </comment>
    <comment ref="I25" authorId="0" shapeId="0" xr:uid="{B87C7CF4-DABD-438A-BED4-BB2989BC111C}">
      <text>
        <r>
          <rPr>
            <sz val="9"/>
            <color indexed="8"/>
            <rFont val="Tahoma"/>
          </rPr>
          <t xml:space="preserve">#03_2_I24#
</t>
        </r>
      </text>
    </comment>
    <comment ref="I26" authorId="0" shapeId="0" xr:uid="{4F3CA829-E2A9-4B0A-B4DB-1F087EE836A6}">
      <text>
        <r>
          <rPr>
            <sz val="9"/>
            <color indexed="8"/>
            <rFont val="Tahoma"/>
          </rPr>
          <t>#03_2_I25#</t>
        </r>
      </text>
    </comment>
    <comment ref="I27" authorId="0" shapeId="0" xr:uid="{7DDCF806-97F6-40B6-9391-9564AD0BD057}">
      <text>
        <r>
          <rPr>
            <sz val="9"/>
            <color indexed="8"/>
            <rFont val="Tahoma"/>
          </rPr>
          <t>#03_2_I26#</t>
        </r>
      </text>
    </comment>
    <comment ref="I33" authorId="0" shapeId="0" xr:uid="{6A8E6B7D-64E3-409A-BA52-D1F0C539EC71}">
      <text>
        <r>
          <rPr>
            <sz val="9"/>
            <color indexed="8"/>
            <rFont val="Tahoma"/>
          </rPr>
          <t>#03_2_I32#</t>
        </r>
      </text>
    </comment>
    <comment ref="I34" authorId="0" shapeId="0" xr:uid="{CBA87D0D-C06D-43A4-86A3-3BA1953DD32A}">
      <text>
        <r>
          <rPr>
            <sz val="9"/>
            <color indexed="8"/>
            <rFont val="Tahoma"/>
          </rPr>
          <t>#03_2_I33#</t>
        </r>
      </text>
    </comment>
    <comment ref="I35" authorId="0" shapeId="0" xr:uid="{0293FA20-BCD3-43A3-A98D-A659D432E8BD}">
      <text>
        <r>
          <rPr>
            <sz val="9"/>
            <color indexed="8"/>
            <rFont val="Tahoma"/>
          </rPr>
          <t>#03_2_I34#</t>
        </r>
      </text>
    </comment>
    <comment ref="I36" authorId="0" shapeId="0" xr:uid="{5DD6A379-7670-4F48-9821-4DA82B53F881}">
      <text>
        <r>
          <rPr>
            <sz val="9"/>
            <color indexed="8"/>
            <rFont val="Tahoma"/>
          </rPr>
          <t>#03_2_I35#</t>
        </r>
      </text>
    </comment>
    <comment ref="I37" authorId="0" shapeId="0" xr:uid="{923E6CA4-C1F7-4DD4-BBE7-30CA8D91AE87}">
      <text>
        <r>
          <rPr>
            <sz val="9"/>
            <color indexed="8"/>
            <rFont val="Tahoma"/>
          </rPr>
          <t>#03_2_I36#</t>
        </r>
      </text>
    </comment>
    <comment ref="I38" authorId="0" shapeId="0" xr:uid="{8399843D-F3D0-4FF7-BDFF-914B74A00477}">
      <text>
        <r>
          <rPr>
            <sz val="9"/>
            <color indexed="8"/>
            <rFont val="Tahoma"/>
          </rPr>
          <t>#03_2_I37#</t>
        </r>
      </text>
    </comment>
    <comment ref="I39" authorId="0" shapeId="0" xr:uid="{3D567BAC-F862-4439-9D35-68F41C9C24B8}">
      <text>
        <r>
          <rPr>
            <sz val="9"/>
            <color indexed="8"/>
            <rFont val="Tahoma"/>
          </rPr>
          <t>#03_2_I38#</t>
        </r>
      </text>
    </comment>
    <comment ref="I40" authorId="0" shapeId="0" xr:uid="{58C20E39-D283-468A-BDAD-A7FE33FB1886}">
      <text>
        <r>
          <rPr>
            <sz val="9"/>
            <color indexed="8"/>
            <rFont val="Tahoma"/>
          </rPr>
          <t>#03_2_I39#</t>
        </r>
      </text>
    </comment>
    <comment ref="I41" authorId="0" shapeId="0" xr:uid="{3ADF7045-2274-401E-8B62-8BDEBD1D736E}">
      <text>
        <r>
          <rPr>
            <sz val="9"/>
            <color indexed="8"/>
            <rFont val="Tahoma"/>
          </rPr>
          <t>#03_2_I40#</t>
        </r>
      </text>
    </comment>
    <comment ref="I42" authorId="0" shapeId="0" xr:uid="{781FAB03-B1A7-4BA6-84A4-0EA0BF7D9DDD}">
      <text>
        <r>
          <rPr>
            <sz val="9"/>
            <color indexed="8"/>
            <rFont val="Tahoma"/>
          </rPr>
          <t>#03_2_I41#</t>
        </r>
      </text>
    </comment>
    <comment ref="I43" authorId="0" shapeId="0" xr:uid="{AB134991-FE2F-4E93-BAD3-1B72843A1B8C}">
      <text>
        <r>
          <rPr>
            <sz val="9"/>
            <color indexed="8"/>
            <rFont val="Tahoma"/>
          </rPr>
          <t>#03_2_I42#</t>
        </r>
      </text>
    </comment>
    <comment ref="I44" authorId="0" shapeId="0" xr:uid="{A6DB5786-6E54-4C0D-AEB7-8B8EEAC20BAE}">
      <text>
        <r>
          <rPr>
            <sz val="9"/>
            <color indexed="8"/>
            <rFont val="Tahoma"/>
          </rPr>
          <t>#03_2_I43#</t>
        </r>
      </text>
    </comment>
    <comment ref="I45" authorId="0" shapeId="0" xr:uid="{5DE6B896-BB9D-4D5D-A6CB-527EED4B6E1F}">
      <text>
        <r>
          <rPr>
            <sz val="9"/>
            <color indexed="8"/>
            <rFont val="Tahoma"/>
          </rPr>
          <t>#03_2_I44#</t>
        </r>
      </text>
    </comment>
    <comment ref="I46" authorId="0" shapeId="0" xr:uid="{93B14C6A-47C5-4B4D-A3A4-4C4FB80BD101}">
      <text>
        <r>
          <rPr>
            <sz val="9"/>
            <color indexed="8"/>
            <rFont val="Tahoma"/>
          </rPr>
          <t>#03_2_I45#</t>
        </r>
      </text>
    </comment>
    <comment ref="I54" authorId="0" shapeId="0" xr:uid="{6266D0D7-648C-4901-9B50-A138E9BC7899}">
      <text>
        <r>
          <rPr>
            <sz val="9"/>
            <color indexed="8"/>
            <rFont val="Tahoma"/>
          </rPr>
          <t>#03_2_I53#</t>
        </r>
      </text>
    </comment>
    <comment ref="I56" authorId="0" shapeId="0" xr:uid="{BF8F7779-F4E5-49EA-BC1F-978E8D21E9F5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5" authorId="0" shapeId="0" xr:uid="{074E4A7F-70D7-4AE4-A4B2-C629681ED0BA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5" authorId="0" shapeId="0" xr:uid="{7254E820-D523-4885-BE00-2D292C9E1069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5" authorId="0" shapeId="0" xr:uid="{ADE67DD8-34F5-4B69-A9AC-B3243A919B7A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5" authorId="0" shapeId="0" xr:uid="{248F8BDF-040E-43CD-86F1-DAD4D6CDB7A5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5" authorId="0" shapeId="0" xr:uid="{58ECD236-75D7-49AE-ACDC-F2C2187444FB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5" authorId="0" shapeId="0" xr:uid="{0D164180-7BF3-4218-8C93-28EEB9B601AD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5" authorId="0" shapeId="0" xr:uid="{1FB245D0-1A7E-43CB-8B8F-A956A546B978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5" authorId="0" shapeId="0" xr:uid="{F43B547F-D503-4AC4-B2F9-F6814BC0E194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5" authorId="0" shapeId="0" xr:uid="{6D07A870-B158-46CC-A6A6-0BB7A91F401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5" authorId="0" shapeId="0" xr:uid="{CE7E53CB-0E0F-4C1D-9CE5-8ED97B630FC4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6" authorId="0" shapeId="0" xr:uid="{6FA347A3-111E-4D54-86A0-470EB23F9372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6" authorId="0" shapeId="0" xr:uid="{92B7D63E-93BA-49F0-AC0F-9D3B11B18A0B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6" authorId="0" shapeId="0" xr:uid="{BC5D69EF-F56A-4FBB-B4D7-3E8AB363BE63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6" authorId="0" shapeId="0" xr:uid="{0DC501BF-D920-4525-8E4A-1C28238D932E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6" authorId="0" shapeId="0" xr:uid="{07E80479-B4BC-485B-BB3C-44A0EE14F11B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6" authorId="0" shapeId="0" xr:uid="{48258A93-8E04-4E08-9399-C8CC36002E75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6" authorId="0" shapeId="0" xr:uid="{53987581-E2EF-453D-93AC-2436A7D4CDBB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6" authorId="0" shapeId="0" xr:uid="{BF5E3A2E-3355-42EE-9B06-FA211453137C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6" authorId="0" shapeId="0" xr:uid="{7D9953B5-9051-4D1C-9AE8-701D38F774C8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6" authorId="0" shapeId="0" xr:uid="{7B3B7BD4-4FE5-4E1F-BC77-E0ABF165E977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8" authorId="0" shapeId="0" xr:uid="{BB043B32-8BE4-4BA6-A8C8-15D309DBD546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8" authorId="0" shapeId="0" xr:uid="{9A10B924-A642-4BC6-9CFF-578A0B654DDF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8" authorId="0" shapeId="0" xr:uid="{B4EB5517-02EA-4D33-ACFC-394EE519FA5F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8" authorId="0" shapeId="0" xr:uid="{01B537F4-76EB-41EC-B43D-9A59658BA30D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8" authorId="0" shapeId="0" xr:uid="{BC72DB79-5B7F-49C0-BD95-6BED633A0D66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8" authorId="0" shapeId="0" xr:uid="{FAABF4E9-2301-497F-ADEA-4F121A55FDFD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8" authorId="0" shapeId="0" xr:uid="{F03E8738-8AE5-4987-8ECD-7EAC1B3E806D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8" authorId="0" shapeId="0" xr:uid="{536C8BBF-346E-41B6-8E64-FCA63D9BC89D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8" authorId="0" shapeId="0" xr:uid="{C2AAB4F3-962F-4742-89D6-20E10289F1E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8" authorId="0" shapeId="0" xr:uid="{8A282E4C-D271-43F2-9552-625CD7CD8189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9" authorId="0" shapeId="0" xr:uid="{8D76C2C0-01EA-4E31-8270-36721247F37F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9" authorId="0" shapeId="0" xr:uid="{E333AE1A-03FE-4A36-A3FB-5266D3BED6BD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9" authorId="0" shapeId="0" xr:uid="{6DDCE73B-A4A2-46D8-95DD-B40E7E632FC6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9" authorId="0" shapeId="0" xr:uid="{B7DC53FB-2F9C-463B-B9B6-789E1C337D5F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9" authorId="0" shapeId="0" xr:uid="{B04837FC-DC1C-42A0-B2FC-D4BF9B6CA18F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9" authorId="0" shapeId="0" xr:uid="{8A26AA60-CBB4-43DB-AFBB-51CBEAEC4199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9" authorId="0" shapeId="0" xr:uid="{1CCDB456-ABA6-4220-BBD8-0C7D5AFFF91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9" authorId="0" shapeId="0" xr:uid="{40826984-6705-47BC-85AD-C5B7045C0894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9" authorId="0" shapeId="0" xr:uid="{15FE88CC-DCEF-4308-A604-22AAA528A6DF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9" authorId="0" shapeId="0" xr:uid="{2E0E3D9E-D6A5-4AA5-84CD-C6789A4AB275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1" authorId="0" shapeId="0" xr:uid="{CDD28BD3-DB40-41FB-8883-A02ED6A68971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1" authorId="0" shapeId="0" xr:uid="{23DA3B03-9779-49AA-A1FB-B101393BF443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1" authorId="0" shapeId="0" xr:uid="{CFE3C217-2B2D-48FE-A317-7E2E8F4D9AAE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1" authorId="0" shapeId="0" xr:uid="{B7DC5AB5-8194-4442-84E6-9770316D0944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1" authorId="0" shapeId="0" xr:uid="{44E849F5-5684-404A-90DC-33A16B45CE4F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1" authorId="0" shapeId="0" xr:uid="{665D8219-1EE0-4872-B657-C94EFCEBF3A4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1" authorId="0" shapeId="0" xr:uid="{AE91DD1C-660E-436F-AF57-9A8D6F9BA91C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1" authorId="0" shapeId="0" xr:uid="{633B0ADB-A205-4F90-A0BF-BAC0715BA1F2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1" authorId="0" shapeId="0" xr:uid="{95503CB1-81E0-4B48-BC83-EAA990F7E80A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1" authorId="0" shapeId="0" xr:uid="{BF25D4CA-6CE9-4E5C-8166-6AB6B69F797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2" authorId="0" shapeId="0" xr:uid="{94079DBE-4361-476F-BFEB-CE1927C7058F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2" authorId="0" shapeId="0" xr:uid="{E7496B47-6D93-4A0B-9102-A19B97DF2EB7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2" authorId="0" shapeId="0" xr:uid="{07EB81F6-1179-4088-9668-865F099191CB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2" authorId="0" shapeId="0" xr:uid="{0460B809-ECC4-41D8-BCD3-1FFA1BC8B8CF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2" authorId="0" shapeId="0" xr:uid="{66A3B1FB-9D65-44C2-8538-9D502C6ED3CF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2" authorId="0" shapeId="0" xr:uid="{165D3D9C-7A07-4DA7-999D-5D806D9533CC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2" authorId="0" shapeId="0" xr:uid="{40481499-4C2B-456C-9ADD-09FC4077FEEC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2" authorId="0" shapeId="0" xr:uid="{B0ED2024-8DF0-4EA7-B153-4B969167F89C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2" authorId="0" shapeId="0" xr:uid="{9B6DCF4B-242D-4D93-B132-076AA98E9CA5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2" authorId="0" shapeId="0" xr:uid="{D0D1403D-7258-44AE-8A3F-70DDF3859C8B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4" authorId="0" shapeId="0" xr:uid="{AC308E84-0495-445E-9D08-C2FBBC147CC9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4" authorId="0" shapeId="0" xr:uid="{B9A53EB4-7791-4DAC-B390-E65AA423B005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4" authorId="0" shapeId="0" xr:uid="{74A5C0EB-202A-48EA-AC16-D987FAFEB6FE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4" authorId="0" shapeId="0" xr:uid="{13384642-5232-4895-A3A0-720ED31E2ED9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4" authorId="0" shapeId="0" xr:uid="{7A030084-6530-4C32-945F-B798A7516E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4" authorId="0" shapeId="0" xr:uid="{6953ABD9-99E5-4C01-92DD-C70259B6A1F5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4" authorId="0" shapeId="0" xr:uid="{0C724F8D-F5FE-46FC-A1BE-D27DF19C3C11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4" authorId="0" shapeId="0" xr:uid="{4A675E0D-3B44-445B-B73E-99A4E810DFF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4" authorId="0" shapeId="0" xr:uid="{F2A09014-7769-416B-B7A9-3C727B166472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4" authorId="0" shapeId="0" xr:uid="{30FBE958-E314-4B59-8D06-E52038B419F3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5" authorId="0" shapeId="0" xr:uid="{5236C391-1B20-4FCA-8986-7D3305FB38AB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5" authorId="0" shapeId="0" xr:uid="{6878CCC0-4B11-45D6-AC48-E19CEF1BAC9B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5" authorId="0" shapeId="0" xr:uid="{4455D069-20C5-4BEF-86B8-5AC13E61E79B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5" authorId="0" shapeId="0" xr:uid="{7F0A1FC9-2D60-41C0-8887-C5BA15CE2A1F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5" authorId="0" shapeId="0" xr:uid="{EF3FD29A-8CE6-4516-BFA7-9E4C3D6CAA27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5" authorId="0" shapeId="0" xr:uid="{9C218162-6FB7-4C83-8DD1-956FB6D914BA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5" authorId="0" shapeId="0" xr:uid="{7D7C852F-340E-4489-BE92-FC769918AE7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5" authorId="0" shapeId="0" xr:uid="{32BC36FB-3352-4DAE-8646-F0D15E44A428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5" authorId="0" shapeId="0" xr:uid="{6712C4B7-5275-4E46-B410-DA7B31E03854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5" authorId="0" shapeId="0" xr:uid="{01C09B26-C4A5-4D52-A249-CC1BBAB9D4FD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<sst xmlns="http://schemas.openxmlformats.org/spreadsheetml/2006/main" count="518" uniqueCount="279">
  <si>
    <t/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</si>
  <si>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</si>
  <si>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</si>
  <si>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</si>
  <si>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</si>
  <si>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</si>
  <si>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</si>
  <si>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</si>
  <si>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</si>
  <si>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</si>
  <si>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</si>
  <si>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</si>
  <si>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</si>
  <si>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</si>
  <si>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</si>
  <si>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</si>
  <si>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</si>
  <si>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</si>
  <si>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</si>
  <si>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</si>
  <si>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</si>
  <si>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</si>
  <si>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</si>
  <si>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</si>
  <si>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</si>
  <si>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0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</si>
  <si>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</si>
  <si>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</si>
  <si>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</si>
  <si>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</si>
  <si>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</si>
  <si>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</si>
  <si>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</si>
  <si>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</si>
  <si>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</si>
  <si>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</si>
  <si>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</si>
  <si>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</si>
  <si>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</si>
  <si>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</si>
  <si>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</si>
  <si>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</si>
  <si>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</si>
  <si>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</si>
  <si>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</si>
  <si>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</si>
  <si>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lopšelis-darželis Naminukas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</si>
  <si>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</si>
  <si>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Įm.k.191789695 Kranto 3, Gargždai</t>
  </si>
  <si>
    <t>(viešojo sektoriaus subjekto, parengusio finansinės būklės ataskaitą (konsoliduotąją finansinės būklės ataskaitą), kodas, adresas)</t>
  </si>
  <si>
    <t>FINANSINĖS BŪKLĖS ATASKAITA</t>
  </si>
  <si>
    <t>PAGAL  2024-09-30 D. DUOMENIS</t>
  </si>
  <si>
    <t>(data)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</si>
  <si>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</si>
  <si>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</si>
  <si>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</si>
  <si>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</si>
  <si>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</si>
  <si>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</si>
  <si>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</si>
  <si>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</si>
  <si>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</si>
  <si>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</si>
  <si>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</si>
  <si>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</si>
  <si>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</si>
  <si>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</si>
  <si>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</si>
  <si>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</si>
  <si>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</si>
  <si>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</si>
  <si>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</si>
  <si>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</si>
  <si>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</si>
  <si>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</si>
  <si>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</si>
  <si>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</si>
  <si>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</si>
  <si>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</si>
  <si>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</si>
  <si>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</si>
  <si>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</si>
  <si>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</si>
  <si>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</si>
  <si>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</si>
  <si>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</si>
  <si>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</si>
  <si>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</si>
  <si>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</si>
  <si>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</si>
  <si>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</si>
  <si>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</si>
  <si>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</si>
  <si>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</si>
  <si>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</si>
  <si>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</si>
  <si>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</si>
  <si>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</si>
  <si>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</si>
  <si>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</si>
  <si>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</si>
  <si>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</si>
  <si>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</si>
  <si>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</si>
  <si>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</si>
  <si>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</si>
  <si>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</si>
  <si>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</si>
  <si>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</si>
  <si>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</si>
  <si>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</si>
  <si>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</si>
  <si>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</si>
  <si>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</si>
  <si>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</si>
  <si>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</si>
  <si>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</si>
  <si>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</si>
  <si>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</si>
  <si>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</si>
  <si>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</si>
  <si>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</si>
  <si>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</si>
  <si>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</si>
  <si>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</si>
  <si>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</si>
  <si>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</si>
  <si>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</si>
  <si>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</si>
  <si>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</si>
  <si>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</si>
  <si>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</si>
  <si>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</si>
  <si>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</si>
  <si>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</si>
  <si>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</si>
  <si>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</si>
  <si>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</si>
  <si>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</si>
  <si>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</si>
  <si>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</si>
  <si>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</si>
  <si>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</si>
  <si>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</si>
  <si>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</si>
  <si>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</si>
  <si>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</si>
  <si>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</si>
  <si>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</si>
  <si>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</si>
  <si>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</si>
  <si>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</si>
  <si>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</si>
  <si>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</si>
  <si>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</si>
  <si>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</si>
  <si>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</si>
  <si>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</si>
  <si>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</si>
  <si>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</si>
  <si>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</si>
  <si>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</si>
  <si>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</si>
  <si>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</si>
  <si>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</si>
  <si>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</si>
  <si>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</si>
  <si>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</si>
  <si>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</si>
  <si>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</si>
  <si>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</si>
  <si>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</si>
  <si>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</si>
  <si>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Raimunda Mockuvienė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</si>
  <si>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</si>
  <si>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</si>
  <si>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</si>
  <si>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</si>
  <si>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</si>
  <si>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</si>
  <si>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</si>
  <si>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</si>
  <si>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</si>
  <si>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</si>
  <si>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</si>
  <si>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</si>
  <si>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</si>
  <si>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</si>
  <si>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</si>
  <si>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</si>
  <si>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</si>
  <si>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</si>
  <si>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</si>
  <si>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</si>
  <si>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</si>
  <si>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</si>
  <si>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</si>
  <si>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</si>
  <si>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</si>
  <si>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</si>
  <si>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</si>
  <si>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</si>
  <si>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</si>
  <si>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</si>
  <si>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</si>
  <si>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</si>
  <si>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</si>
  <si>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</si>
  <si>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</si>
  <si>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</si>
  <si>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</si>
  <si>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</si>
  <si>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</si>
  <si>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</si>
  <si>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</si>
  <si>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</si>
  <si>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</si>
  <si>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</si>
  <si>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</si>
  <si>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</si>
  <si>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</si>
  <si>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</si>
  <si>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</si>
  <si>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</si>
  <si>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</si>
  <si>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</si>
  <si>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</si>
  <si>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</si>
  <si>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</si>
  <si>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</si>
  <si>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</si>
  <si>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</si>
  <si>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</si>
  <si>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</si>
  <si>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</si>
  <si>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</si>
  <si>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</si>
  <si>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</si>
  <si>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</si>
  <si>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</si>
  <si>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</si>
  <si>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</si>
  <si>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</si>
  <si>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</si>
  <si>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</si>
  <si>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</si>
  <si>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</si>
  <si>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</si>
  <si>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</si>
  <si>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</si>
  <si>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</si>
  <si>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</si>
  <si>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</si>
  <si>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</si>
  <si>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</si>
  <si>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</si>
  <si>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</si>
  <si>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</si>
  <si>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</si>
  <si>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</si>
  <si>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</si>
  <si>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>PAGAL 2024-09-30 D. DUOMENIS</t>
  </si>
  <si>
    <t xml:space="preserve">Pateikimo valiuta ir tikslumas: eurais </t>
  </si>
  <si>
    <t>Pateikimo valiuta ir tikslumas: eurais</t>
  </si>
  <si>
    <t>Direktorė</t>
  </si>
  <si>
    <t>Biudžetinių įstaigų centralizuotos apskaitos skyriaus vedėja</t>
  </si>
  <si>
    <t>Viktorija Kaprizkina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</si>
  <si>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</si>
  <si>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</si>
  <si>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</si>
  <si>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</si>
  <si>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</si>
  <si>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</si>
  <si>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</si>
  <si>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</si>
  <si>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</si>
  <si>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</si>
  <si>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</si>
  <si>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2024-10-28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</si>
</sst>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u/>
      <sz val="11"/>
      <name val="TimesNewRoman,Bold"/>
      <charset val="186"/>
    </font>
    <font>
      <i/>
      <sz val="11"/>
      <name val="TimesNewRoman,Bold"/>
    </font>
    <font>
      <sz val="10"/>
      <name val="Arial"/>
      <family val="2"/>
    </font>
    <font>
      <sz val="9"/>
      <name val="Arial"/>
    </font>
    <font>
      <b/>
      <sz val="10"/>
      <name val="Arial"/>
      <charset val="186"/>
    </font>
    <font>
      <sz val="9"/>
      <color indexed="8"/>
      <name val="Tahoma"/>
      <charset val="186"/>
    </font>
    <font>
      <sz val="11"/>
      <name val="Arial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sz val="12"/>
      <name val="Times New Roman"/>
      <family val="1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1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5" fillId="0" borderId="0" xfId="0" applyFont="1"/>
    <xf numFmtId="0" fontId="20" fillId="34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24" fillId="34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center" wrapText="1"/>
    </xf>
    <xf numFmtId="0" fontId="20" fillId="34" borderId="0" xfId="0" applyFont="1" applyFill="1" applyAlignment="1">
      <alignment horizontal="left" vertical="center" wrapText="1"/>
    </xf>
    <xf numFmtId="0" fontId="20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vertical="center" wrapText="1"/>
    </xf>
    <xf numFmtId="0" fontId="24" fillId="34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39" fillId="0" borderId="0" xfId="0" applyFont="1"/>
    <xf numFmtId="0" fontId="40" fillId="34" borderId="0" xfId="0" applyFont="1" applyFill="1" applyAlignment="1">
      <alignment horizontal="center" vertical="center" wrapText="1"/>
    </xf>
    <xf numFmtId="0" fontId="40" fillId="34" borderId="0" xfId="0" applyFont="1" applyFill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49" fontId="24" fillId="34" borderId="14" xfId="0" applyNumberFormat="1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left" vertical="center"/>
    </xf>
    <xf numFmtId="0" fontId="24" fillId="34" borderId="14" xfId="0" applyFont="1" applyFill="1" applyBorder="1" applyAlignment="1">
      <alignment horizontal="left" vertical="center"/>
    </xf>
    <xf numFmtId="0" fontId="24" fillId="34" borderId="14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center" vertical="center" wrapText="1"/>
    </xf>
    <xf numFmtId="2" fontId="24" fillId="34" borderId="13" xfId="0" applyNumberFormat="1" applyFont="1" applyFill="1" applyBorder="1" applyAlignment="1">
      <alignment horizontal="right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left" vertical="center"/>
    </xf>
    <xf numFmtId="0" fontId="31" fillId="34" borderId="18" xfId="0" applyFont="1" applyFill="1" applyBorder="1" applyAlignment="1">
      <alignment horizontal="left" vertical="center"/>
    </xf>
    <xf numFmtId="0" fontId="31" fillId="34" borderId="18" xfId="0" applyFont="1" applyFill="1" applyBorder="1" applyAlignment="1">
      <alignment horizontal="left" vertical="center" wrapText="1"/>
    </xf>
    <xf numFmtId="2" fontId="20" fillId="34" borderId="17" xfId="0" applyNumberFormat="1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left" vertical="center"/>
    </xf>
    <xf numFmtId="0" fontId="20" fillId="34" borderId="16" xfId="0" applyFont="1" applyFill="1" applyBorder="1" applyAlignment="1">
      <alignment horizontal="left" vertical="center"/>
    </xf>
    <xf numFmtId="0" fontId="20" fillId="34" borderId="16" xfId="0" applyFont="1" applyFill="1" applyBorder="1" applyAlignment="1">
      <alignment horizontal="left" vertical="center" wrapText="1"/>
    </xf>
    <xf numFmtId="16" fontId="20" fillId="34" borderId="15" xfId="0" applyNumberFormat="1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left" vertical="center" wrapText="1"/>
    </xf>
    <xf numFmtId="16" fontId="20" fillId="34" borderId="13" xfId="0" applyNumberFormat="1" applyFont="1" applyFill="1" applyBorder="1" applyAlignment="1">
      <alignment horizontal="center" vertical="center" wrapText="1"/>
    </xf>
    <xf numFmtId="49" fontId="20" fillId="34" borderId="14" xfId="0" applyNumberFormat="1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left" vertical="center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left" vertical="center"/>
    </xf>
    <xf numFmtId="0" fontId="20" fillId="34" borderId="21" xfId="0" applyFont="1" applyFill="1" applyBorder="1" applyAlignment="1">
      <alignment horizontal="left" vertical="center"/>
    </xf>
    <xf numFmtId="0" fontId="20" fillId="34" borderId="21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 wrapText="1"/>
    </xf>
    <xf numFmtId="0" fontId="20" fillId="34" borderId="13" xfId="0" applyFont="1" applyFill="1" applyBorder="1" applyAlignment="1">
      <alignment horizontal="left" vertical="center"/>
    </xf>
    <xf numFmtId="0" fontId="20" fillId="34" borderId="13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16" fontId="20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24" fillId="34" borderId="13" xfId="0" applyFont="1" applyFill="1" applyBorder="1" applyAlignment="1">
      <alignment horizontal="left" vertical="center" wrapText="1"/>
    </xf>
    <xf numFmtId="0" fontId="20" fillId="34" borderId="18" xfId="0" applyFont="1" applyFill="1" applyBorder="1" applyAlignment="1">
      <alignment horizontal="left" vertical="center"/>
    </xf>
    <xf numFmtId="0" fontId="20" fillId="34" borderId="18" xfId="0" applyFont="1" applyFill="1" applyBorder="1" applyAlignment="1">
      <alignment horizontal="left" vertical="center" wrapText="1"/>
    </xf>
    <xf numFmtId="0" fontId="31" fillId="34" borderId="14" xfId="0" applyFont="1" applyFill="1" applyBorder="1" applyAlignment="1">
      <alignment horizontal="left" vertical="center"/>
    </xf>
    <xf numFmtId="0" fontId="31" fillId="34" borderId="15" xfId="0" applyFont="1" applyFill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 wrapText="1"/>
    </xf>
    <xf numFmtId="0" fontId="24" fillId="34" borderId="19" xfId="0" applyFont="1" applyFill="1" applyBorder="1" applyAlignment="1">
      <alignment horizontal="left" vertical="center"/>
    </xf>
    <xf numFmtId="0" fontId="24" fillId="34" borderId="22" xfId="0" applyFont="1" applyFill="1" applyBorder="1" applyAlignment="1">
      <alignment horizontal="left" vertical="center"/>
    </xf>
    <xf numFmtId="0" fontId="24" fillId="34" borderId="22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4" fillId="34" borderId="15" xfId="0" applyFont="1" applyFill="1" applyBorder="1" applyAlignment="1">
      <alignment horizontal="left" vertical="center" wrapText="1"/>
    </xf>
    <xf numFmtId="2" fontId="20" fillId="34" borderId="13" xfId="0" applyNumberFormat="1" applyFont="1" applyFill="1" applyBorder="1" applyAlignment="1">
      <alignment horizontal="right" vertical="center"/>
    </xf>
    <xf numFmtId="0" fontId="0" fillId="34" borderId="11" xfId="0" applyFill="1" applyBorder="1" applyAlignment="1">
      <alignment vertical="center" wrapText="1"/>
    </xf>
    <xf numFmtId="0" fontId="42" fillId="0" borderId="0" xfId="0" applyFont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2" fontId="21" fillId="0" borderId="13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2" fontId="22" fillId="0" borderId="13" xfId="0" applyNumberFormat="1" applyFont="1" applyBorder="1" applyAlignment="1">
      <alignment horizontal="right" vertical="center"/>
    </xf>
    <xf numFmtId="2" fontId="22" fillId="34" borderId="17" xfId="0" applyNumberFormat="1" applyFont="1" applyFill="1" applyBorder="1" applyAlignment="1">
      <alignment horizontal="right" vertical="center"/>
    </xf>
    <xf numFmtId="0" fontId="22" fillId="0" borderId="13" xfId="0" applyFont="1" applyBorder="1" applyAlignment="1">
      <alignment vertical="center"/>
    </xf>
    <xf numFmtId="2" fontId="22" fillId="0" borderId="13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horizontal="left" vertical="center"/>
    </xf>
    <xf numFmtId="0" fontId="43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left" vertical="center" wrapText="1"/>
    </xf>
    <xf numFmtId="4" fontId="21" fillId="33" borderId="13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4" fontId="22" fillId="0" borderId="13" xfId="0" applyNumberFormat="1" applyFont="1" applyBorder="1" applyAlignment="1">
      <alignment horizontal="center" vertical="center" wrapText="1"/>
    </xf>
    <xf numFmtId="0" fontId="20" fillId="34" borderId="0" xfId="0" applyFont="1" applyFill="1" applyAlignment="1">
      <alignment vertical="center" wrapText="1"/>
    </xf>
    <xf numFmtId="0" fontId="24" fillId="34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0" fillId="34" borderId="0" xfId="0" applyFill="1" applyAlignment="1">
      <alignment horizontal="left" vertical="center" wrapText="1"/>
    </xf>
    <xf numFmtId="0" fontId="0" fillId="34" borderId="11" xfId="0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left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left" vertical="center" wrapText="1"/>
    </xf>
    <xf numFmtId="0" fontId="20" fillId="34" borderId="16" xfId="0" applyFont="1" applyFill="1" applyBorder="1" applyAlignment="1">
      <alignment horizontal="left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4" borderId="0" xfId="0" applyFont="1" applyFill="1" applyAlignment="1">
      <alignment vertical="center" wrapText="1"/>
    </xf>
    <xf numFmtId="0" fontId="24" fillId="34" borderId="0" xfId="0" applyFont="1" applyFill="1" applyAlignment="1">
      <alignment horizontal="center" vertical="center" wrapText="1"/>
    </xf>
    <xf numFmtId="0" fontId="2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30" fillId="0" borderId="11" xfId="0" applyFont="1" applyBorder="1" applyAlignment="1">
      <alignment horizontal="right" vertical="center" wrapText="1"/>
    </xf>
    <xf numFmtId="0" fontId="24" fillId="34" borderId="14" xfId="0" applyFont="1" applyFill="1" applyBorder="1" applyAlignment="1">
      <alignment horizontal="center" vertical="center" wrapText="1"/>
    </xf>
    <xf numFmtId="0" fontId="24" fillId="34" borderId="15" xfId="0" applyFont="1" applyFill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top" wrapText="1"/>
    </xf>
    <xf numFmtId="0" fontId="28" fillId="34" borderId="0" xfId="0" applyFont="1" applyFill="1" applyAlignment="1">
      <alignment wrapText="1"/>
    </xf>
    <xf numFmtId="0" fontId="28" fillId="34" borderId="0" xfId="0" applyFont="1" applyFill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20" fillId="0" borderId="12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38" fillId="0" borderId="1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47" fillId="0" borderId="11" xfId="0" applyFont="1" applyBorder="1" applyAlignment="1">
      <alignment horizontal="center"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topLeftCell="A64" workbookViewId="0">
      <selection activeCell="M21" sqref="M21"/>
    </sheetView>
  </sheetViews>
  <sheetFormatPr defaultRowHeight="12.75"/>
  <cols>
    <col min="1" max="1" width="5.5703125" style="7" customWidth="1"/>
    <col min="2" max="2" width="10.5703125" style="7" customWidth="1"/>
    <col min="3" max="3" width="3.140625" style="19" customWidth="1"/>
    <col min="4" max="4" width="2.7109375" style="19" customWidth="1"/>
    <col min="5" max="5" width="59" style="19" customWidth="1"/>
    <col min="6" max="6" width="7.7109375" style="19" customWidth="1"/>
    <col min="7" max="8" width="12.85546875" style="7" customWidth="1"/>
    <col min="9" max="9" width="5.28515625" style="7" customWidth="1"/>
    <col min="10" max="16384" width="9.140625" style="7"/>
  </cols>
  <sheetData>
    <row r="1" spans="1:8" ht="26.25" customHeight="1">
      <c r="C1" s="127"/>
      <c r="D1" s="127"/>
      <c r="E1" s="127"/>
      <c r="F1" s="127"/>
    </row>
    <row r="2" spans="1:8" ht="15" customHeight="1">
      <c r="B2" s="157" t="s">
        <v>0</v>
      </c>
      <c r="C2" s="157"/>
      <c r="D2" s="157"/>
      <c r="E2" s="157"/>
      <c r="F2" s="157"/>
      <c r="G2" s="157"/>
      <c r="H2" s="157"/>
    </row>
    <row r="3" spans="1:8">
      <c r="A3" s="24"/>
      <c r="F3" s="158" t="s">
        <v>43</v>
      </c>
      <c r="G3" s="158"/>
      <c r="H3" s="158"/>
    </row>
    <row r="4" spans="1:8">
      <c r="A4" s="24"/>
      <c r="F4" s="159" t="s">
        <v>44</v>
      </c>
      <c r="G4" s="159"/>
      <c r="H4" s="159"/>
    </row>
    <row r="5" spans="1:8">
      <c r="A5" s="24"/>
    </row>
    <row r="6" spans="1:8">
      <c r="A6" s="24"/>
      <c r="B6" s="150" t="s">
        <v>45</v>
      </c>
      <c r="C6" s="150"/>
      <c r="D6" s="150"/>
      <c r="E6" s="150"/>
      <c r="F6" s="150"/>
      <c r="G6" s="150"/>
      <c r="H6" s="150"/>
    </row>
    <row r="7" spans="1:8">
      <c r="A7" s="24"/>
      <c r="B7" s="150"/>
      <c r="C7" s="150"/>
      <c r="D7" s="150"/>
      <c r="E7" s="150"/>
      <c r="F7" s="150"/>
      <c r="G7" s="150"/>
      <c r="H7" s="150"/>
    </row>
    <row r="8" spans="1:8">
      <c r="A8" s="24"/>
      <c r="B8" s="146" t="s">
        <v>46</v>
      </c>
      <c r="C8" s="146"/>
      <c r="D8" s="146"/>
      <c r="E8" s="146"/>
      <c r="F8" s="146"/>
      <c r="G8" s="146"/>
      <c r="H8" s="146"/>
    </row>
    <row r="9" spans="1:8">
      <c r="A9" s="24"/>
      <c r="B9" s="140" t="s">
        <v>47</v>
      </c>
      <c r="C9" s="140"/>
      <c r="D9" s="140"/>
      <c r="E9" s="140"/>
      <c r="F9" s="140"/>
      <c r="G9" s="140"/>
      <c r="H9" s="140"/>
    </row>
    <row r="10" spans="1:8" ht="12.75" customHeight="1">
      <c r="A10" s="24"/>
      <c r="B10" s="146" t="s">
        <v>48</v>
      </c>
      <c r="C10" s="146"/>
      <c r="D10" s="146"/>
      <c r="E10" s="146"/>
      <c r="F10" s="146"/>
      <c r="G10" s="146"/>
      <c r="H10" s="146"/>
    </row>
    <row r="11" spans="1:8">
      <c r="A11" s="24"/>
      <c r="B11" s="147" t="s">
        <v>49</v>
      </c>
      <c r="C11" s="147"/>
      <c r="D11" s="147"/>
      <c r="E11" s="147"/>
      <c r="F11" s="147"/>
      <c r="G11" s="147"/>
      <c r="H11" s="147"/>
    </row>
    <row r="12" spans="1:8">
      <c r="A12" s="24"/>
      <c r="B12" s="148"/>
      <c r="C12" s="148"/>
      <c r="D12" s="148"/>
      <c r="E12" s="148"/>
      <c r="F12" s="148"/>
      <c r="G12" s="148"/>
      <c r="H12" s="148"/>
    </row>
    <row r="13" spans="1:8">
      <c r="A13" s="24"/>
      <c r="B13" s="149"/>
      <c r="C13" s="149"/>
      <c r="D13" s="149"/>
      <c r="E13" s="149"/>
      <c r="F13" s="149"/>
    </row>
    <row r="14" spans="1:8">
      <c r="A14" s="24"/>
      <c r="B14" s="150" t="s">
        <v>50</v>
      </c>
      <c r="C14" s="150"/>
      <c r="D14" s="150"/>
      <c r="E14" s="150"/>
      <c r="F14" s="150"/>
      <c r="G14" s="150"/>
      <c r="H14" s="150"/>
    </row>
    <row r="15" spans="1:8">
      <c r="A15" s="24"/>
      <c r="B15" s="150" t="s">
        <v>51</v>
      </c>
      <c r="C15" s="150"/>
      <c r="D15" s="150"/>
      <c r="E15" s="150"/>
      <c r="F15" s="150"/>
      <c r="G15" s="150"/>
      <c r="H15" s="150"/>
    </row>
    <row r="16" spans="1:8">
      <c r="A16" s="24"/>
      <c r="B16" s="128"/>
      <c r="C16" s="128"/>
      <c r="D16" s="128"/>
      <c r="E16" s="128"/>
      <c r="F16" s="128"/>
      <c r="G16" s="128"/>
      <c r="H16" s="128"/>
    </row>
    <row r="17" spans="1:8">
      <c r="A17" s="24"/>
      <c r="B17" s="20"/>
      <c r="C17" s="25"/>
      <c r="D17" s="25"/>
      <c r="E17" s="25"/>
      <c r="F17" s="25"/>
      <c r="G17" s="26"/>
      <c r="H17" s="26"/>
    </row>
    <row r="18" spans="1:8">
      <c r="A18" s="24"/>
      <c r="B18" s="151" t="s">
        <v>278</v>
      </c>
      <c r="C18" s="151"/>
      <c r="D18" s="151"/>
      <c r="E18" s="151"/>
      <c r="F18" s="151"/>
      <c r="G18" s="151"/>
      <c r="H18" s="151"/>
    </row>
    <row r="19" spans="1:8">
      <c r="A19" s="24"/>
      <c r="B19" s="152" t="s">
        <v>52</v>
      </c>
      <c r="C19" s="152"/>
      <c r="D19" s="152"/>
      <c r="E19" s="152"/>
      <c r="F19" s="152"/>
      <c r="G19" s="152"/>
      <c r="H19" s="152"/>
    </row>
    <row r="20" spans="1:8" ht="12.75" customHeight="1">
      <c r="A20" s="24"/>
      <c r="B20" s="20"/>
      <c r="C20" s="18"/>
      <c r="D20" s="18"/>
      <c r="E20" s="153" t="s">
        <v>263</v>
      </c>
      <c r="F20" s="153"/>
      <c r="G20" s="153"/>
      <c r="H20" s="153"/>
    </row>
    <row r="21" spans="1:8" ht="67.5" customHeight="1">
      <c r="A21" s="24"/>
      <c r="B21" s="27" t="s">
        <v>6</v>
      </c>
      <c r="C21" s="154" t="s">
        <v>53</v>
      </c>
      <c r="D21" s="155"/>
      <c r="E21" s="156"/>
      <c r="F21" s="28" t="s">
        <v>54</v>
      </c>
      <c r="G21" s="29" t="s">
        <v>55</v>
      </c>
      <c r="H21" s="29" t="s">
        <v>56</v>
      </c>
    </row>
    <row r="22" spans="1:8" s="19" customFormat="1" ht="12.75" customHeight="1">
      <c r="A22" s="24"/>
      <c r="B22" s="29" t="s">
        <v>57</v>
      </c>
      <c r="C22" s="30" t="s">
        <v>58</v>
      </c>
      <c r="D22" s="31"/>
      <c r="E22" s="32"/>
      <c r="F22" s="33"/>
      <c r="G22" s="34">
        <f>SUM(G23,G29,G39,G40,G41)</f>
        <v>609305.05000000005</v>
      </c>
      <c r="H22" s="34">
        <f>SUM(H23,H29,H39,H40,H41)</f>
        <v>635827.25</v>
      </c>
    </row>
    <row r="23" spans="1:8" s="19" customFormat="1" ht="12.75" customHeight="1">
      <c r="A23" s="24"/>
      <c r="B23" s="35" t="s">
        <v>59</v>
      </c>
      <c r="C23" s="36" t="s">
        <v>60</v>
      </c>
      <c r="D23" s="37"/>
      <c r="E23" s="38"/>
      <c r="F23" s="33"/>
      <c r="G23" s="39">
        <f>SUM(G24:G28)</f>
        <v>0</v>
      </c>
      <c r="H23" s="39">
        <f>SUM(H24:H28)</f>
        <v>0</v>
      </c>
    </row>
    <row r="24" spans="1:8" s="19" customFormat="1" ht="12.75" customHeight="1">
      <c r="A24" s="24"/>
      <c r="B24" s="33" t="s">
        <v>61</v>
      </c>
      <c r="C24" s="40"/>
      <c r="D24" s="41" t="s">
        <v>62</v>
      </c>
      <c r="E24" s="42"/>
      <c r="F24" s="43"/>
      <c r="G24" s="39" t="s">
        <v>25</v>
      </c>
      <c r="H24" s="39" t="s">
        <v>25</v>
      </c>
    </row>
    <row r="25" spans="1:8" s="19" customFormat="1" ht="12.75" customHeight="1">
      <c r="A25" s="24"/>
      <c r="B25" s="33" t="s">
        <v>63</v>
      </c>
      <c r="C25" s="40"/>
      <c r="D25" s="41" t="s">
        <v>64</v>
      </c>
      <c r="E25" s="44"/>
      <c r="F25" s="45"/>
      <c r="G25" s="39">
        <v>0</v>
      </c>
      <c r="H25" s="39">
        <v>0</v>
      </c>
    </row>
    <row r="26" spans="1:8" s="19" customFormat="1" ht="12.75" customHeight="1">
      <c r="A26" s="24"/>
      <c r="B26" s="33" t="s">
        <v>65</v>
      </c>
      <c r="C26" s="40"/>
      <c r="D26" s="41" t="s">
        <v>66</v>
      </c>
      <c r="E26" s="44"/>
      <c r="F26" s="45"/>
      <c r="G26" s="39" t="s">
        <v>25</v>
      </c>
      <c r="H26" s="39" t="s">
        <v>25</v>
      </c>
    </row>
    <row r="27" spans="1:8" s="19" customFormat="1" ht="12.75" customHeight="1">
      <c r="A27" s="24"/>
      <c r="B27" s="33" t="s">
        <v>67</v>
      </c>
      <c r="C27" s="40"/>
      <c r="D27" s="41" t="s">
        <v>68</v>
      </c>
      <c r="E27" s="44"/>
      <c r="F27" s="35"/>
      <c r="G27" s="39" t="s">
        <v>25</v>
      </c>
      <c r="H27" s="39" t="s">
        <v>25</v>
      </c>
    </row>
    <row r="28" spans="1:8" s="19" customFormat="1" ht="12.75" customHeight="1">
      <c r="A28" s="24"/>
      <c r="B28" s="46" t="s">
        <v>69</v>
      </c>
      <c r="C28" s="40"/>
      <c r="D28" s="47" t="s">
        <v>70</v>
      </c>
      <c r="E28" s="42"/>
      <c r="F28" s="35"/>
      <c r="G28" s="39" t="s">
        <v>25</v>
      </c>
      <c r="H28" s="39" t="s">
        <v>25</v>
      </c>
    </row>
    <row r="29" spans="1:8" s="19" customFormat="1" ht="12.75" customHeight="1">
      <c r="A29" s="24"/>
      <c r="B29" s="48" t="s">
        <v>71</v>
      </c>
      <c r="C29" s="49" t="s">
        <v>72</v>
      </c>
      <c r="D29" s="50"/>
      <c r="E29" s="51"/>
      <c r="F29" s="35" t="s">
        <v>267</v>
      </c>
      <c r="G29" s="39">
        <f>SUM(G30:G38)</f>
        <v>609305.05000000005</v>
      </c>
      <c r="H29" s="39">
        <f>SUM(H30:H38)</f>
        <v>635827.25</v>
      </c>
    </row>
    <row r="30" spans="1:8" s="19" customFormat="1" ht="12.75" customHeight="1">
      <c r="A30" s="24"/>
      <c r="B30" s="33" t="s">
        <v>73</v>
      </c>
      <c r="C30" s="40"/>
      <c r="D30" s="41" t="s">
        <v>74</v>
      </c>
      <c r="E30" s="44"/>
      <c r="F30" s="45"/>
      <c r="G30" s="39" t="s">
        <v>25</v>
      </c>
      <c r="H30" s="39" t="s">
        <v>25</v>
      </c>
    </row>
    <row r="31" spans="1:8" s="19" customFormat="1" ht="12.75" customHeight="1">
      <c r="A31" s="24"/>
      <c r="B31" s="33" t="s">
        <v>75</v>
      </c>
      <c r="C31" s="40"/>
      <c r="D31" s="41" t="s">
        <v>76</v>
      </c>
      <c r="E31" s="44"/>
      <c r="F31" s="45"/>
      <c r="G31" s="39">
        <v>472638.55</v>
      </c>
      <c r="H31" s="39">
        <v>490907.14</v>
      </c>
    </row>
    <row r="32" spans="1:8" s="19" customFormat="1" ht="12.75" customHeight="1">
      <c r="A32" s="24"/>
      <c r="B32" s="33" t="s">
        <v>77</v>
      </c>
      <c r="C32" s="40"/>
      <c r="D32" s="41" t="s">
        <v>78</v>
      </c>
      <c r="E32" s="44"/>
      <c r="F32" s="45"/>
      <c r="G32" s="39" t="s">
        <v>25</v>
      </c>
      <c r="H32" s="39" t="s">
        <v>25</v>
      </c>
    </row>
    <row r="33" spans="1:8" s="19" customFormat="1" ht="12.75" customHeight="1">
      <c r="A33" s="24"/>
      <c r="B33" s="33" t="s">
        <v>79</v>
      </c>
      <c r="C33" s="40"/>
      <c r="D33" s="41" t="s">
        <v>80</v>
      </c>
      <c r="E33" s="44"/>
      <c r="F33" s="45"/>
      <c r="G33" s="39">
        <v>91175.7</v>
      </c>
      <c r="H33" s="39">
        <v>96024.09</v>
      </c>
    </row>
    <row r="34" spans="1:8" s="19" customFormat="1" ht="12.75" customHeight="1">
      <c r="A34" s="24"/>
      <c r="B34" s="33" t="s">
        <v>81</v>
      </c>
      <c r="C34" s="40"/>
      <c r="D34" s="41" t="s">
        <v>82</v>
      </c>
      <c r="E34" s="44"/>
      <c r="F34" s="45"/>
      <c r="G34" s="39">
        <v>29862.3</v>
      </c>
      <c r="H34" s="39">
        <v>30136.63</v>
      </c>
    </row>
    <row r="35" spans="1:8" s="19" customFormat="1" ht="12.75" customHeight="1">
      <c r="A35" s="24"/>
      <c r="B35" s="33" t="s">
        <v>83</v>
      </c>
      <c r="C35" s="40"/>
      <c r="D35" s="41" t="s">
        <v>84</v>
      </c>
      <c r="E35" s="44"/>
      <c r="F35" s="45"/>
      <c r="G35" s="39" t="s">
        <v>25</v>
      </c>
      <c r="H35" s="39" t="s">
        <v>25</v>
      </c>
    </row>
    <row r="36" spans="1:8" s="19" customFormat="1" ht="12.75" customHeight="1">
      <c r="A36" s="24"/>
      <c r="B36" s="33" t="s">
        <v>85</v>
      </c>
      <c r="C36" s="40"/>
      <c r="D36" s="41" t="s">
        <v>86</v>
      </c>
      <c r="E36" s="44"/>
      <c r="F36" s="45"/>
      <c r="G36" s="39">
        <v>15628.5</v>
      </c>
      <c r="H36" s="39">
        <v>18759.39</v>
      </c>
    </row>
    <row r="37" spans="1:8" s="19" customFormat="1" ht="12.75" customHeight="1">
      <c r="A37" s="24"/>
      <c r="B37" s="33" t="s">
        <v>87</v>
      </c>
      <c r="C37" s="52"/>
      <c r="D37" s="53" t="s">
        <v>88</v>
      </c>
      <c r="E37" s="54"/>
      <c r="F37" s="45"/>
      <c r="G37" s="39" t="s">
        <v>25</v>
      </c>
      <c r="H37" s="39" t="s">
        <v>25</v>
      </c>
    </row>
    <row r="38" spans="1:8" s="19" customFormat="1" ht="12.75" customHeight="1">
      <c r="A38" s="24"/>
      <c r="B38" s="33" t="s">
        <v>89</v>
      </c>
      <c r="C38" s="40"/>
      <c r="D38" s="41" t="s">
        <v>90</v>
      </c>
      <c r="E38" s="44"/>
      <c r="F38" s="35"/>
      <c r="G38" s="39">
        <v>0</v>
      </c>
      <c r="H38" s="39">
        <v>0</v>
      </c>
    </row>
    <row r="39" spans="1:8" s="19" customFormat="1" ht="12.75" customHeight="1">
      <c r="A39" s="24"/>
      <c r="B39" s="35" t="s">
        <v>91</v>
      </c>
      <c r="C39" s="55" t="s">
        <v>92</v>
      </c>
      <c r="D39" s="55"/>
      <c r="E39" s="56"/>
      <c r="F39" s="35"/>
      <c r="G39" s="39" t="s">
        <v>25</v>
      </c>
      <c r="H39" s="39" t="s">
        <v>25</v>
      </c>
    </row>
    <row r="40" spans="1:8" s="19" customFormat="1" ht="12.75" customHeight="1">
      <c r="A40" s="24"/>
      <c r="B40" s="35" t="s">
        <v>93</v>
      </c>
      <c r="C40" s="55" t="s">
        <v>94</v>
      </c>
      <c r="D40" s="55"/>
      <c r="E40" s="56"/>
      <c r="F40" s="45"/>
      <c r="G40" s="39" t="s">
        <v>25</v>
      </c>
      <c r="H40" s="39" t="s">
        <v>25</v>
      </c>
    </row>
    <row r="41" spans="1:8" s="19" customFormat="1" ht="12.75" customHeight="1">
      <c r="A41" s="24"/>
      <c r="B41" s="35" t="s">
        <v>95</v>
      </c>
      <c r="C41" s="55" t="s">
        <v>96</v>
      </c>
      <c r="D41" s="40"/>
      <c r="E41" s="57"/>
      <c r="F41" s="45"/>
      <c r="G41" s="39" t="s">
        <v>25</v>
      </c>
      <c r="H41" s="39" t="s">
        <v>25</v>
      </c>
    </row>
    <row r="42" spans="1:8" s="19" customFormat="1" ht="12.75" customHeight="1">
      <c r="A42" s="24"/>
      <c r="B42" s="29" t="s">
        <v>97</v>
      </c>
      <c r="C42" s="30" t="s">
        <v>98</v>
      </c>
      <c r="D42" s="31"/>
      <c r="E42" s="32"/>
      <c r="F42" s="45"/>
      <c r="G42" s="39" t="s">
        <v>25</v>
      </c>
      <c r="H42" s="39" t="s">
        <v>25</v>
      </c>
    </row>
    <row r="43" spans="1:8" s="19" customFormat="1" ht="12.75" customHeight="1">
      <c r="A43" s="24"/>
      <c r="B43" s="27" t="s">
        <v>99</v>
      </c>
      <c r="C43" s="58" t="s">
        <v>100</v>
      </c>
      <c r="D43" s="59"/>
      <c r="E43" s="60"/>
      <c r="F43" s="35"/>
      <c r="G43" s="34">
        <f>SUM(G44,G50,G51,G58,G59)</f>
        <v>378461.79</v>
      </c>
      <c r="H43" s="34">
        <f>SUM(H44,H50,H51,H58,H59)</f>
        <v>215966.26</v>
      </c>
    </row>
    <row r="44" spans="1:8" s="19" customFormat="1" ht="12.75" customHeight="1">
      <c r="A44" s="24"/>
      <c r="B44" s="61" t="s">
        <v>59</v>
      </c>
      <c r="C44" s="62" t="s">
        <v>101</v>
      </c>
      <c r="D44" s="63"/>
      <c r="E44" s="64"/>
      <c r="F44" s="35" t="s">
        <v>268</v>
      </c>
      <c r="G44" s="39">
        <f>SUM(G45:G49)</f>
        <v>2956.52</v>
      </c>
      <c r="H44" s="39">
        <f>SUM(H45:H49)</f>
        <v>5064.37</v>
      </c>
    </row>
    <row r="45" spans="1:8" s="19" customFormat="1" ht="12.75" customHeight="1">
      <c r="A45" s="24"/>
      <c r="B45" s="65" t="s">
        <v>61</v>
      </c>
      <c r="C45" s="52"/>
      <c r="D45" s="53" t="s">
        <v>102</v>
      </c>
      <c r="E45" s="54"/>
      <c r="F45" s="45"/>
      <c r="G45" s="39" t="s">
        <v>25</v>
      </c>
      <c r="H45" s="39" t="s">
        <v>25</v>
      </c>
    </row>
    <row r="46" spans="1:8" s="19" customFormat="1" ht="12.75" customHeight="1">
      <c r="A46" s="24"/>
      <c r="B46" s="65" t="s">
        <v>63</v>
      </c>
      <c r="C46" s="52"/>
      <c r="D46" s="53" t="s">
        <v>103</v>
      </c>
      <c r="E46" s="54"/>
      <c r="F46" s="45"/>
      <c r="G46" s="39">
        <v>2956.52</v>
      </c>
      <c r="H46" s="39">
        <v>5064.37</v>
      </c>
    </row>
    <row r="47" spans="1:8" s="19" customFormat="1">
      <c r="A47" s="24"/>
      <c r="B47" s="65" t="s">
        <v>65</v>
      </c>
      <c r="C47" s="52"/>
      <c r="D47" s="53" t="s">
        <v>104</v>
      </c>
      <c r="E47" s="54"/>
      <c r="F47" s="45"/>
      <c r="G47" s="39" t="s">
        <v>25</v>
      </c>
      <c r="H47" s="39" t="s">
        <v>25</v>
      </c>
    </row>
    <row r="48" spans="1:8" s="19" customFormat="1">
      <c r="A48" s="24"/>
      <c r="B48" s="65" t="s">
        <v>67</v>
      </c>
      <c r="C48" s="52"/>
      <c r="D48" s="53" t="s">
        <v>105</v>
      </c>
      <c r="E48" s="54"/>
      <c r="F48" s="45"/>
      <c r="G48" s="39" t="s">
        <v>25</v>
      </c>
      <c r="H48" s="39" t="s">
        <v>25</v>
      </c>
    </row>
    <row r="49" spans="1:8" s="19" customFormat="1" ht="12.75" customHeight="1">
      <c r="A49" s="24"/>
      <c r="B49" s="65" t="s">
        <v>69</v>
      </c>
      <c r="C49" s="59"/>
      <c r="D49" s="135" t="s">
        <v>106</v>
      </c>
      <c r="E49" s="136"/>
      <c r="F49" s="45"/>
      <c r="G49" s="39" t="s">
        <v>25</v>
      </c>
      <c r="H49" s="39" t="s">
        <v>25</v>
      </c>
    </row>
    <row r="50" spans="1:8" s="19" customFormat="1" ht="12.75" customHeight="1">
      <c r="A50" s="24"/>
      <c r="B50" s="61" t="s">
        <v>71</v>
      </c>
      <c r="C50" s="66" t="s">
        <v>107</v>
      </c>
      <c r="D50" s="67"/>
      <c r="E50" s="68"/>
      <c r="F50" s="35" t="s">
        <v>269</v>
      </c>
      <c r="G50" s="39">
        <v>2724.65</v>
      </c>
      <c r="H50" s="39">
        <v>3837.41</v>
      </c>
    </row>
    <row r="51" spans="1:8" s="19" customFormat="1" ht="12.75" customHeight="1">
      <c r="A51" s="24"/>
      <c r="B51" s="61" t="s">
        <v>91</v>
      </c>
      <c r="C51" s="62" t="s">
        <v>108</v>
      </c>
      <c r="D51" s="63"/>
      <c r="E51" s="64"/>
      <c r="F51" s="35" t="s">
        <v>270</v>
      </c>
      <c r="G51" s="39">
        <f>SUM(G52:G57)</f>
        <v>366458.19</v>
      </c>
      <c r="H51" s="39">
        <f>SUM(H52:H57)</f>
        <v>199490.68000000002</v>
      </c>
    </row>
    <row r="52" spans="1:8" s="19" customFormat="1" ht="12.75" customHeight="1">
      <c r="A52" s="24"/>
      <c r="B52" s="65" t="s">
        <v>109</v>
      </c>
      <c r="C52" s="63"/>
      <c r="D52" s="69" t="s">
        <v>110</v>
      </c>
      <c r="E52" s="70"/>
      <c r="F52" s="35"/>
      <c r="G52" s="39" t="s">
        <v>25</v>
      </c>
      <c r="H52" s="39" t="s">
        <v>25</v>
      </c>
    </row>
    <row r="53" spans="1:8" s="19" customFormat="1" ht="12.75" customHeight="1">
      <c r="A53" s="24"/>
      <c r="B53" s="71" t="s">
        <v>111</v>
      </c>
      <c r="C53" s="52"/>
      <c r="D53" s="53" t="s">
        <v>112</v>
      </c>
      <c r="E53" s="72"/>
      <c r="F53" s="73"/>
      <c r="G53" s="39" t="s">
        <v>25</v>
      </c>
      <c r="H53" s="39" t="s">
        <v>25</v>
      </c>
    </row>
    <row r="54" spans="1:8" s="19" customFormat="1" ht="12.75" customHeight="1">
      <c r="A54" s="24"/>
      <c r="B54" s="65" t="s">
        <v>113</v>
      </c>
      <c r="C54" s="52"/>
      <c r="D54" s="53" t="s">
        <v>114</v>
      </c>
      <c r="E54" s="54"/>
      <c r="F54" s="35"/>
      <c r="G54" s="39">
        <v>0</v>
      </c>
      <c r="H54" s="39">
        <v>0</v>
      </c>
    </row>
    <row r="55" spans="1:8" s="19" customFormat="1" ht="12.75" customHeight="1">
      <c r="A55" s="24"/>
      <c r="B55" s="65" t="s">
        <v>115</v>
      </c>
      <c r="C55" s="52"/>
      <c r="D55" s="135" t="s">
        <v>116</v>
      </c>
      <c r="E55" s="136"/>
      <c r="F55" s="35"/>
      <c r="G55" s="39">
        <v>11230.92</v>
      </c>
      <c r="H55" s="39">
        <v>10061.67</v>
      </c>
    </row>
    <row r="56" spans="1:8" s="19" customFormat="1" ht="12.75" customHeight="1">
      <c r="A56" s="24"/>
      <c r="B56" s="65" t="s">
        <v>117</v>
      </c>
      <c r="C56" s="52"/>
      <c r="D56" s="53" t="s">
        <v>118</v>
      </c>
      <c r="E56" s="54"/>
      <c r="F56" s="35"/>
      <c r="G56" s="39">
        <v>355227.27</v>
      </c>
      <c r="H56" s="39">
        <v>189429.01</v>
      </c>
    </row>
    <row r="57" spans="1:8" s="19" customFormat="1" ht="12.75" customHeight="1">
      <c r="A57" s="24"/>
      <c r="B57" s="65" t="s">
        <v>119</v>
      </c>
      <c r="C57" s="52"/>
      <c r="D57" s="53" t="s">
        <v>120</v>
      </c>
      <c r="E57" s="54"/>
      <c r="F57" s="35"/>
      <c r="G57" s="39">
        <v>0</v>
      </c>
      <c r="H57" s="39">
        <v>0</v>
      </c>
    </row>
    <row r="58" spans="1:8" s="19" customFormat="1" ht="12.75" customHeight="1">
      <c r="A58" s="24"/>
      <c r="B58" s="61" t="s">
        <v>93</v>
      </c>
      <c r="C58" s="74" t="s">
        <v>121</v>
      </c>
      <c r="D58" s="74"/>
      <c r="E58" s="75"/>
      <c r="F58" s="35"/>
      <c r="G58" s="39" t="s">
        <v>25</v>
      </c>
      <c r="H58" s="39" t="s">
        <v>25</v>
      </c>
    </row>
    <row r="59" spans="1:8" s="19" customFormat="1" ht="12.75" customHeight="1">
      <c r="A59" s="24"/>
      <c r="B59" s="61" t="s">
        <v>95</v>
      </c>
      <c r="C59" s="74" t="s">
        <v>122</v>
      </c>
      <c r="D59" s="74"/>
      <c r="E59" s="75"/>
      <c r="F59" s="35" t="s">
        <v>271</v>
      </c>
      <c r="G59" s="39">
        <v>6322.43</v>
      </c>
      <c r="H59" s="39">
        <v>7573.8</v>
      </c>
    </row>
    <row r="60" spans="1:8" s="19" customFormat="1" ht="12.75" customHeight="1">
      <c r="A60" s="24"/>
      <c r="B60" s="35"/>
      <c r="C60" s="49" t="s">
        <v>123</v>
      </c>
      <c r="D60" s="50"/>
      <c r="E60" s="51"/>
      <c r="F60" s="35"/>
      <c r="G60" s="39">
        <f>SUM(G22,G42,G43)</f>
        <v>987766.84000000008</v>
      </c>
      <c r="H60" s="39">
        <f>SUM(H22,H42,H43)</f>
        <v>851793.51</v>
      </c>
    </row>
    <row r="61" spans="1:8" s="19" customFormat="1" ht="12.75" customHeight="1">
      <c r="A61" s="24"/>
      <c r="B61" s="29" t="s">
        <v>124</v>
      </c>
      <c r="C61" s="30" t="s">
        <v>125</v>
      </c>
      <c r="D61" s="30"/>
      <c r="E61" s="76"/>
      <c r="F61" s="35" t="s">
        <v>272</v>
      </c>
      <c r="G61" s="34">
        <f>SUM(G62:G65)</f>
        <v>614428.9</v>
      </c>
      <c r="H61" s="34">
        <f>SUM(H62:H65)</f>
        <v>642865.24</v>
      </c>
    </row>
    <row r="62" spans="1:8" s="19" customFormat="1" ht="12.75" customHeight="1">
      <c r="A62" s="24"/>
      <c r="B62" s="35" t="s">
        <v>59</v>
      </c>
      <c r="C62" s="55" t="s">
        <v>126</v>
      </c>
      <c r="D62" s="55"/>
      <c r="E62" s="56"/>
      <c r="F62" s="35"/>
      <c r="G62" s="39">
        <v>59760.959999999999</v>
      </c>
      <c r="H62" s="39">
        <v>148668.32999999999</v>
      </c>
    </row>
    <row r="63" spans="1:8" s="19" customFormat="1" ht="12.75" customHeight="1">
      <c r="A63" s="24"/>
      <c r="B63" s="48" t="s">
        <v>71</v>
      </c>
      <c r="C63" s="49" t="s">
        <v>127</v>
      </c>
      <c r="D63" s="50"/>
      <c r="E63" s="51"/>
      <c r="F63" s="48"/>
      <c r="G63" s="39">
        <v>539328.41</v>
      </c>
      <c r="H63" s="39">
        <v>479991.28</v>
      </c>
    </row>
    <row r="64" spans="1:8" s="19" customFormat="1" ht="12.75" customHeight="1">
      <c r="A64" s="24"/>
      <c r="B64" s="35" t="s">
        <v>91</v>
      </c>
      <c r="C64" s="143" t="s">
        <v>128</v>
      </c>
      <c r="D64" s="144"/>
      <c r="E64" s="145"/>
      <c r="F64" s="35"/>
      <c r="G64" s="39">
        <v>0</v>
      </c>
      <c r="H64" s="39">
        <v>0</v>
      </c>
    </row>
    <row r="65" spans="1:8" s="19" customFormat="1" ht="12.75" customHeight="1">
      <c r="A65" s="24"/>
      <c r="B65" s="35" t="s">
        <v>129</v>
      </c>
      <c r="C65" s="55" t="s">
        <v>130</v>
      </c>
      <c r="D65" s="40"/>
      <c r="E65" s="57"/>
      <c r="F65" s="35"/>
      <c r="G65" s="39">
        <v>15339.53</v>
      </c>
      <c r="H65" s="39">
        <v>14205.63</v>
      </c>
    </row>
    <row r="66" spans="1:8" s="19" customFormat="1" ht="12.75" customHeight="1">
      <c r="A66" s="24"/>
      <c r="B66" s="29" t="s">
        <v>131</v>
      </c>
      <c r="C66" s="30" t="s">
        <v>132</v>
      </c>
      <c r="D66" s="31"/>
      <c r="E66" s="32"/>
      <c r="F66" s="35"/>
      <c r="G66" s="34">
        <f>SUM(G67,G71)</f>
        <v>330479.12999999995</v>
      </c>
      <c r="H66" s="34">
        <f>SUM(H67,H71)</f>
        <v>189429.01</v>
      </c>
    </row>
    <row r="67" spans="1:8" s="19" customFormat="1" ht="12.75" customHeight="1">
      <c r="A67" s="24"/>
      <c r="B67" s="35" t="s">
        <v>59</v>
      </c>
      <c r="C67" s="36" t="s">
        <v>133</v>
      </c>
      <c r="D67" s="77"/>
      <c r="E67" s="78"/>
      <c r="F67" s="35" t="s">
        <v>273</v>
      </c>
      <c r="G67" s="39">
        <f>SUM(G68:G70)</f>
        <v>33684.42</v>
      </c>
      <c r="H67" s="39">
        <f>SUM(H68:H70)</f>
        <v>33684.42</v>
      </c>
    </row>
    <row r="68" spans="1:8" s="19" customFormat="1">
      <c r="A68" s="24"/>
      <c r="B68" s="33" t="s">
        <v>61</v>
      </c>
      <c r="C68" s="79"/>
      <c r="D68" s="41" t="s">
        <v>134</v>
      </c>
      <c r="E68" s="80"/>
      <c r="F68" s="35"/>
      <c r="G68" s="39" t="s">
        <v>25</v>
      </c>
      <c r="H68" s="39" t="s">
        <v>25</v>
      </c>
    </row>
    <row r="69" spans="1:8" s="19" customFormat="1" ht="12.75" customHeight="1">
      <c r="A69" s="24"/>
      <c r="B69" s="33" t="s">
        <v>63</v>
      </c>
      <c r="C69" s="40"/>
      <c r="D69" s="41" t="s">
        <v>135</v>
      </c>
      <c r="E69" s="44"/>
      <c r="F69" s="35"/>
      <c r="G69" s="39">
        <v>33684.42</v>
      </c>
      <c r="H69" s="39">
        <v>33684.42</v>
      </c>
    </row>
    <row r="70" spans="1:8" s="19" customFormat="1" ht="12.75" customHeight="1">
      <c r="A70" s="24"/>
      <c r="B70" s="33" t="s">
        <v>136</v>
      </c>
      <c r="C70" s="40"/>
      <c r="D70" s="41" t="s">
        <v>137</v>
      </c>
      <c r="E70" s="44"/>
      <c r="F70" s="45"/>
      <c r="G70" s="39" t="s">
        <v>25</v>
      </c>
      <c r="H70" s="39" t="s">
        <v>25</v>
      </c>
    </row>
    <row r="71" spans="1:8" s="8" customFormat="1" ht="12.75" customHeight="1">
      <c r="A71" s="24"/>
      <c r="B71" s="61" t="s">
        <v>71</v>
      </c>
      <c r="C71" s="81" t="s">
        <v>138</v>
      </c>
      <c r="D71" s="82"/>
      <c r="E71" s="83"/>
      <c r="F71" s="61" t="s">
        <v>274</v>
      </c>
      <c r="G71" s="39">
        <f>SUM(G72:G77,G80:G85)</f>
        <v>296794.70999999996</v>
      </c>
      <c r="H71" s="39">
        <f>SUM(H72:H77,H80:H85)</f>
        <v>155744.59</v>
      </c>
    </row>
    <row r="72" spans="1:8" s="19" customFormat="1" ht="12.75" customHeight="1">
      <c r="A72" s="24"/>
      <c r="B72" s="33" t="s">
        <v>73</v>
      </c>
      <c r="C72" s="40"/>
      <c r="D72" s="41" t="s">
        <v>139</v>
      </c>
      <c r="E72" s="42"/>
      <c r="F72" s="35"/>
      <c r="G72" s="39" t="s">
        <v>25</v>
      </c>
      <c r="H72" s="39" t="s">
        <v>25</v>
      </c>
    </row>
    <row r="73" spans="1:8" s="19" customFormat="1" ht="12.75" customHeight="1">
      <c r="A73" s="24"/>
      <c r="B73" s="33" t="s">
        <v>75</v>
      </c>
      <c r="C73" s="79"/>
      <c r="D73" s="41" t="s">
        <v>140</v>
      </c>
      <c r="E73" s="80"/>
      <c r="F73" s="35"/>
      <c r="G73" s="39" t="s">
        <v>25</v>
      </c>
      <c r="H73" s="39" t="s">
        <v>25</v>
      </c>
    </row>
    <row r="74" spans="1:8" s="19" customFormat="1">
      <c r="A74" s="24"/>
      <c r="B74" s="33" t="s">
        <v>77</v>
      </c>
      <c r="C74" s="79"/>
      <c r="D74" s="41" t="s">
        <v>141</v>
      </c>
      <c r="E74" s="80"/>
      <c r="F74" s="35"/>
      <c r="G74" s="39" t="s">
        <v>25</v>
      </c>
      <c r="H74" s="39" t="s">
        <v>25</v>
      </c>
    </row>
    <row r="75" spans="1:8" s="19" customFormat="1">
      <c r="A75" s="24"/>
      <c r="B75" s="84" t="s">
        <v>79</v>
      </c>
      <c r="C75" s="63"/>
      <c r="D75" s="85" t="s">
        <v>142</v>
      </c>
      <c r="E75" s="70"/>
      <c r="F75" s="35"/>
      <c r="G75" s="39" t="s">
        <v>25</v>
      </c>
      <c r="H75" s="39" t="s">
        <v>25</v>
      </c>
    </row>
    <row r="76" spans="1:8" s="19" customFormat="1">
      <c r="A76" s="24"/>
      <c r="B76" s="35" t="s">
        <v>81</v>
      </c>
      <c r="C76" s="47"/>
      <c r="D76" s="47" t="s">
        <v>143</v>
      </c>
      <c r="E76" s="42"/>
      <c r="F76" s="86"/>
      <c r="G76" s="39" t="s">
        <v>25</v>
      </c>
      <c r="H76" s="39" t="s">
        <v>25</v>
      </c>
    </row>
    <row r="77" spans="1:8" s="19" customFormat="1" ht="12.75" customHeight="1">
      <c r="A77" s="24"/>
      <c r="B77" s="87" t="s">
        <v>83</v>
      </c>
      <c r="C77" s="82"/>
      <c r="D77" s="88" t="s">
        <v>144</v>
      </c>
      <c r="E77" s="16"/>
      <c r="F77" s="35"/>
      <c r="G77" s="39">
        <f>SUM(G78,G79)</f>
        <v>0</v>
      </c>
      <c r="H77" s="39">
        <f>SUM(H78,H79)</f>
        <v>0</v>
      </c>
    </row>
    <row r="78" spans="1:8" s="19" customFormat="1" ht="12.75" customHeight="1">
      <c r="A78" s="24"/>
      <c r="B78" s="65" t="s">
        <v>145</v>
      </c>
      <c r="C78" s="52"/>
      <c r="D78" s="72"/>
      <c r="E78" s="54" t="s">
        <v>146</v>
      </c>
      <c r="F78" s="35"/>
      <c r="G78" s="39" t="s">
        <v>25</v>
      </c>
      <c r="H78" s="39" t="s">
        <v>25</v>
      </c>
    </row>
    <row r="79" spans="1:8" s="19" customFormat="1" ht="12.75" customHeight="1">
      <c r="A79" s="24"/>
      <c r="B79" s="65" t="s">
        <v>147</v>
      </c>
      <c r="C79" s="52"/>
      <c r="D79" s="72"/>
      <c r="E79" s="54" t="s">
        <v>148</v>
      </c>
      <c r="F79" s="45"/>
      <c r="G79" s="39" t="s">
        <v>25</v>
      </c>
      <c r="H79" s="39" t="s">
        <v>25</v>
      </c>
    </row>
    <row r="80" spans="1:8" s="19" customFormat="1" ht="12.75" customHeight="1">
      <c r="A80" s="24"/>
      <c r="B80" s="65" t="s">
        <v>85</v>
      </c>
      <c r="C80" s="67"/>
      <c r="D80" s="89" t="s">
        <v>149</v>
      </c>
      <c r="E80" s="90"/>
      <c r="F80" s="45"/>
      <c r="G80" s="39" t="s">
        <v>25</v>
      </c>
      <c r="H80" s="39" t="s">
        <v>25</v>
      </c>
    </row>
    <row r="81" spans="1:8" s="19" customFormat="1" ht="12.75" customHeight="1">
      <c r="A81" s="24"/>
      <c r="B81" s="65" t="s">
        <v>87</v>
      </c>
      <c r="C81" s="91"/>
      <c r="D81" s="53" t="s">
        <v>150</v>
      </c>
      <c r="E81" s="92"/>
      <c r="F81" s="35"/>
      <c r="G81" s="39" t="s">
        <v>25</v>
      </c>
      <c r="H81" s="39" t="s">
        <v>25</v>
      </c>
    </row>
    <row r="82" spans="1:8" s="19" customFormat="1" ht="12.75" customHeight="1">
      <c r="A82" s="24"/>
      <c r="B82" s="65" t="s">
        <v>89</v>
      </c>
      <c r="C82" s="40"/>
      <c r="D82" s="41" t="s">
        <v>151</v>
      </c>
      <c r="E82" s="44"/>
      <c r="F82" s="35"/>
      <c r="G82" s="39">
        <v>2411.65</v>
      </c>
      <c r="H82" s="39">
        <v>13.3</v>
      </c>
    </row>
    <row r="83" spans="1:8" s="19" customFormat="1" ht="12.75" customHeight="1">
      <c r="A83" s="24"/>
      <c r="B83" s="65" t="s">
        <v>152</v>
      </c>
      <c r="C83" s="40"/>
      <c r="D83" s="41" t="s">
        <v>153</v>
      </c>
      <c r="E83" s="44"/>
      <c r="F83" s="35"/>
      <c r="G83" s="39">
        <v>139416.07</v>
      </c>
      <c r="H83" s="39">
        <v>0</v>
      </c>
    </row>
    <row r="84" spans="1:8" s="19" customFormat="1" ht="12.75" customHeight="1">
      <c r="A84" s="24"/>
      <c r="B84" s="33" t="s">
        <v>154</v>
      </c>
      <c r="C84" s="52"/>
      <c r="D84" s="53" t="s">
        <v>155</v>
      </c>
      <c r="E84" s="54"/>
      <c r="F84" s="35"/>
      <c r="G84" s="39">
        <v>154966.99</v>
      </c>
      <c r="H84" s="39">
        <v>155731.29</v>
      </c>
    </row>
    <row r="85" spans="1:8" s="19" customFormat="1" ht="12.75" customHeight="1">
      <c r="A85" s="24"/>
      <c r="B85" s="33" t="s">
        <v>156</v>
      </c>
      <c r="C85" s="40"/>
      <c r="D85" s="41" t="s">
        <v>157</v>
      </c>
      <c r="E85" s="44"/>
      <c r="F85" s="45"/>
      <c r="G85" s="39" t="s">
        <v>25</v>
      </c>
      <c r="H85" s="39" t="s">
        <v>25</v>
      </c>
    </row>
    <row r="86" spans="1:8" s="19" customFormat="1" ht="12.75" customHeight="1">
      <c r="A86" s="24"/>
      <c r="B86" s="29" t="s">
        <v>158</v>
      </c>
      <c r="C86" s="93" t="s">
        <v>159</v>
      </c>
      <c r="D86" s="94"/>
      <c r="E86" s="95"/>
      <c r="F86" s="45" t="s">
        <v>275</v>
      </c>
      <c r="G86" s="34">
        <f>SUM(G87,G88,G91,G92)</f>
        <v>42858.81</v>
      </c>
      <c r="H86" s="34">
        <f>SUM(H87,H88,H91,H92)</f>
        <v>19499.2600000005</v>
      </c>
    </row>
    <row r="87" spans="1:8" s="19" customFormat="1" ht="12.75" customHeight="1">
      <c r="A87" s="24"/>
      <c r="B87" s="35" t="s">
        <v>59</v>
      </c>
      <c r="C87" s="55" t="s">
        <v>160</v>
      </c>
      <c r="D87" s="40"/>
      <c r="E87" s="57"/>
      <c r="F87" s="45"/>
      <c r="G87" s="39" t="s">
        <v>25</v>
      </c>
      <c r="H87" s="39" t="s">
        <v>25</v>
      </c>
    </row>
    <row r="88" spans="1:8" s="19" customFormat="1" ht="12.75" customHeight="1">
      <c r="A88" s="24"/>
      <c r="B88" s="35" t="s">
        <v>71</v>
      </c>
      <c r="C88" s="36" t="s">
        <v>161</v>
      </c>
      <c r="D88" s="77"/>
      <c r="E88" s="78"/>
      <c r="F88" s="35"/>
      <c r="G88" s="39">
        <f>SUM(G89,G90)</f>
        <v>0</v>
      </c>
      <c r="H88" s="39">
        <f>SUM(H89,H90)</f>
        <v>0</v>
      </c>
    </row>
    <row r="89" spans="1:8" s="19" customFormat="1" ht="12.75" customHeight="1">
      <c r="A89" s="24"/>
      <c r="B89" s="33" t="s">
        <v>73</v>
      </c>
      <c r="C89" s="40"/>
      <c r="D89" s="41" t="s">
        <v>162</v>
      </c>
      <c r="E89" s="44"/>
      <c r="F89" s="35"/>
      <c r="G89" s="39" t="s">
        <v>25</v>
      </c>
      <c r="H89" s="39" t="s">
        <v>25</v>
      </c>
    </row>
    <row r="90" spans="1:8" s="19" customFormat="1" ht="12.75" customHeight="1">
      <c r="A90" s="24"/>
      <c r="B90" s="33" t="s">
        <v>75</v>
      </c>
      <c r="C90" s="40"/>
      <c r="D90" s="41" t="s">
        <v>163</v>
      </c>
      <c r="E90" s="44"/>
      <c r="F90" s="35"/>
      <c r="G90" s="39" t="s">
        <v>25</v>
      </c>
      <c r="H90" s="39" t="s">
        <v>25</v>
      </c>
    </row>
    <row r="91" spans="1:8" s="19" customFormat="1" ht="12.75" customHeight="1">
      <c r="A91" s="24"/>
      <c r="B91" s="61" t="s">
        <v>91</v>
      </c>
      <c r="C91" s="72" t="s">
        <v>164</v>
      </c>
      <c r="D91" s="72"/>
      <c r="E91" s="96"/>
      <c r="F91" s="35"/>
      <c r="G91" s="39" t="s">
        <v>25</v>
      </c>
      <c r="H91" s="39" t="s">
        <v>25</v>
      </c>
    </row>
    <row r="92" spans="1:8" s="19" customFormat="1" ht="12.75" customHeight="1">
      <c r="A92" s="24"/>
      <c r="B92" s="48" t="s">
        <v>93</v>
      </c>
      <c r="C92" s="49" t="s">
        <v>165</v>
      </c>
      <c r="D92" s="50"/>
      <c r="E92" s="51"/>
      <c r="F92" s="35"/>
      <c r="G92" s="39">
        <f>SUM(G93:G94)</f>
        <v>42858.81</v>
      </c>
      <c r="H92" s="39">
        <f>SUM(H93:H94)</f>
        <v>19499.2600000005</v>
      </c>
    </row>
    <row r="93" spans="1:8" s="19" customFormat="1" ht="12.75" customHeight="1">
      <c r="A93" s="24"/>
      <c r="B93" s="33" t="s">
        <v>166</v>
      </c>
      <c r="C93" s="31"/>
      <c r="D93" s="41" t="s">
        <v>167</v>
      </c>
      <c r="E93" s="97"/>
      <c r="F93" s="45"/>
      <c r="G93" s="39">
        <v>23359.55</v>
      </c>
      <c r="H93" s="39">
        <v>8360.5800000005001</v>
      </c>
    </row>
    <row r="94" spans="1:8" s="19" customFormat="1" ht="12.75" customHeight="1">
      <c r="A94" s="24"/>
      <c r="B94" s="33" t="s">
        <v>168</v>
      </c>
      <c r="C94" s="31"/>
      <c r="D94" s="41" t="s">
        <v>169</v>
      </c>
      <c r="E94" s="97"/>
      <c r="F94" s="45"/>
      <c r="G94" s="39">
        <v>19499.259999999998</v>
      </c>
      <c r="H94" s="39">
        <v>11138.68</v>
      </c>
    </row>
    <row r="95" spans="1:8" s="19" customFormat="1" ht="12.75" customHeight="1">
      <c r="A95" s="24"/>
      <c r="B95" s="29" t="s">
        <v>170</v>
      </c>
      <c r="C95" s="93" t="s">
        <v>171</v>
      </c>
      <c r="D95" s="95"/>
      <c r="E95" s="95"/>
      <c r="F95" s="45"/>
      <c r="G95" s="34"/>
      <c r="H95" s="34"/>
    </row>
    <row r="96" spans="1:8" s="19" customFormat="1" ht="25.5" customHeight="1">
      <c r="A96" s="24"/>
      <c r="B96" s="29"/>
      <c r="C96" s="134" t="s">
        <v>172</v>
      </c>
      <c r="D96" s="135"/>
      <c r="E96" s="136"/>
      <c r="F96" s="35"/>
      <c r="G96" s="98">
        <f>SUM(G61,G66,G86,G95)</f>
        <v>987766.84000000008</v>
      </c>
      <c r="H96" s="98">
        <f>SUM(H61,H66,H86,H95)</f>
        <v>851793.51000000047</v>
      </c>
    </row>
    <row r="97" spans="1:8" s="19" customFormat="1">
      <c r="A97" s="24"/>
      <c r="B97" s="9"/>
      <c r="C97" s="17"/>
      <c r="D97" s="17"/>
      <c r="E97" s="17"/>
      <c r="F97" s="17"/>
    </row>
    <row r="98" spans="1:8" s="19" customFormat="1" ht="12.75" customHeight="1">
      <c r="A98" s="24"/>
      <c r="B98" s="137" t="s">
        <v>264</v>
      </c>
      <c r="C98" s="137"/>
      <c r="D98" s="137"/>
      <c r="E98" s="137"/>
      <c r="F98" s="99"/>
      <c r="G98" s="138" t="s">
        <v>173</v>
      </c>
      <c r="H98" s="138"/>
    </row>
    <row r="99" spans="1:8" s="19" customFormat="1" ht="12.75" customHeight="1">
      <c r="A99" s="24"/>
      <c r="B99" s="139" t="s">
        <v>174</v>
      </c>
      <c r="C99" s="139"/>
      <c r="D99" s="139"/>
      <c r="E99" s="139"/>
      <c r="F99" s="19" t="s">
        <v>175</v>
      </c>
      <c r="G99" s="140" t="s">
        <v>176</v>
      </c>
      <c r="H99" s="140"/>
    </row>
    <row r="100" spans="1:8" s="19" customFormat="1">
      <c r="A100" s="24"/>
      <c r="B100" s="131"/>
      <c r="C100" s="131"/>
      <c r="D100" s="131"/>
      <c r="E100" s="131"/>
      <c r="F100" s="18"/>
      <c r="G100" s="18"/>
      <c r="H100" s="18"/>
    </row>
    <row r="101" spans="1:8" s="19" customFormat="1" ht="12.75" customHeight="1">
      <c r="A101" s="24"/>
      <c r="B101" s="141" t="s">
        <v>265</v>
      </c>
      <c r="C101" s="141"/>
      <c r="D101" s="141"/>
      <c r="E101" s="141"/>
      <c r="F101" s="142" t="s">
        <v>266</v>
      </c>
      <c r="G101" s="142"/>
      <c r="H101" s="142"/>
    </row>
    <row r="102" spans="1:8" s="19" customFormat="1" ht="12.75" customHeight="1">
      <c r="A102" s="24"/>
      <c r="B102" s="132" t="s">
        <v>177</v>
      </c>
      <c r="C102" s="132"/>
      <c r="D102" s="132"/>
      <c r="E102" s="132"/>
      <c r="F102" s="8" t="s">
        <v>175</v>
      </c>
      <c r="G102" s="133" t="s">
        <v>176</v>
      </c>
      <c r="H102" s="133"/>
    </row>
    <row r="103" spans="1:8" s="19" customFormat="1">
      <c r="A103" s="24"/>
    </row>
    <row r="104" spans="1:8" s="19" customFormat="1">
      <c r="A104" s="24"/>
    </row>
    <row r="105" spans="1:8" s="19" customFormat="1">
      <c r="A105" s="24"/>
    </row>
    <row r="106" spans="1:8" s="19" customFormat="1">
      <c r="A106" s="24"/>
    </row>
    <row r="107" spans="1:8" s="19" customFormat="1">
      <c r="A107" s="24"/>
    </row>
    <row r="108" spans="1:8" s="19" customFormat="1">
      <c r="A108" s="24"/>
    </row>
    <row r="109" spans="1:8" s="19" customFormat="1">
      <c r="A109" s="24"/>
    </row>
    <row r="110" spans="1:8" s="19" customFormat="1">
      <c r="A110" s="24"/>
    </row>
    <row r="111" spans="1:8" s="19" customFormat="1">
      <c r="A111" s="24"/>
    </row>
    <row r="112" spans="1:8" s="19" customFormat="1">
      <c r="A112" s="24"/>
    </row>
    <row r="113" spans="1:1" s="19" customFormat="1">
      <c r="A113" s="24"/>
    </row>
    <row r="114" spans="1:1" s="19" customFormat="1">
      <c r="A114" s="24"/>
    </row>
    <row r="115" spans="1:1" s="19" customFormat="1">
      <c r="A115" s="24"/>
    </row>
    <row r="116" spans="1:1" s="19" customFormat="1">
      <c r="A116" s="24"/>
    </row>
    <row r="117" spans="1:1" s="19" customFormat="1">
      <c r="A117" s="24"/>
    </row>
    <row r="118" spans="1:1" s="19" customFormat="1">
      <c r="A118" s="24"/>
    </row>
    <row r="119" spans="1:1" s="19" customFormat="1">
      <c r="A119" s="24"/>
    </row>
    <row r="120" spans="1:1" s="19" customFormat="1">
      <c r="A120" s="24"/>
    </row>
    <row r="121" spans="1:1" s="19" customFormat="1">
      <c r="A121"/>
    </row>
  </sheetData>
  <mergeCells count="27">
    <mergeCell ref="B9:H9"/>
    <mergeCell ref="B2:H2"/>
    <mergeCell ref="F3:H3"/>
    <mergeCell ref="F4:H4"/>
    <mergeCell ref="B6:H7"/>
    <mergeCell ref="B8:H8"/>
    <mergeCell ref="C64:E64"/>
    <mergeCell ref="B10:H10"/>
    <mergeCell ref="B11:H12"/>
    <mergeCell ref="B13:F13"/>
    <mergeCell ref="B14:H14"/>
    <mergeCell ref="B15:H15"/>
    <mergeCell ref="B18:H18"/>
    <mergeCell ref="B19:H19"/>
    <mergeCell ref="E20:H20"/>
    <mergeCell ref="C21:E21"/>
    <mergeCell ref="D49:E49"/>
    <mergeCell ref="D55:E55"/>
    <mergeCell ref="B102:E102"/>
    <mergeCell ref="G102:H102"/>
    <mergeCell ref="C96:E96"/>
    <mergeCell ref="B98:E98"/>
    <mergeCell ref="G98:H98"/>
    <mergeCell ref="B99:E99"/>
    <mergeCell ref="G99:H99"/>
    <mergeCell ref="B101:E101"/>
    <mergeCell ref="F101:H101"/>
  </mergeCells>
  <pageMargins left="0.25" right="0.25" top="0.75" bottom="0.75" header="0.3" footer="0.3"/>
  <pageSetup paperSize="9" scale="65" fitToHeight="0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5"/>
  <sheetViews>
    <sheetView topLeftCell="A30" workbookViewId="0">
      <selection activeCell="P16" sqref="P16"/>
    </sheetView>
  </sheetViews>
  <sheetFormatPr defaultRowHeight="12.75"/>
  <cols>
    <col min="1" max="1" width="3.140625" style="10" customWidth="1"/>
    <col min="2" max="2" width="8" style="10" customWidth="1"/>
    <col min="3" max="3" width="1.5703125" style="10" hidden="1" customWidth="1"/>
    <col min="4" max="4" width="30.140625" style="10" customWidth="1"/>
    <col min="5" max="5" width="18.28515625" style="10" customWidth="1"/>
    <col min="6" max="6" width="9.140625" style="10" hidden="1" customWidth="1"/>
    <col min="7" max="7" width="11.7109375" style="10" customWidth="1"/>
    <col min="8" max="8" width="13.140625" style="10" customWidth="1"/>
    <col min="9" max="9" width="14.7109375" style="10" customWidth="1"/>
    <col min="10" max="10" width="15.85546875" style="10" customWidth="1"/>
    <col min="11" max="16384" width="9.140625" style="10"/>
  </cols>
  <sheetData>
    <row r="1" spans="2:10" ht="30" customHeight="1">
      <c r="B1" s="196" t="s">
        <v>0</v>
      </c>
      <c r="C1" s="196"/>
      <c r="D1" s="196"/>
      <c r="E1" s="196"/>
      <c r="F1" s="196"/>
      <c r="G1" s="196"/>
      <c r="H1" s="196"/>
      <c r="I1" s="196"/>
      <c r="J1" s="196"/>
    </row>
    <row r="2" spans="2:10" ht="15.75" customHeight="1">
      <c r="E2" s="11"/>
      <c r="H2" s="1" t="s">
        <v>178</v>
      </c>
      <c r="I2" s="12"/>
      <c r="J2" s="12"/>
    </row>
    <row r="3" spans="2:10" ht="15.75" customHeight="1">
      <c r="H3" s="1" t="s">
        <v>44</v>
      </c>
      <c r="I3" s="12"/>
      <c r="J3" s="12"/>
    </row>
    <row r="4" spans="2:10" ht="20.25" customHeight="1"/>
    <row r="5" spans="2:10" ht="15.75" customHeight="1">
      <c r="B5" s="197" t="s">
        <v>179</v>
      </c>
      <c r="C5" s="197"/>
      <c r="D5" s="197"/>
      <c r="E5" s="197"/>
      <c r="F5" s="197"/>
      <c r="G5" s="197"/>
      <c r="H5" s="197"/>
      <c r="I5" s="197"/>
      <c r="J5" s="197"/>
    </row>
    <row r="6" spans="2:10" ht="15.75" customHeight="1">
      <c r="B6" s="198" t="s">
        <v>180</v>
      </c>
      <c r="C6" s="198"/>
      <c r="D6" s="198"/>
      <c r="E6" s="198"/>
      <c r="F6" s="198"/>
      <c r="G6" s="198"/>
      <c r="H6" s="198"/>
      <c r="I6" s="198"/>
      <c r="J6" s="198"/>
    </row>
    <row r="7" spans="2:10" ht="15.75" customHeight="1">
      <c r="B7" s="129"/>
      <c r="C7" s="129"/>
      <c r="D7" s="129"/>
      <c r="E7" s="129"/>
      <c r="F7" s="129"/>
      <c r="G7" s="129"/>
      <c r="H7" s="129"/>
      <c r="I7" s="129"/>
      <c r="J7" s="129"/>
    </row>
    <row r="8" spans="2:10" ht="15.75" customHeight="1">
      <c r="B8" s="199" t="s">
        <v>46</v>
      </c>
      <c r="C8" s="199"/>
      <c r="D8" s="199"/>
      <c r="E8" s="199"/>
      <c r="F8" s="199"/>
      <c r="G8" s="199"/>
      <c r="H8" s="199"/>
      <c r="I8" s="199"/>
      <c r="J8" s="199"/>
    </row>
    <row r="9" spans="2:10" ht="15" customHeight="1">
      <c r="B9" s="186" t="s">
        <v>181</v>
      </c>
      <c r="C9" s="186"/>
      <c r="D9" s="186"/>
      <c r="E9" s="186"/>
      <c r="F9" s="186"/>
      <c r="G9" s="186"/>
      <c r="H9" s="186"/>
      <c r="I9" s="186"/>
      <c r="J9" s="186"/>
    </row>
    <row r="10" spans="2:10" ht="15" customHeight="1">
      <c r="B10" s="195" t="s">
        <v>48</v>
      </c>
      <c r="C10" s="195"/>
      <c r="D10" s="195"/>
      <c r="E10" s="195"/>
      <c r="F10" s="195"/>
      <c r="G10" s="195"/>
      <c r="H10" s="195"/>
      <c r="I10" s="195"/>
      <c r="J10" s="195"/>
    </row>
    <row r="11" spans="2:10" ht="15" customHeight="1">
      <c r="B11" s="186" t="s">
        <v>182</v>
      </c>
      <c r="C11" s="186"/>
      <c r="D11" s="186"/>
      <c r="E11" s="186"/>
      <c r="F11" s="186"/>
      <c r="G11" s="186"/>
      <c r="H11" s="186"/>
      <c r="I11" s="186"/>
      <c r="J11" s="186"/>
    </row>
    <row r="12" spans="2:10" ht="15" customHeight="1">
      <c r="B12" s="187" t="s">
        <v>183</v>
      </c>
      <c r="C12" s="187"/>
      <c r="D12" s="187"/>
      <c r="E12" s="187"/>
      <c r="F12" s="187"/>
      <c r="G12" s="187"/>
      <c r="H12" s="187"/>
      <c r="I12" s="187"/>
      <c r="J12" s="187"/>
    </row>
    <row r="13" spans="2:10" ht="12" customHeight="1">
      <c r="B13" s="188"/>
      <c r="C13" s="188"/>
      <c r="D13" s="188"/>
      <c r="E13" s="188"/>
      <c r="F13" s="188"/>
      <c r="G13" s="188"/>
      <c r="H13" s="188"/>
      <c r="I13" s="188"/>
      <c r="J13" s="188"/>
    </row>
    <row r="14" spans="2:10" ht="15" customHeight="1">
      <c r="B14" s="189" t="s">
        <v>184</v>
      </c>
      <c r="C14" s="189"/>
      <c r="D14" s="189"/>
      <c r="E14" s="189"/>
      <c r="F14" s="189"/>
      <c r="G14" s="189"/>
      <c r="H14" s="189"/>
      <c r="I14" s="189"/>
      <c r="J14" s="189"/>
    </row>
    <row r="15" spans="2:10" ht="9.75" customHeight="1">
      <c r="B15" s="187"/>
      <c r="C15" s="187"/>
      <c r="D15" s="187"/>
      <c r="E15" s="187"/>
      <c r="F15" s="187"/>
      <c r="G15" s="187"/>
      <c r="H15" s="187"/>
      <c r="I15" s="187"/>
      <c r="J15" s="187"/>
    </row>
    <row r="16" spans="2:10" ht="15" customHeight="1">
      <c r="B16" s="189" t="s">
        <v>51</v>
      </c>
      <c r="C16" s="189"/>
      <c r="D16" s="189"/>
      <c r="E16" s="189"/>
      <c r="F16" s="189"/>
      <c r="G16" s="189"/>
      <c r="H16" s="189"/>
      <c r="I16" s="189"/>
      <c r="J16" s="189"/>
    </row>
    <row r="17" spans="2:10" ht="9.75" customHeight="1">
      <c r="B17" s="21"/>
      <c r="C17" s="100"/>
      <c r="D17" s="100"/>
      <c r="E17" s="100"/>
      <c r="F17" s="100"/>
      <c r="G17" s="100"/>
      <c r="H17" s="100"/>
      <c r="I17" s="100"/>
      <c r="J17" s="100"/>
    </row>
    <row r="18" spans="2:10" ht="15" customHeight="1">
      <c r="B18" s="190" t="s">
        <v>278</v>
      </c>
      <c r="C18" s="190"/>
      <c r="D18" s="190"/>
      <c r="E18" s="190"/>
      <c r="F18" s="190"/>
      <c r="G18" s="190"/>
      <c r="H18" s="190"/>
      <c r="I18" s="190"/>
      <c r="J18" s="190"/>
    </row>
    <row r="19" spans="2:10" ht="15" customHeight="1">
      <c r="B19" s="187" t="s">
        <v>52</v>
      </c>
      <c r="C19" s="187"/>
      <c r="D19" s="187"/>
      <c r="E19" s="187"/>
      <c r="F19" s="187"/>
      <c r="G19" s="187"/>
      <c r="H19" s="187"/>
      <c r="I19" s="187"/>
      <c r="J19" s="187"/>
    </row>
    <row r="20" spans="2:10" s="100" customFormat="1" ht="15" customHeight="1">
      <c r="B20" s="191" t="s">
        <v>262</v>
      </c>
      <c r="C20" s="191"/>
      <c r="D20" s="191"/>
      <c r="E20" s="191"/>
      <c r="F20" s="191"/>
      <c r="G20" s="191"/>
      <c r="H20" s="191"/>
      <c r="I20" s="191"/>
      <c r="J20" s="191"/>
    </row>
    <row r="21" spans="2:10" s="13" customFormat="1" ht="50.1" customHeight="1">
      <c r="B21" s="192" t="s">
        <v>6</v>
      </c>
      <c r="C21" s="193"/>
      <c r="D21" s="192" t="s">
        <v>53</v>
      </c>
      <c r="E21" s="194"/>
      <c r="F21" s="194"/>
      <c r="G21" s="193"/>
      <c r="H21" s="101" t="s">
        <v>185</v>
      </c>
      <c r="I21" s="101" t="s">
        <v>186</v>
      </c>
      <c r="J21" s="101" t="s">
        <v>187</v>
      </c>
    </row>
    <row r="22" spans="2:10" ht="15.75" customHeight="1">
      <c r="B22" s="102" t="s">
        <v>57</v>
      </c>
      <c r="C22" s="103" t="s">
        <v>188</v>
      </c>
      <c r="D22" s="177" t="s">
        <v>188</v>
      </c>
      <c r="E22" s="178"/>
      <c r="F22" s="178"/>
      <c r="G22" s="179"/>
      <c r="H22" s="104"/>
      <c r="I22" s="105">
        <f>SUM(I23,I28,I29)</f>
        <v>1546093.94</v>
      </c>
      <c r="J22" s="105">
        <f>SUM(J23,J28,J29)</f>
        <v>1372404.91</v>
      </c>
    </row>
    <row r="23" spans="2:10" ht="15.75" customHeight="1">
      <c r="B23" s="106" t="s">
        <v>59</v>
      </c>
      <c r="C23" s="107" t="s">
        <v>189</v>
      </c>
      <c r="D23" s="183" t="s">
        <v>189</v>
      </c>
      <c r="E23" s="184"/>
      <c r="F23" s="184"/>
      <c r="G23" s="185"/>
      <c r="H23" s="108"/>
      <c r="I23" s="109">
        <f>SUM(I24:I27)</f>
        <v>1452741.69</v>
      </c>
      <c r="J23" s="109">
        <f>SUM(J24:J27)</f>
        <v>1286834.8699999999</v>
      </c>
    </row>
    <row r="24" spans="2:10" ht="15.75" customHeight="1">
      <c r="B24" s="106" t="s">
        <v>190</v>
      </c>
      <c r="C24" s="107" t="s">
        <v>126</v>
      </c>
      <c r="D24" s="183" t="s">
        <v>126</v>
      </c>
      <c r="E24" s="184"/>
      <c r="F24" s="184"/>
      <c r="G24" s="185"/>
      <c r="H24" s="108"/>
      <c r="I24" s="110">
        <v>464187.26</v>
      </c>
      <c r="J24" s="110">
        <v>422082.32</v>
      </c>
    </row>
    <row r="25" spans="2:10" ht="15.75" customHeight="1">
      <c r="B25" s="106" t="s">
        <v>191</v>
      </c>
      <c r="C25" s="111" t="s">
        <v>192</v>
      </c>
      <c r="D25" s="180" t="s">
        <v>192</v>
      </c>
      <c r="E25" s="181"/>
      <c r="F25" s="181"/>
      <c r="G25" s="182"/>
      <c r="H25" s="108"/>
      <c r="I25" s="110">
        <v>977828.19</v>
      </c>
      <c r="J25" s="110">
        <v>861078.45</v>
      </c>
    </row>
    <row r="26" spans="2:10" ht="15.75" customHeight="1">
      <c r="B26" s="106" t="s">
        <v>193</v>
      </c>
      <c r="C26" s="107" t="s">
        <v>194</v>
      </c>
      <c r="D26" s="180" t="s">
        <v>194</v>
      </c>
      <c r="E26" s="181"/>
      <c r="F26" s="181"/>
      <c r="G26" s="182"/>
      <c r="H26" s="108"/>
      <c r="I26" s="110">
        <v>0</v>
      </c>
      <c r="J26" s="110">
        <v>194.22</v>
      </c>
    </row>
    <row r="27" spans="2:10" ht="15.75" customHeight="1">
      <c r="B27" s="106" t="s">
        <v>195</v>
      </c>
      <c r="C27" s="111" t="s">
        <v>196</v>
      </c>
      <c r="D27" s="180" t="s">
        <v>196</v>
      </c>
      <c r="E27" s="181"/>
      <c r="F27" s="181"/>
      <c r="G27" s="182"/>
      <c r="H27" s="108"/>
      <c r="I27" s="110">
        <v>10726.24</v>
      </c>
      <c r="J27" s="110">
        <v>3479.88</v>
      </c>
    </row>
    <row r="28" spans="2:10" ht="15.75" customHeight="1">
      <c r="B28" s="106" t="s">
        <v>71</v>
      </c>
      <c r="C28" s="107" t="s">
        <v>197</v>
      </c>
      <c r="D28" s="180" t="s">
        <v>197</v>
      </c>
      <c r="E28" s="181"/>
      <c r="F28" s="181"/>
      <c r="G28" s="182"/>
      <c r="H28" s="108"/>
      <c r="I28" s="109"/>
      <c r="J28" s="112"/>
    </row>
    <row r="29" spans="2:10" ht="15.75" customHeight="1">
      <c r="B29" s="106" t="s">
        <v>91</v>
      </c>
      <c r="C29" s="107" t="s">
        <v>198</v>
      </c>
      <c r="D29" s="180" t="s">
        <v>198</v>
      </c>
      <c r="E29" s="181"/>
      <c r="F29" s="181"/>
      <c r="G29" s="182"/>
      <c r="H29" s="108" t="s">
        <v>276</v>
      </c>
      <c r="I29" s="109">
        <f>SUM(I30)+SUM(I31)</f>
        <v>93352.25</v>
      </c>
      <c r="J29" s="109">
        <f>SUM(J30)+SUM(J31)</f>
        <v>85570.04</v>
      </c>
    </row>
    <row r="30" spans="2:10" ht="15.75" customHeight="1">
      <c r="B30" s="106" t="s">
        <v>199</v>
      </c>
      <c r="C30" s="111" t="s">
        <v>200</v>
      </c>
      <c r="D30" s="180" t="s">
        <v>200</v>
      </c>
      <c r="E30" s="181"/>
      <c r="F30" s="181"/>
      <c r="G30" s="182"/>
      <c r="H30" s="108"/>
      <c r="I30" s="110">
        <v>93352.25</v>
      </c>
      <c r="J30" s="110">
        <v>85570.04</v>
      </c>
    </row>
    <row r="31" spans="2:10" ht="15.75" customHeight="1">
      <c r="B31" s="106" t="s">
        <v>201</v>
      </c>
      <c r="C31" s="111" t="s">
        <v>202</v>
      </c>
      <c r="D31" s="180" t="s">
        <v>202</v>
      </c>
      <c r="E31" s="181"/>
      <c r="F31" s="181"/>
      <c r="G31" s="182"/>
      <c r="H31" s="108"/>
      <c r="I31" s="110" t="s">
        <v>25</v>
      </c>
      <c r="J31" s="110" t="s">
        <v>25</v>
      </c>
    </row>
    <row r="32" spans="2:10" ht="15.75" customHeight="1">
      <c r="B32" s="102" t="s">
        <v>97</v>
      </c>
      <c r="C32" s="103" t="s">
        <v>203</v>
      </c>
      <c r="D32" s="177" t="s">
        <v>203</v>
      </c>
      <c r="E32" s="178"/>
      <c r="F32" s="178"/>
      <c r="G32" s="179"/>
      <c r="H32" s="130" t="s">
        <v>277</v>
      </c>
      <c r="I32" s="105">
        <f>SUM(I33:I46)</f>
        <v>1523218.3900000001</v>
      </c>
      <c r="J32" s="105">
        <f>SUM(J33:J46)</f>
        <v>1358663.67</v>
      </c>
    </row>
    <row r="33" spans="2:10" ht="15.75" customHeight="1">
      <c r="B33" s="106" t="s">
        <v>59</v>
      </c>
      <c r="C33" s="107" t="s">
        <v>204</v>
      </c>
      <c r="D33" s="180" t="s">
        <v>205</v>
      </c>
      <c r="E33" s="181"/>
      <c r="F33" s="181"/>
      <c r="G33" s="182"/>
      <c r="H33" s="108"/>
      <c r="I33" s="110">
        <v>1295363.6299999999</v>
      </c>
      <c r="J33" s="110">
        <v>1153688.75</v>
      </c>
    </row>
    <row r="34" spans="2:10" ht="15.75" customHeight="1">
      <c r="B34" s="106" t="s">
        <v>71</v>
      </c>
      <c r="C34" s="107" t="s">
        <v>206</v>
      </c>
      <c r="D34" s="180" t="s">
        <v>207</v>
      </c>
      <c r="E34" s="181"/>
      <c r="F34" s="181"/>
      <c r="G34" s="182"/>
      <c r="H34" s="108"/>
      <c r="I34" s="110">
        <v>22707.3</v>
      </c>
      <c r="J34" s="110">
        <v>19853.78</v>
      </c>
    </row>
    <row r="35" spans="2:10" ht="15.75" customHeight="1">
      <c r="B35" s="106" t="s">
        <v>91</v>
      </c>
      <c r="C35" s="107" t="s">
        <v>208</v>
      </c>
      <c r="D35" s="180" t="s">
        <v>209</v>
      </c>
      <c r="E35" s="181"/>
      <c r="F35" s="181"/>
      <c r="G35" s="182"/>
      <c r="H35" s="108"/>
      <c r="I35" s="110">
        <v>32844.589999999997</v>
      </c>
      <c r="J35" s="110">
        <v>37746.910000000003</v>
      </c>
    </row>
    <row r="36" spans="2:10" ht="15.75" customHeight="1">
      <c r="B36" s="106" t="s">
        <v>93</v>
      </c>
      <c r="C36" s="107" t="s">
        <v>210</v>
      </c>
      <c r="D36" s="183" t="s">
        <v>211</v>
      </c>
      <c r="E36" s="184"/>
      <c r="F36" s="184"/>
      <c r="G36" s="185"/>
      <c r="H36" s="108"/>
      <c r="I36" s="110">
        <v>542.03</v>
      </c>
      <c r="J36" s="110">
        <v>603.79999999999995</v>
      </c>
    </row>
    <row r="37" spans="2:10" ht="15.75" customHeight="1">
      <c r="B37" s="106" t="s">
        <v>95</v>
      </c>
      <c r="C37" s="107" t="s">
        <v>212</v>
      </c>
      <c r="D37" s="183" t="s">
        <v>213</v>
      </c>
      <c r="E37" s="184"/>
      <c r="F37" s="184"/>
      <c r="G37" s="185"/>
      <c r="H37" s="108"/>
      <c r="I37" s="110">
        <v>0</v>
      </c>
      <c r="J37" s="110">
        <v>0</v>
      </c>
    </row>
    <row r="38" spans="2:10" ht="15.75" customHeight="1">
      <c r="B38" s="106" t="s">
        <v>214</v>
      </c>
      <c r="C38" s="107" t="s">
        <v>215</v>
      </c>
      <c r="D38" s="183" t="s">
        <v>216</v>
      </c>
      <c r="E38" s="184"/>
      <c r="F38" s="184"/>
      <c r="G38" s="185"/>
      <c r="H38" s="108"/>
      <c r="I38" s="110">
        <v>1694.14</v>
      </c>
      <c r="J38" s="110">
        <v>3491.31</v>
      </c>
    </row>
    <row r="39" spans="2:10" ht="15.75" customHeight="1">
      <c r="B39" s="106" t="s">
        <v>217</v>
      </c>
      <c r="C39" s="107" t="s">
        <v>218</v>
      </c>
      <c r="D39" s="183" t="s">
        <v>219</v>
      </c>
      <c r="E39" s="184"/>
      <c r="F39" s="184"/>
      <c r="G39" s="185"/>
      <c r="H39" s="108"/>
      <c r="I39" s="110">
        <v>41016.28</v>
      </c>
      <c r="J39" s="110">
        <v>33122.400000000001</v>
      </c>
    </row>
    <row r="40" spans="2:10" ht="15.75" customHeight="1">
      <c r="B40" s="106" t="s">
        <v>220</v>
      </c>
      <c r="C40" s="107" t="s">
        <v>221</v>
      </c>
      <c r="D40" s="180" t="s">
        <v>221</v>
      </c>
      <c r="E40" s="181"/>
      <c r="F40" s="181"/>
      <c r="G40" s="182"/>
      <c r="H40" s="108"/>
      <c r="I40" s="110" t="s">
        <v>25</v>
      </c>
      <c r="J40" s="110" t="s">
        <v>25</v>
      </c>
    </row>
    <row r="41" spans="2:10" ht="15.75" customHeight="1">
      <c r="B41" s="106" t="s">
        <v>222</v>
      </c>
      <c r="C41" s="107" t="s">
        <v>223</v>
      </c>
      <c r="D41" s="183" t="s">
        <v>223</v>
      </c>
      <c r="E41" s="184"/>
      <c r="F41" s="184"/>
      <c r="G41" s="185"/>
      <c r="H41" s="108"/>
      <c r="I41" s="110">
        <v>119774.5</v>
      </c>
      <c r="J41" s="110">
        <v>97656.51</v>
      </c>
    </row>
    <row r="42" spans="2:10" ht="15.75" customHeight="1">
      <c r="B42" s="106" t="s">
        <v>224</v>
      </c>
      <c r="C42" s="107" t="s">
        <v>225</v>
      </c>
      <c r="D42" s="180" t="s">
        <v>226</v>
      </c>
      <c r="E42" s="181"/>
      <c r="F42" s="181"/>
      <c r="G42" s="182"/>
      <c r="H42" s="108"/>
      <c r="I42" s="110">
        <v>100</v>
      </c>
      <c r="J42" s="110">
        <v>940</v>
      </c>
    </row>
    <row r="43" spans="2:10" ht="15.75" customHeight="1">
      <c r="B43" s="106" t="s">
        <v>227</v>
      </c>
      <c r="C43" s="107" t="s">
        <v>228</v>
      </c>
      <c r="D43" s="180" t="s">
        <v>229</v>
      </c>
      <c r="E43" s="181"/>
      <c r="F43" s="181"/>
      <c r="G43" s="182"/>
      <c r="H43" s="108"/>
      <c r="I43" s="110" t="s">
        <v>25</v>
      </c>
      <c r="J43" s="110" t="s">
        <v>25</v>
      </c>
    </row>
    <row r="44" spans="2:10" ht="15.75" customHeight="1">
      <c r="B44" s="106" t="s">
        <v>230</v>
      </c>
      <c r="C44" s="107" t="s">
        <v>231</v>
      </c>
      <c r="D44" s="180" t="s">
        <v>232</v>
      </c>
      <c r="E44" s="181"/>
      <c r="F44" s="181"/>
      <c r="G44" s="182"/>
      <c r="H44" s="108"/>
      <c r="I44" s="110" t="s">
        <v>25</v>
      </c>
      <c r="J44" s="110" t="s">
        <v>25</v>
      </c>
    </row>
    <row r="45" spans="2:10" ht="15.75" customHeight="1">
      <c r="B45" s="106" t="s">
        <v>233</v>
      </c>
      <c r="C45" s="107" t="s">
        <v>234</v>
      </c>
      <c r="D45" s="180" t="s">
        <v>235</v>
      </c>
      <c r="E45" s="181"/>
      <c r="F45" s="181"/>
      <c r="G45" s="182"/>
      <c r="H45" s="108"/>
      <c r="I45" s="110">
        <v>9152.58</v>
      </c>
      <c r="J45" s="110">
        <v>11548.58</v>
      </c>
    </row>
    <row r="46" spans="2:10" ht="15.75" customHeight="1">
      <c r="B46" s="106" t="s">
        <v>236</v>
      </c>
      <c r="C46" s="107" t="s">
        <v>237</v>
      </c>
      <c r="D46" s="162" t="s">
        <v>238</v>
      </c>
      <c r="E46" s="163"/>
      <c r="F46" s="163"/>
      <c r="G46" s="164"/>
      <c r="H46" s="108"/>
      <c r="I46" s="110">
        <v>23.34</v>
      </c>
      <c r="J46" s="110">
        <v>11.63</v>
      </c>
    </row>
    <row r="47" spans="2:10" ht="15.75" customHeight="1">
      <c r="B47" s="103" t="s">
        <v>99</v>
      </c>
      <c r="C47" s="113" t="s">
        <v>239</v>
      </c>
      <c r="D47" s="168" t="s">
        <v>239</v>
      </c>
      <c r="E47" s="169"/>
      <c r="F47" s="169"/>
      <c r="G47" s="170"/>
      <c r="H47" s="104"/>
      <c r="I47" s="105">
        <f>I22-I32</f>
        <v>22875.549999999814</v>
      </c>
      <c r="J47" s="105">
        <f>J22-J32</f>
        <v>13741.239999999991</v>
      </c>
    </row>
    <row r="48" spans="2:10" ht="15.75" customHeight="1">
      <c r="B48" s="103" t="s">
        <v>124</v>
      </c>
      <c r="C48" s="103" t="s">
        <v>240</v>
      </c>
      <c r="D48" s="171" t="s">
        <v>240</v>
      </c>
      <c r="E48" s="172"/>
      <c r="F48" s="172"/>
      <c r="G48" s="173"/>
      <c r="H48" s="114"/>
      <c r="I48" s="105">
        <f>IF(TYPE(I49)=1,I49,0)+IF(TYPE(I50)=1,I50,0)-IF(TYPE(I51)=1,I51,0)</f>
        <v>484</v>
      </c>
      <c r="J48" s="105">
        <f>IF(TYPE(J49)=1,J49,0)+IF(TYPE(J50)=1,J50,0)-IF(TYPE(J51)=1,J51,0)</f>
        <v>616</v>
      </c>
    </row>
    <row r="49" spans="2:10" ht="15.75" customHeight="1">
      <c r="B49" s="111" t="s">
        <v>241</v>
      </c>
      <c r="C49" s="107" t="s">
        <v>242</v>
      </c>
      <c r="D49" s="162" t="s">
        <v>243</v>
      </c>
      <c r="E49" s="163"/>
      <c r="F49" s="163"/>
      <c r="G49" s="164"/>
      <c r="H49" s="115"/>
      <c r="I49" s="109">
        <v>484</v>
      </c>
      <c r="J49" s="110">
        <v>616</v>
      </c>
    </row>
    <row r="50" spans="2:10" ht="15.75" customHeight="1">
      <c r="B50" s="111" t="s">
        <v>71</v>
      </c>
      <c r="C50" s="107" t="s">
        <v>244</v>
      </c>
      <c r="D50" s="162" t="s">
        <v>244</v>
      </c>
      <c r="E50" s="163"/>
      <c r="F50" s="163"/>
      <c r="G50" s="164"/>
      <c r="H50" s="115"/>
      <c r="I50" s="110" t="s">
        <v>25</v>
      </c>
      <c r="J50" s="110" t="s">
        <v>25</v>
      </c>
    </row>
    <row r="51" spans="2:10" ht="15.75" customHeight="1">
      <c r="B51" s="111" t="s">
        <v>245</v>
      </c>
      <c r="C51" s="107" t="s">
        <v>246</v>
      </c>
      <c r="D51" s="162" t="s">
        <v>247</v>
      </c>
      <c r="E51" s="163"/>
      <c r="F51" s="163"/>
      <c r="G51" s="164"/>
      <c r="H51" s="115"/>
      <c r="I51" s="110" t="s">
        <v>25</v>
      </c>
      <c r="J51" s="110" t="s">
        <v>25</v>
      </c>
    </row>
    <row r="52" spans="2:10" ht="15.75" customHeight="1">
      <c r="B52" s="103" t="s">
        <v>131</v>
      </c>
      <c r="C52" s="113" t="s">
        <v>248</v>
      </c>
      <c r="D52" s="168" t="s">
        <v>248</v>
      </c>
      <c r="E52" s="169"/>
      <c r="F52" s="169"/>
      <c r="G52" s="170"/>
      <c r="H52" s="114"/>
      <c r="I52" s="110">
        <v>0</v>
      </c>
      <c r="J52" s="110">
        <v>0</v>
      </c>
    </row>
    <row r="53" spans="2:10" ht="30" customHeight="1">
      <c r="B53" s="103" t="s">
        <v>158</v>
      </c>
      <c r="C53" s="113" t="s">
        <v>249</v>
      </c>
      <c r="D53" s="174" t="s">
        <v>249</v>
      </c>
      <c r="E53" s="175"/>
      <c r="F53" s="175"/>
      <c r="G53" s="176"/>
      <c r="H53" s="114"/>
      <c r="I53" s="110" t="s">
        <v>25</v>
      </c>
      <c r="J53" s="110" t="s">
        <v>25</v>
      </c>
    </row>
    <row r="54" spans="2:10" ht="15.75" customHeight="1">
      <c r="B54" s="103" t="s">
        <v>170</v>
      </c>
      <c r="C54" s="113" t="s">
        <v>250</v>
      </c>
      <c r="D54" s="168" t="s">
        <v>250</v>
      </c>
      <c r="E54" s="169"/>
      <c r="F54" s="169"/>
      <c r="G54" s="170"/>
      <c r="H54" s="114"/>
      <c r="I54" s="110" t="s">
        <v>25</v>
      </c>
      <c r="J54" s="110" t="s">
        <v>25</v>
      </c>
    </row>
    <row r="55" spans="2:10" ht="30" customHeight="1">
      <c r="B55" s="103" t="s">
        <v>251</v>
      </c>
      <c r="C55" s="103" t="s">
        <v>252</v>
      </c>
      <c r="D55" s="177" t="s">
        <v>252</v>
      </c>
      <c r="E55" s="178"/>
      <c r="F55" s="178"/>
      <c r="G55" s="179"/>
      <c r="H55" s="114"/>
      <c r="I55" s="105">
        <f>SUM(I47,I48,I52,I53,I54)</f>
        <v>23359.549999999814</v>
      </c>
      <c r="J55" s="105">
        <f>SUM(J47,J48,J52,J53,J54)</f>
        <v>14357.239999999991</v>
      </c>
    </row>
    <row r="56" spans="2:10" ht="15.75" customHeight="1">
      <c r="B56" s="103" t="s">
        <v>59</v>
      </c>
      <c r="C56" s="103" t="s">
        <v>253</v>
      </c>
      <c r="D56" s="171" t="s">
        <v>253</v>
      </c>
      <c r="E56" s="172"/>
      <c r="F56" s="172"/>
      <c r="G56" s="173"/>
      <c r="H56" s="114"/>
      <c r="I56" s="110" t="s">
        <v>25</v>
      </c>
      <c r="J56" s="110" t="s">
        <v>25</v>
      </c>
    </row>
    <row r="57" spans="2:10" ht="15.75" customHeight="1">
      <c r="B57" s="103" t="s">
        <v>254</v>
      </c>
      <c r="C57" s="113" t="s">
        <v>255</v>
      </c>
      <c r="D57" s="168" t="s">
        <v>255</v>
      </c>
      <c r="E57" s="169"/>
      <c r="F57" s="169"/>
      <c r="G57" s="170"/>
      <c r="H57" s="114"/>
      <c r="I57" s="105">
        <f>SUM(I55,I56)</f>
        <v>23359.549999999814</v>
      </c>
      <c r="J57" s="105">
        <f>SUM(J55,J56)</f>
        <v>14357.239999999991</v>
      </c>
    </row>
    <row r="58" spans="2:10" ht="15.75" customHeight="1">
      <c r="B58" s="111" t="s">
        <v>59</v>
      </c>
      <c r="C58" s="107" t="s">
        <v>256</v>
      </c>
      <c r="D58" s="162" t="s">
        <v>256</v>
      </c>
      <c r="E58" s="163"/>
      <c r="F58" s="163"/>
      <c r="G58" s="164"/>
      <c r="H58" s="115"/>
      <c r="I58" s="109"/>
      <c r="J58" s="109"/>
    </row>
    <row r="59" spans="2:10" ht="15.75" customHeight="1">
      <c r="B59" s="111" t="s">
        <v>71</v>
      </c>
      <c r="C59" s="107" t="s">
        <v>257</v>
      </c>
      <c r="D59" s="162" t="s">
        <v>257</v>
      </c>
      <c r="E59" s="163"/>
      <c r="F59" s="163"/>
      <c r="G59" s="164"/>
      <c r="H59" s="115"/>
      <c r="I59" s="109"/>
      <c r="J59" s="109"/>
    </row>
    <row r="60" spans="2:10">
      <c r="B60" s="8"/>
      <c r="C60" s="8"/>
      <c r="D60" s="8"/>
      <c r="E60" s="8"/>
    </row>
    <row r="61" spans="2:10" ht="15.75" customHeight="1">
      <c r="B61" s="165" t="s">
        <v>264</v>
      </c>
      <c r="C61" s="165"/>
      <c r="D61" s="165"/>
      <c r="E61" s="165"/>
      <c r="F61" s="165"/>
      <c r="G61" s="165"/>
      <c r="H61" s="116"/>
      <c r="I61" s="166" t="s">
        <v>173</v>
      </c>
      <c r="J61" s="166"/>
    </row>
    <row r="62" spans="2:10" s="100" customFormat="1" ht="18.75" customHeight="1">
      <c r="B62" s="160" t="s">
        <v>258</v>
      </c>
      <c r="C62" s="160"/>
      <c r="D62" s="160"/>
      <c r="E62" s="160"/>
      <c r="F62" s="160"/>
      <c r="G62" s="160"/>
      <c r="H62" s="14" t="s">
        <v>175</v>
      </c>
      <c r="I62" s="161" t="s">
        <v>176</v>
      </c>
      <c r="J62" s="161"/>
    </row>
    <row r="63" spans="2:10" s="100" customFormat="1" ht="10.5" customHeight="1">
      <c r="B63" s="22"/>
      <c r="C63" s="22"/>
      <c r="D63" s="22"/>
      <c r="E63" s="22"/>
      <c r="F63" s="22"/>
      <c r="G63" s="22"/>
      <c r="H63" s="22"/>
      <c r="I63" s="15"/>
      <c r="J63" s="15"/>
    </row>
    <row r="64" spans="2:10" s="100" customFormat="1" ht="15" customHeight="1">
      <c r="B64" s="167" t="s">
        <v>265</v>
      </c>
      <c r="C64" s="167"/>
      <c r="D64" s="167"/>
      <c r="E64" s="167"/>
      <c r="F64" s="117"/>
      <c r="G64" s="117"/>
      <c r="H64" s="90"/>
      <c r="I64" s="166" t="s">
        <v>266</v>
      </c>
      <c r="J64" s="166"/>
    </row>
    <row r="65" spans="2:10" s="100" customFormat="1" ht="12" customHeight="1">
      <c r="B65" s="160" t="s">
        <v>259</v>
      </c>
      <c r="C65" s="160"/>
      <c r="D65" s="160"/>
      <c r="E65" s="160"/>
      <c r="F65" s="160"/>
      <c r="G65" s="160"/>
      <c r="H65" s="14" t="s">
        <v>260</v>
      </c>
      <c r="I65" s="161" t="s">
        <v>176</v>
      </c>
      <c r="J65" s="161"/>
    </row>
  </sheetData>
  <mergeCells count="63">
    <mergeCell ref="B10:J10"/>
    <mergeCell ref="B1:J1"/>
    <mergeCell ref="B5:J5"/>
    <mergeCell ref="B6:J6"/>
    <mergeCell ref="B8:J8"/>
    <mergeCell ref="B9:J9"/>
    <mergeCell ref="D22:G22"/>
    <mergeCell ref="B11:J11"/>
    <mergeCell ref="B12:J12"/>
    <mergeCell ref="B13:J13"/>
    <mergeCell ref="B14:J14"/>
    <mergeCell ref="B15:J15"/>
    <mergeCell ref="B16:J16"/>
    <mergeCell ref="B18:J18"/>
    <mergeCell ref="B19:J19"/>
    <mergeCell ref="B20:J20"/>
    <mergeCell ref="B21:C21"/>
    <mergeCell ref="D21:G21"/>
    <mergeCell ref="D34:G34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46:G46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58:G58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B65:G65"/>
    <mergeCell ref="I65:J65"/>
    <mergeCell ref="D59:G59"/>
    <mergeCell ref="B61:G61"/>
    <mergeCell ref="I61:J61"/>
    <mergeCell ref="B62:G62"/>
    <mergeCell ref="I62:J62"/>
    <mergeCell ref="I64:J64"/>
    <mergeCell ref="B64:E64"/>
  </mergeCells>
  <pageMargins left="0.31496062992125984" right="0.11811023622047245" top="0.55118110236220474" bottom="0.35433070866141736" header="0.31496062992125984" footer="0.31496062992125984"/>
  <pageSetup paperSize="9" scale="88" fitToHeight="0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0"/>
  <sheetViews>
    <sheetView showGridLines="0" tabSelected="1" topLeftCell="A2" zoomScale="80" zoomScaleSheetLayoutView="75" workbookViewId="0">
      <selection activeCell="Q12" sqref="Q12"/>
    </sheetView>
  </sheetViews>
  <sheetFormatPr defaultRowHeight="15" customHeight="1"/>
  <cols>
    <col min="1" max="1" width="9.140625" style="1"/>
    <col min="2" max="2" width="6" style="2" customWidth="1"/>
    <col min="3" max="3" width="32.85546875" style="1" customWidth="1"/>
    <col min="4" max="11" width="15.7109375" style="1" customWidth="1"/>
    <col min="12" max="12" width="13.140625" style="1" customWidth="1"/>
    <col min="13" max="14" width="15.7109375" style="1" customWidth="1"/>
    <col min="15" max="15" width="20.28515625" style="1" customWidth="1"/>
    <col min="16" max="16384" width="9.140625" style="1"/>
  </cols>
  <sheetData>
    <row r="1" spans="2:15" ht="33.75" hidden="1" customHeight="1">
      <c r="B1" s="202" t="s">
        <v>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2:15" ht="15" customHeight="1">
      <c r="J2" s="1" t="s">
        <v>1</v>
      </c>
    </row>
    <row r="3" spans="2:15" ht="15" customHeight="1">
      <c r="J3" s="1" t="s">
        <v>2</v>
      </c>
    </row>
    <row r="4" spans="2:15" ht="15" customHeight="1">
      <c r="D4" s="210" t="s">
        <v>46</v>
      </c>
      <c r="E4" s="210"/>
      <c r="F4" s="210"/>
      <c r="G4" s="210"/>
      <c r="H4" s="210"/>
      <c r="I4" s="210"/>
      <c r="J4" s="210"/>
      <c r="K4" s="210"/>
      <c r="L4" s="210"/>
    </row>
    <row r="5" spans="2:15" ht="15" customHeight="1">
      <c r="B5" s="203" t="s">
        <v>3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2:15" ht="14.25" customHeight="1">
      <c r="B6" s="203" t="s">
        <v>4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2:15" ht="15" hidden="1" customHeight="1"/>
    <row r="8" spans="2:15" ht="15" customHeight="1">
      <c r="B8" s="203" t="s">
        <v>5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</row>
    <row r="9" spans="2:15" ht="15" customHeight="1">
      <c r="B9" s="23"/>
      <c r="C9" s="23"/>
      <c r="D9" s="209" t="s">
        <v>261</v>
      </c>
      <c r="E9" s="209"/>
      <c r="F9" s="209"/>
      <c r="G9" s="209"/>
      <c r="H9" s="209"/>
      <c r="I9" s="209"/>
      <c r="J9" s="209"/>
      <c r="K9" s="209"/>
      <c r="L9" s="209"/>
      <c r="M9" s="209"/>
      <c r="N9" s="209"/>
    </row>
    <row r="10" spans="2:15" ht="5.25" customHeight="1"/>
    <row r="11" spans="2:15" ht="15" customHeight="1">
      <c r="B11" s="204" t="s">
        <v>6</v>
      </c>
      <c r="C11" s="204" t="s">
        <v>7</v>
      </c>
      <c r="D11" s="204" t="s">
        <v>8</v>
      </c>
      <c r="E11" s="206" t="s">
        <v>9</v>
      </c>
      <c r="F11" s="207"/>
      <c r="G11" s="207"/>
      <c r="H11" s="207"/>
      <c r="I11" s="207"/>
      <c r="J11" s="207"/>
      <c r="K11" s="207"/>
      <c r="L11" s="207"/>
      <c r="M11" s="208"/>
      <c r="N11" s="204" t="s">
        <v>10</v>
      </c>
    </row>
    <row r="12" spans="2:15" ht="113.25" customHeight="1">
      <c r="B12" s="205"/>
      <c r="C12" s="205"/>
      <c r="D12" s="205"/>
      <c r="E12" s="118" t="s">
        <v>11</v>
      </c>
      <c r="F12" s="118" t="s">
        <v>12</v>
      </c>
      <c r="G12" s="118" t="s">
        <v>13</v>
      </c>
      <c r="H12" s="118" t="s">
        <v>14</v>
      </c>
      <c r="I12" s="118" t="s">
        <v>15</v>
      </c>
      <c r="J12" s="3" t="s">
        <v>16</v>
      </c>
      <c r="K12" s="118" t="s">
        <v>17</v>
      </c>
      <c r="L12" s="118" t="s">
        <v>18</v>
      </c>
      <c r="M12" s="119" t="s">
        <v>19</v>
      </c>
      <c r="N12" s="205"/>
    </row>
    <row r="13" spans="2:15" ht="15" customHeight="1">
      <c r="B13" s="61">
        <v>1</v>
      </c>
      <c r="C13" s="61">
        <v>2</v>
      </c>
      <c r="D13" s="61">
        <v>3</v>
      </c>
      <c r="E13" s="61">
        <v>4</v>
      </c>
      <c r="F13" s="61">
        <v>5</v>
      </c>
      <c r="G13" s="61">
        <v>6</v>
      </c>
      <c r="H13" s="61">
        <v>7</v>
      </c>
      <c r="I13" s="61">
        <v>8</v>
      </c>
      <c r="J13" s="61">
        <v>9</v>
      </c>
      <c r="K13" s="61">
        <v>10</v>
      </c>
      <c r="L13" s="120" t="s">
        <v>20</v>
      </c>
      <c r="M13" s="61">
        <v>12</v>
      </c>
      <c r="N13" s="61">
        <v>13</v>
      </c>
    </row>
    <row r="14" spans="2:15" ht="71.25" customHeight="1">
      <c r="B14" s="121" t="s">
        <v>21</v>
      </c>
      <c r="C14" s="122" t="s">
        <v>22</v>
      </c>
      <c r="D14" s="123">
        <f t="shared" ref="D14:M14" si="0">SUM(D15:D16)</f>
        <v>148668.32999999999</v>
      </c>
      <c r="E14" s="123">
        <f t="shared" si="0"/>
        <v>410946.5</v>
      </c>
      <c r="F14" s="123">
        <f t="shared" si="0"/>
        <v>0</v>
      </c>
      <c r="G14" s="123">
        <f t="shared" si="0"/>
        <v>0</v>
      </c>
      <c r="H14" s="123">
        <f t="shared" si="0"/>
        <v>-83153.710000000006</v>
      </c>
      <c r="I14" s="123">
        <f t="shared" si="0"/>
        <v>0</v>
      </c>
      <c r="J14" s="123">
        <f t="shared" si="0"/>
        <v>-416700.15999999997</v>
      </c>
      <c r="K14" s="123">
        <f t="shared" si="0"/>
        <v>0</v>
      </c>
      <c r="L14" s="123">
        <f t="shared" si="0"/>
        <v>0</v>
      </c>
      <c r="M14" s="123">
        <f t="shared" si="0"/>
        <v>0</v>
      </c>
      <c r="N14" s="123">
        <f t="shared" ref="N14:N26" si="1">SUM(D14:M14)</f>
        <v>59760.959999999963</v>
      </c>
      <c r="O14" s="4"/>
    </row>
    <row r="15" spans="2:15" ht="15" customHeight="1">
      <c r="B15" s="124" t="s">
        <v>23</v>
      </c>
      <c r="C15" s="125" t="s">
        <v>24</v>
      </c>
      <c r="D15" s="126">
        <v>148668.32999999999</v>
      </c>
      <c r="E15" s="126">
        <v>0</v>
      </c>
      <c r="F15" s="126">
        <v>23524.13</v>
      </c>
      <c r="G15" s="126" t="s">
        <v>25</v>
      </c>
      <c r="H15" s="126">
        <v>-83153.710000000006</v>
      </c>
      <c r="I15" s="126" t="s">
        <v>25</v>
      </c>
      <c r="J15" s="126">
        <v>-29277.79</v>
      </c>
      <c r="K15" s="126" t="s">
        <v>25</v>
      </c>
      <c r="L15" s="126" t="s">
        <v>25</v>
      </c>
      <c r="M15" s="126">
        <v>0</v>
      </c>
      <c r="N15" s="126">
        <f t="shared" si="1"/>
        <v>59760.959999999985</v>
      </c>
      <c r="O15" s="5"/>
    </row>
    <row r="16" spans="2:15" ht="15" customHeight="1">
      <c r="B16" s="124" t="s">
        <v>26</v>
      </c>
      <c r="C16" s="125" t="s">
        <v>27</v>
      </c>
      <c r="D16" s="126">
        <v>0</v>
      </c>
      <c r="E16" s="126">
        <v>410946.5</v>
      </c>
      <c r="F16" s="126">
        <v>-23524.13</v>
      </c>
      <c r="G16" s="126" t="s">
        <v>25</v>
      </c>
      <c r="H16" s="126" t="s">
        <v>25</v>
      </c>
      <c r="I16" s="126" t="s">
        <v>25</v>
      </c>
      <c r="J16" s="126">
        <v>-387422.37</v>
      </c>
      <c r="K16" s="126" t="s">
        <v>25</v>
      </c>
      <c r="L16" s="126" t="s">
        <v>25</v>
      </c>
      <c r="M16" s="126">
        <v>0</v>
      </c>
      <c r="N16" s="126">
        <f t="shared" si="1"/>
        <v>0</v>
      </c>
      <c r="O16" s="4"/>
    </row>
    <row r="17" spans="1:16" ht="74.25" customHeight="1">
      <c r="B17" s="121" t="s">
        <v>28</v>
      </c>
      <c r="C17" s="122" t="s">
        <v>29</v>
      </c>
      <c r="D17" s="123">
        <f t="shared" ref="D17:M17" si="2">SUM(D18:D19)</f>
        <v>479991.28</v>
      </c>
      <c r="E17" s="123">
        <f t="shared" si="2"/>
        <v>874279.62</v>
      </c>
      <c r="F17" s="123">
        <f t="shared" si="2"/>
        <v>0</v>
      </c>
      <c r="G17" s="123">
        <f t="shared" si="2"/>
        <v>202354.33</v>
      </c>
      <c r="H17" s="123">
        <f t="shared" si="2"/>
        <v>-129823.59</v>
      </c>
      <c r="I17" s="123">
        <f t="shared" si="2"/>
        <v>0</v>
      </c>
      <c r="J17" s="123">
        <f t="shared" si="2"/>
        <v>-887473.23</v>
      </c>
      <c r="K17" s="123">
        <f t="shared" si="2"/>
        <v>0</v>
      </c>
      <c r="L17" s="123">
        <f t="shared" si="2"/>
        <v>0</v>
      </c>
      <c r="M17" s="123">
        <f t="shared" si="2"/>
        <v>0</v>
      </c>
      <c r="N17" s="123">
        <f t="shared" si="1"/>
        <v>539328.40999999992</v>
      </c>
      <c r="O17" s="4"/>
    </row>
    <row r="18" spans="1:16" ht="15" customHeight="1">
      <c r="B18" s="124" t="s">
        <v>30</v>
      </c>
      <c r="C18" s="125" t="s">
        <v>24</v>
      </c>
      <c r="D18" s="126">
        <v>476319.65</v>
      </c>
      <c r="E18" s="126">
        <v>32024.23</v>
      </c>
      <c r="F18" s="126" t="s">
        <v>25</v>
      </c>
      <c r="G18" s="126">
        <v>202354.33</v>
      </c>
      <c r="H18" s="126">
        <v>-129823.59</v>
      </c>
      <c r="I18" s="126" t="s">
        <v>25</v>
      </c>
      <c r="J18" s="126">
        <v>-46798.46</v>
      </c>
      <c r="K18" s="126" t="s">
        <v>25</v>
      </c>
      <c r="L18" s="126" t="s">
        <v>25</v>
      </c>
      <c r="M18" s="126">
        <v>0</v>
      </c>
      <c r="N18" s="126">
        <f t="shared" si="1"/>
        <v>534076.16000000003</v>
      </c>
      <c r="O18" s="4"/>
    </row>
    <row r="19" spans="1:16" ht="15" customHeight="1">
      <c r="B19" s="124" t="s">
        <v>31</v>
      </c>
      <c r="C19" s="125" t="s">
        <v>27</v>
      </c>
      <c r="D19" s="126">
        <v>3671.63</v>
      </c>
      <c r="E19" s="126">
        <v>842255.39</v>
      </c>
      <c r="F19" s="126" t="s">
        <v>25</v>
      </c>
      <c r="G19" s="126" t="s">
        <v>25</v>
      </c>
      <c r="H19" s="126" t="s">
        <v>25</v>
      </c>
      <c r="I19" s="126" t="s">
        <v>25</v>
      </c>
      <c r="J19" s="126">
        <v>-840674.77</v>
      </c>
      <c r="K19" s="126" t="s">
        <v>25</v>
      </c>
      <c r="L19" s="126" t="s">
        <v>25</v>
      </c>
      <c r="M19" s="126">
        <v>0</v>
      </c>
      <c r="N19" s="126">
        <f t="shared" si="1"/>
        <v>5252.25</v>
      </c>
      <c r="O19" s="4"/>
    </row>
    <row r="20" spans="1:16" ht="114.75" customHeight="1">
      <c r="B20" s="121" t="s">
        <v>32</v>
      </c>
      <c r="C20" s="122" t="s">
        <v>33</v>
      </c>
      <c r="D20" s="123">
        <f t="shared" ref="D20:M20" si="3">SUM(D21:D22)</f>
        <v>0</v>
      </c>
      <c r="E20" s="123">
        <f t="shared" si="3"/>
        <v>0</v>
      </c>
      <c r="F20" s="123">
        <f t="shared" si="3"/>
        <v>0</v>
      </c>
      <c r="G20" s="123">
        <f t="shared" si="3"/>
        <v>0</v>
      </c>
      <c r="H20" s="123">
        <f t="shared" si="3"/>
        <v>0</v>
      </c>
      <c r="I20" s="123">
        <f t="shared" si="3"/>
        <v>0</v>
      </c>
      <c r="J20" s="123">
        <f t="shared" si="3"/>
        <v>0</v>
      </c>
      <c r="K20" s="123">
        <f t="shared" si="3"/>
        <v>0</v>
      </c>
      <c r="L20" s="123">
        <f t="shared" si="3"/>
        <v>0</v>
      </c>
      <c r="M20" s="123">
        <f t="shared" si="3"/>
        <v>0</v>
      </c>
      <c r="N20" s="123">
        <f t="shared" si="1"/>
        <v>0</v>
      </c>
      <c r="O20" s="4"/>
    </row>
    <row r="21" spans="1:16" ht="15" customHeight="1">
      <c r="B21" s="124" t="s">
        <v>34</v>
      </c>
      <c r="C21" s="125" t="s">
        <v>24</v>
      </c>
      <c r="D21" s="126">
        <v>0</v>
      </c>
      <c r="E21" s="126" t="s">
        <v>25</v>
      </c>
      <c r="F21" s="126" t="s">
        <v>25</v>
      </c>
      <c r="G21" s="126" t="s">
        <v>25</v>
      </c>
      <c r="H21" s="126" t="s">
        <v>25</v>
      </c>
      <c r="I21" s="126" t="s">
        <v>25</v>
      </c>
      <c r="J21" s="126" t="s">
        <v>25</v>
      </c>
      <c r="K21" s="126" t="s">
        <v>25</v>
      </c>
      <c r="L21" s="126" t="s">
        <v>25</v>
      </c>
      <c r="M21" s="126" t="s">
        <v>25</v>
      </c>
      <c r="N21" s="126">
        <f t="shared" si="1"/>
        <v>0</v>
      </c>
      <c r="O21" s="4"/>
    </row>
    <row r="22" spans="1:16" ht="15" customHeight="1">
      <c r="B22" s="124" t="s">
        <v>35</v>
      </c>
      <c r="C22" s="125" t="s">
        <v>27</v>
      </c>
      <c r="D22" s="126" t="s">
        <v>25</v>
      </c>
      <c r="E22" s="126" t="s">
        <v>25</v>
      </c>
      <c r="F22" s="126" t="s">
        <v>25</v>
      </c>
      <c r="G22" s="126" t="s">
        <v>25</v>
      </c>
      <c r="H22" s="126" t="s">
        <v>25</v>
      </c>
      <c r="I22" s="126" t="s">
        <v>25</v>
      </c>
      <c r="J22" s="126" t="s">
        <v>25</v>
      </c>
      <c r="K22" s="126" t="s">
        <v>25</v>
      </c>
      <c r="L22" s="126" t="s">
        <v>25</v>
      </c>
      <c r="M22" s="126" t="s">
        <v>25</v>
      </c>
      <c r="N22" s="126">
        <f t="shared" si="1"/>
        <v>0</v>
      </c>
      <c r="O22" s="4"/>
    </row>
    <row r="23" spans="1:16" ht="27.75" customHeight="1">
      <c r="B23" s="121" t="s">
        <v>36</v>
      </c>
      <c r="C23" s="122" t="s">
        <v>37</v>
      </c>
      <c r="D23" s="123">
        <f t="shared" ref="D23:M23" si="4">SUM(D24:D25)</f>
        <v>14205.63</v>
      </c>
      <c r="E23" s="123">
        <f t="shared" si="4"/>
        <v>8108.61</v>
      </c>
      <c r="F23" s="123">
        <f t="shared" si="4"/>
        <v>0</v>
      </c>
      <c r="G23" s="123">
        <f t="shared" si="4"/>
        <v>3751.53</v>
      </c>
      <c r="H23" s="123">
        <f t="shared" si="4"/>
        <v>0</v>
      </c>
      <c r="I23" s="123">
        <f t="shared" si="4"/>
        <v>0</v>
      </c>
      <c r="J23" s="123">
        <f t="shared" si="4"/>
        <v>-10726.24</v>
      </c>
      <c r="K23" s="123">
        <f t="shared" si="4"/>
        <v>0</v>
      </c>
      <c r="L23" s="123">
        <f t="shared" si="4"/>
        <v>0</v>
      </c>
      <c r="M23" s="123">
        <f t="shared" si="4"/>
        <v>0</v>
      </c>
      <c r="N23" s="123">
        <f t="shared" si="1"/>
        <v>15339.529999999997</v>
      </c>
      <c r="O23" s="4"/>
    </row>
    <row r="24" spans="1:16" ht="15" customHeight="1">
      <c r="B24" s="124" t="s">
        <v>38</v>
      </c>
      <c r="C24" s="125" t="s">
        <v>24</v>
      </c>
      <c r="D24" s="126">
        <v>10938.06</v>
      </c>
      <c r="E24" s="126">
        <v>8027.41</v>
      </c>
      <c r="F24" s="126">
        <v>3174.21</v>
      </c>
      <c r="G24" s="126">
        <v>3751.53</v>
      </c>
      <c r="H24" s="126" t="s">
        <v>25</v>
      </c>
      <c r="I24" s="126" t="s">
        <v>25</v>
      </c>
      <c r="J24" s="126">
        <v>-10551.68</v>
      </c>
      <c r="K24" s="126" t="s">
        <v>25</v>
      </c>
      <c r="L24" s="126" t="s">
        <v>25</v>
      </c>
      <c r="M24" s="126" t="s">
        <v>25</v>
      </c>
      <c r="N24" s="126">
        <f t="shared" si="1"/>
        <v>15339.529999999999</v>
      </c>
      <c r="O24" s="4"/>
    </row>
    <row r="25" spans="1:16" ht="15" customHeight="1">
      <c r="B25" s="124" t="s">
        <v>39</v>
      </c>
      <c r="C25" s="125" t="s">
        <v>27</v>
      </c>
      <c r="D25" s="126">
        <v>3267.57</v>
      </c>
      <c r="E25" s="126">
        <v>81.2</v>
      </c>
      <c r="F25" s="126">
        <v>-3174.21</v>
      </c>
      <c r="G25" s="126" t="s">
        <v>25</v>
      </c>
      <c r="H25" s="126" t="s">
        <v>25</v>
      </c>
      <c r="I25" s="126" t="s">
        <v>25</v>
      </c>
      <c r="J25" s="126">
        <v>-174.56</v>
      </c>
      <c r="K25" s="126" t="s">
        <v>25</v>
      </c>
      <c r="L25" s="126" t="s">
        <v>25</v>
      </c>
      <c r="M25" s="126" t="s">
        <v>25</v>
      </c>
      <c r="N25" s="126">
        <f t="shared" si="1"/>
        <v>0</v>
      </c>
      <c r="O25" s="4"/>
    </row>
    <row r="26" spans="1:16" ht="28.5" customHeight="1">
      <c r="B26" s="121" t="s">
        <v>40</v>
      </c>
      <c r="C26" s="122" t="s">
        <v>41</v>
      </c>
      <c r="D26" s="123">
        <f t="shared" ref="D26:M26" si="5">SUM(D14,D17,D20,D23)</f>
        <v>642865.24</v>
      </c>
      <c r="E26" s="123">
        <f t="shared" si="5"/>
        <v>1293334.7300000002</v>
      </c>
      <c r="F26" s="123">
        <f t="shared" si="5"/>
        <v>0</v>
      </c>
      <c r="G26" s="123">
        <f t="shared" si="5"/>
        <v>206105.86</v>
      </c>
      <c r="H26" s="123">
        <f t="shared" si="5"/>
        <v>-212977.3</v>
      </c>
      <c r="I26" s="123">
        <f t="shared" si="5"/>
        <v>0</v>
      </c>
      <c r="J26" s="123">
        <f t="shared" si="5"/>
        <v>-1314899.6299999999</v>
      </c>
      <c r="K26" s="123">
        <f t="shared" si="5"/>
        <v>0</v>
      </c>
      <c r="L26" s="123">
        <f t="shared" si="5"/>
        <v>0</v>
      </c>
      <c r="M26" s="123">
        <f t="shared" si="5"/>
        <v>0</v>
      </c>
      <c r="N26" s="123">
        <f t="shared" si="1"/>
        <v>614428.90000000014</v>
      </c>
      <c r="O26" s="4"/>
    </row>
    <row r="27" spans="1:16" ht="15" customHeight="1">
      <c r="B27" s="200" t="s">
        <v>42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1:16" customFormat="1" ht="15" customHeight="1">
      <c r="A28" s="6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</row>
    <row r="29" spans="1:16" customFormat="1" ht="15" customHeight="1">
      <c r="A29" s="6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P29" s="6"/>
    </row>
    <row r="30" spans="1:16" s="19" customFormat="1" ht="12.75" customHeight="1">
      <c r="A30" s="6"/>
    </row>
  </sheetData>
  <mergeCells count="12">
    <mergeCell ref="B27:N29"/>
    <mergeCell ref="B1:N1"/>
    <mergeCell ref="B5:N5"/>
    <mergeCell ref="B6:N6"/>
    <mergeCell ref="B8:N8"/>
    <mergeCell ref="B11:B12"/>
    <mergeCell ref="C11:C12"/>
    <mergeCell ref="D11:D12"/>
    <mergeCell ref="E11:M11"/>
    <mergeCell ref="N11:N12"/>
    <mergeCell ref="D9:N9"/>
    <mergeCell ref="D4:L4"/>
  </mergeCells>
  <printOptions horizontalCentered="1"/>
  <pageMargins left="3.937007874015748E-2" right="0.23622047244094491" top="0.55118110236220474" bottom="0.55118110236220474" header="0.31496062992125984" footer="0.31496062992125984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 4 pried.</vt:lpstr>
      <vt:lpstr>'20 VSAFAS 4 pried.'!Print_Titles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Anna Belych</dc:creator>
  <cp:lastModifiedBy>Renata Zažeckienė</cp:lastModifiedBy>
  <cp:lastPrinted>2024-10-28T09:20:52Z</cp:lastPrinted>
  <dcterms:created xsi:type="dcterms:W3CDTF">1996-10-14T23:33:28Z</dcterms:created>
  <dcterms:modified xsi:type="dcterms:W3CDTF">2024-10-28T09:21:00Z</dcterms:modified>
</cp:coreProperties>
</file>