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NAMINUKAS 2025 m. III ketv. ataskaitos\"/>
    </mc:Choice>
  </mc:AlternateContent>
  <xr:revisionPtr revIDLastSave="0" documentId="13_ncr:1_{24B49402-47B0-40D0-A039-9C3CCCA3981F}" xr6:coauthVersionLast="47" xr6:coauthVersionMax="47" xr10:uidLastSave="{00000000-0000-0000-0000-000000000000}"/>
  <bookViews>
    <workbookView xWindow="-28920" yWindow="-120" windowWidth="29040" windowHeight="15840" activeTab="2" xr2:uid="{8A444FFD-146D-4C5E-9DA1-9B590650B281}"/>
  </bookViews>
  <sheets>
    <sheet name="FBA" sheetId="2" r:id="rId1"/>
    <sheet name="VRA" sheetId="3" r:id="rId2"/>
    <sheet name="20VSAFAS4PR" sheetId="1" r:id="rId3"/>
  </sheets>
  <definedNames>
    <definedName name="_xlnm.Print_Titles" localSheetId="2">'20VSAFAS4PR'!$10:$12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3" l="1"/>
  <c r="I46" i="3"/>
  <c r="J30" i="3"/>
  <c r="I30" i="3"/>
  <c r="J27" i="3"/>
  <c r="I27" i="3"/>
  <c r="J21" i="3"/>
  <c r="I21" i="3"/>
  <c r="H87" i="2"/>
  <c r="G87" i="2"/>
  <c r="H83" i="2"/>
  <c r="G83" i="2"/>
  <c r="G81" i="2" s="1"/>
  <c r="H72" i="2"/>
  <c r="H66" i="2" s="1"/>
  <c r="G72" i="2"/>
  <c r="G66" i="2" s="1"/>
  <c r="H62" i="2"/>
  <c r="G62" i="2"/>
  <c r="H56" i="2"/>
  <c r="G56" i="2"/>
  <c r="H46" i="2"/>
  <c r="G46" i="2"/>
  <c r="H39" i="2"/>
  <c r="G39" i="2"/>
  <c r="G38" i="2" s="1"/>
  <c r="H24" i="2"/>
  <c r="G24" i="2"/>
  <c r="H18" i="2"/>
  <c r="G18" i="2"/>
  <c r="G17" i="2" s="1"/>
  <c r="N24" i="1"/>
  <c r="N23" i="1"/>
  <c r="M22" i="1"/>
  <c r="L22" i="1"/>
  <c r="K22" i="1"/>
  <c r="J22" i="1"/>
  <c r="I22" i="1"/>
  <c r="H22" i="1"/>
  <c r="G22" i="1"/>
  <c r="F22" i="1"/>
  <c r="E22" i="1"/>
  <c r="D22" i="1"/>
  <c r="N21" i="1"/>
  <c r="N20" i="1"/>
  <c r="M19" i="1"/>
  <c r="L19" i="1"/>
  <c r="K19" i="1"/>
  <c r="J19" i="1"/>
  <c r="I19" i="1"/>
  <c r="H19" i="1"/>
  <c r="G19" i="1"/>
  <c r="F19" i="1"/>
  <c r="E19" i="1"/>
  <c r="D19" i="1"/>
  <c r="N18" i="1"/>
  <c r="N17" i="1"/>
  <c r="M16" i="1"/>
  <c r="L16" i="1"/>
  <c r="K16" i="1"/>
  <c r="J16" i="1"/>
  <c r="I16" i="1"/>
  <c r="H16" i="1"/>
  <c r="G16" i="1"/>
  <c r="F16" i="1"/>
  <c r="E16" i="1"/>
  <c r="D16" i="1"/>
  <c r="N15" i="1"/>
  <c r="N14" i="1"/>
  <c r="M13" i="1"/>
  <c r="M25" i="1" s="1"/>
  <c r="L13" i="1"/>
  <c r="L25" i="1" s="1"/>
  <c r="K13" i="1"/>
  <c r="K25" i="1" s="1"/>
  <c r="J13" i="1"/>
  <c r="I13" i="1"/>
  <c r="I25" i="1" s="1"/>
  <c r="H13" i="1"/>
  <c r="G13" i="1"/>
  <c r="G25" i="1" s="1"/>
  <c r="F13" i="1"/>
  <c r="F25" i="1" s="1"/>
  <c r="E13" i="1"/>
  <c r="E25" i="1" s="1"/>
  <c r="D13" i="1"/>
  <c r="D25" i="1" s="1"/>
  <c r="I20" i="3" l="1"/>
  <c r="I45" i="3" s="1"/>
  <c r="I53" i="3" s="1"/>
  <c r="I55" i="3" s="1"/>
  <c r="J20" i="3"/>
  <c r="J45" i="3" s="1"/>
  <c r="J53" i="3" s="1"/>
  <c r="J55" i="3" s="1"/>
  <c r="H81" i="2"/>
  <c r="G61" i="2"/>
  <c r="G91" i="2" s="1"/>
  <c r="H38" i="2"/>
  <c r="G55" i="2"/>
  <c r="H61" i="2"/>
  <c r="H91" i="2" s="1"/>
  <c r="H17" i="2"/>
  <c r="H55" i="2" s="1"/>
  <c r="H25" i="1"/>
  <c r="N19" i="1"/>
  <c r="N13" i="1"/>
  <c r="N22" i="1"/>
  <c r="N16" i="1"/>
  <c r="J25" i="1"/>
  <c r="N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5" authorId="0" shapeId="0" xr:uid="{FB188C0E-7923-4894-A570-3B6E9736F338}">
      <text>
        <r>
          <rPr>
            <sz val="9"/>
            <color indexed="8"/>
            <rFont val="Tahoma"/>
            <family val="2"/>
          </rPr>
          <t>#02_1_G39#</t>
        </r>
      </text>
    </comment>
    <comment ref="G65" authorId="0" shapeId="0" xr:uid="{5F11EC05-1C31-435B-A6B5-AA9320551CB8}">
      <text>
        <r>
          <rPr>
            <sz val="9"/>
            <color indexed="8"/>
            <rFont val="Tahoma"/>
            <family val="2"/>
          </rPr>
          <t>#02_1_G68#</t>
        </r>
      </text>
    </comment>
    <comment ref="G71" authorId="0" shapeId="0" xr:uid="{7DFA1D0F-69E4-498E-B217-3A3CA0DFAE81}">
      <text>
        <r>
          <rPr>
            <sz val="9"/>
            <color indexed="8"/>
            <rFont val="Tahoma"/>
            <family val="2"/>
          </rPr>
          <t>#02_1_G74#</t>
        </r>
      </text>
    </comment>
    <comment ref="G73" authorId="0" shapeId="0" xr:uid="{ABA997DC-2E06-4FBC-8B7F-F54F8C89A2F0}">
      <text>
        <r>
          <rPr>
            <sz val="9"/>
            <color indexed="8"/>
            <rFont val="Tahoma"/>
            <family val="2"/>
          </rPr>
          <t>#02_1_G76#</t>
        </r>
      </text>
    </comment>
    <comment ref="G74" authorId="0" shapeId="0" xr:uid="{01EBF689-97E6-4951-B34F-B84C51A91227}">
      <text>
        <r>
          <rPr>
            <sz val="9"/>
            <color indexed="8"/>
            <rFont val="Tahoma"/>
            <family val="2"/>
          </rPr>
          <t>#02_1_G77#</t>
        </r>
      </text>
    </comment>
    <comment ref="G75" authorId="0" shapeId="0" xr:uid="{9A6091DC-B771-4004-9080-E695281CEBCC}">
      <text>
        <r>
          <rPr>
            <sz val="9"/>
            <color indexed="8"/>
            <rFont val="Tahoma"/>
            <family val="2"/>
          </rPr>
          <t>#02_1_G78#</t>
        </r>
      </text>
    </comment>
    <comment ref="G78" authorId="0" shapeId="0" xr:uid="{BA920F00-FD9B-4039-818B-89AED41F2EA4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2" authorId="0" shapeId="0" xr:uid="{881AB1F0-B904-4B9D-90F9-765F092AE8FB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3" authorId="0" shapeId="0" xr:uid="{8A7A740B-198E-4576-99CE-1D8118D6D53B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4" authorId="0" shapeId="0" xr:uid="{DCC89BC2-5A2B-49F5-AF18-A9FEBC3B7F95}">
      <text>
        <r>
          <rPr>
            <sz val="9"/>
            <color indexed="8"/>
            <rFont val="Tahoma"/>
            <family val="2"/>
          </rPr>
          <t>#03_2_I25#</t>
        </r>
      </text>
    </comment>
    <comment ref="I25" authorId="0" shapeId="0" xr:uid="{11657473-82B6-49C5-AA35-576C28B9FC54}">
      <text>
        <r>
          <rPr>
            <sz val="9"/>
            <color indexed="8"/>
            <rFont val="Tahoma"/>
            <family val="2"/>
          </rPr>
          <t>#03_2_I26#</t>
        </r>
      </text>
    </comment>
    <comment ref="I31" authorId="0" shapeId="0" xr:uid="{E66362D9-E475-4F06-9084-C1E9545184DA}">
      <text>
        <r>
          <rPr>
            <sz val="9"/>
            <color indexed="8"/>
            <rFont val="Tahoma"/>
            <family val="2"/>
          </rPr>
          <t>#03_2_I32#</t>
        </r>
      </text>
    </comment>
    <comment ref="I32" authorId="0" shapeId="0" xr:uid="{F827C6EB-A307-4E77-81B1-7328C72CC110}">
      <text>
        <r>
          <rPr>
            <sz val="9"/>
            <color indexed="8"/>
            <rFont val="Tahoma"/>
            <family val="2"/>
          </rPr>
          <t>#03_2_I33#</t>
        </r>
      </text>
    </comment>
    <comment ref="I33" authorId="0" shapeId="0" xr:uid="{9EE3EB02-2A39-423F-8055-22CF3AB78E00}">
      <text>
        <r>
          <rPr>
            <sz val="9"/>
            <color indexed="8"/>
            <rFont val="Tahoma"/>
            <family val="2"/>
          </rPr>
          <t>#03_2_I34#</t>
        </r>
      </text>
    </comment>
    <comment ref="I34" authorId="0" shapeId="0" xr:uid="{44A4FE2E-45AC-4616-8AF1-AC75A0F21EBF}">
      <text>
        <r>
          <rPr>
            <sz val="9"/>
            <color indexed="8"/>
            <rFont val="Tahoma"/>
            <family val="2"/>
          </rPr>
          <t>#03_2_I35#</t>
        </r>
      </text>
    </comment>
    <comment ref="I35" authorId="0" shapeId="0" xr:uid="{83C16A62-17B7-452B-821A-CC2857C8FF73}">
      <text>
        <r>
          <rPr>
            <sz val="9"/>
            <color indexed="8"/>
            <rFont val="Tahoma"/>
            <family val="2"/>
          </rPr>
          <t>#03_2_I36#</t>
        </r>
      </text>
    </comment>
    <comment ref="I36" authorId="0" shapeId="0" xr:uid="{91785F5C-1478-4159-BDC0-DB3739A35331}">
      <text>
        <r>
          <rPr>
            <sz val="9"/>
            <color indexed="8"/>
            <rFont val="Tahoma"/>
            <family val="2"/>
          </rPr>
          <t>#03_2_I37#</t>
        </r>
      </text>
    </comment>
    <comment ref="I37" authorId="0" shapeId="0" xr:uid="{20A6A33C-2CE9-4DE5-AC20-E16C9E19B8C5}">
      <text>
        <r>
          <rPr>
            <sz val="9"/>
            <color indexed="8"/>
            <rFont val="Tahoma"/>
            <family val="2"/>
          </rPr>
          <t>#03_2_I38#</t>
        </r>
      </text>
    </comment>
    <comment ref="I38" authorId="0" shapeId="0" xr:uid="{2B4C4C56-B25C-425E-A181-99A05FEC4661}">
      <text>
        <r>
          <rPr>
            <sz val="9"/>
            <color indexed="8"/>
            <rFont val="Tahoma"/>
            <family val="2"/>
          </rPr>
          <t>#03_2_I39#</t>
        </r>
      </text>
    </comment>
    <comment ref="I39" authorId="0" shapeId="0" xr:uid="{B6BB6ED7-3F8A-4BF7-9637-0D68C7100F7C}">
      <text>
        <r>
          <rPr>
            <sz val="9"/>
            <color indexed="8"/>
            <rFont val="Tahoma"/>
            <family val="2"/>
          </rPr>
          <t>#03_2_I40#</t>
        </r>
      </text>
    </comment>
    <comment ref="I40" authorId="0" shapeId="0" xr:uid="{F0B1E741-2B7C-4C85-9837-65EA572CDB15}">
      <text>
        <r>
          <rPr>
            <sz val="9"/>
            <color indexed="8"/>
            <rFont val="Tahoma"/>
            <family val="2"/>
          </rPr>
          <t>#03_2_I41#</t>
        </r>
      </text>
    </comment>
    <comment ref="I41" authorId="0" shapeId="0" xr:uid="{8510C26D-2A1E-4BD9-8B04-9EC3C4F3905D}">
      <text>
        <r>
          <rPr>
            <sz val="9"/>
            <color indexed="8"/>
            <rFont val="Tahoma"/>
            <family val="2"/>
          </rPr>
          <t>#03_2_I42#</t>
        </r>
      </text>
    </comment>
    <comment ref="I42" authorId="0" shapeId="0" xr:uid="{288C7FC6-9B52-4351-8660-F6AFA20A8CE8}">
      <text>
        <r>
          <rPr>
            <sz val="9"/>
            <color indexed="8"/>
            <rFont val="Tahoma"/>
            <family val="2"/>
          </rPr>
          <t>#03_2_I43#</t>
        </r>
      </text>
    </comment>
    <comment ref="I43" authorId="0" shapeId="0" xr:uid="{1886AC3A-54B9-4DDB-B10F-2B00548DD0D6}">
      <text>
        <r>
          <rPr>
            <sz val="9"/>
            <color indexed="8"/>
            <rFont val="Tahoma"/>
            <family val="2"/>
          </rPr>
          <t>#03_2_I44#</t>
        </r>
      </text>
    </comment>
    <comment ref="I44" authorId="0" shapeId="0" xr:uid="{1DBDE58D-167C-47E3-A258-763FFD359012}">
      <text>
        <r>
          <rPr>
            <sz val="9"/>
            <color indexed="8"/>
            <rFont val="Tahoma"/>
            <family val="2"/>
          </rPr>
          <t>#03_2_I45#</t>
        </r>
      </text>
    </comment>
    <comment ref="I52" authorId="0" shapeId="0" xr:uid="{2B2347D3-8C33-473A-BE89-CA7C959CFF83}">
      <text>
        <r>
          <rPr>
            <sz val="9"/>
            <color indexed="8"/>
            <rFont val="Tahoma"/>
            <family val="2"/>
          </rPr>
          <t>#03_2_I53#</t>
        </r>
      </text>
    </comment>
    <comment ref="I54" authorId="0" shapeId="0" xr:uid="{4D93FA4D-D5D1-49B4-AA95-A908EAFD8A41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0F9FEC4C-6A2A-443F-9CF2-591F94D5884A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33946770-AAF9-4FEB-9E14-8443F1CAD0D2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608AA60D-4B36-4C66-9799-3E2A55206A5E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F719EF5F-F99E-4D7C-B276-E96B1354B4EC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25E0F2BC-99AF-4F42-B13E-039F6424C6DC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25EAAFF0-C254-4A78-ABFD-45B843B0B736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0B67BC0A-9A02-4995-9EAD-9E290202EC2C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9A8702AC-66F2-4F18-84DA-85AC119D297D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BE51C297-35DE-43BF-B772-36120434C41A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8639A0CE-225E-4CCD-B4E2-B39BAD948176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FB173FED-C7A5-4A51-A7D9-54259A1CD04D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78D60B0C-7C73-44DA-8F9D-4EB0EAB6CC3C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DC6F8822-8F8D-46FA-AF58-72D69FA072F1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8BAD6816-A75F-43BE-8218-B2DE0BA41F5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2C0DF7D0-7307-438E-80B2-46EA967CF0A1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D1B079B8-D914-41D6-95CB-6C071B556C4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6298B57E-9729-4BE7-A5C4-78BEEDA03AF5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9D8FA48E-72A6-4FF0-AA04-D5BDD09C404D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1684DD73-71A4-4D8C-B1FD-1101E1CF2205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8E64D1A2-BE3C-4911-AD26-131DA70336EA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C2A5EEB4-7343-462C-83D9-024ED3D4C0FA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7BA5AE80-E03F-4949-AEBC-99D4AC3C9B4A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A3860BD1-90B8-46F7-A137-9FA8604B87CA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CCD94C2C-0E76-46B6-B1A0-F317B2E9A8C8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2412EE95-A7A5-46FF-8FE8-FE91F831F1D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B7948998-978C-494E-8E30-D79C7A3A8D8A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25E3998E-007A-46FF-90C7-E5AA6CC22C6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7FFB30FC-4C5A-4E7F-BFA4-B879116579FF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E4E29FB7-47A7-42D1-8017-22AC54D296E5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6559E6C6-207B-4941-A687-CC292C7A50C3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C171AD5E-E8F3-4C0D-9747-B7CD0FAF3F95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E0E0CC57-C729-431D-8292-BA94261F56CB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AA02A74F-9C9E-40E8-95AF-DBF4D18676F1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80D18B79-D6AB-4FE5-9E0E-1E8829F06892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5685DE58-BBC3-483C-8436-70F00D689ECB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34694451-6747-4D57-9F7A-ABB6E9C14B93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A1704149-0735-4FB9-8993-2D601C8AF9E7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8BD3821B-4758-4697-B18B-FE700F1993E3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D4947CF1-C874-4DB6-8ADA-C09E18905F3E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10583C64-F1A4-4B1F-8CD2-55509AF355E1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64812630-B7D2-47E9-BDDA-FB3DB2B568C7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5A2CADE1-7453-4FAD-B1A3-4B4FC6A77857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97A4AC53-8305-4CF8-8F28-8AF90DD6E655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F7833C1B-B5DA-4423-9259-66CF24CE1AC9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BC32703F-FD64-4D7F-96C8-6C2A272DA861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0006E170-5FDC-4DBA-A767-BC6F269A092E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4A755F9E-6D83-42C5-B193-27811FF64DE1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7C4FEACC-6255-46EF-8AB1-E0443DBF3408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EDCB494F-4F31-48B8-9A4B-C94C34C8AF0C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544A86E1-C698-414E-96AC-13337E823EDB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872F2F0E-3F71-47AB-92EC-116E91EB5C6B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F63725CD-234F-487C-A7A3-088AD5820E26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C1F2BEA0-0967-495B-829E-8E9B74D4C831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5064EAD4-704D-4FAC-9F0E-BAC73A8E6091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B0AACA76-39E1-4EF7-BC82-901170003BAA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AEF58755-50AD-45CA-861A-D881791F46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032D42CE-6FE7-46DB-9AC1-A91CE6CF81BF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50D118F9-ADB9-41AB-9B4F-B8E81885C9FD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BD897FAC-6D3E-4A95-B4DE-4ADD4A311886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A8CEF257-8F9C-4A6A-BC55-454EE23A6D5A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4BF15504-5FF2-4FE7-B4D3-020EF3BFEC75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FDC6BD96-507D-4AA6-A68A-9A1DE8E76495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72BA916F-BC83-47F0-BBFE-FAD02D9ABB28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DD2F9C96-6B8A-4B9D-B75A-3DA8E40DB8B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7709AEC1-3841-4E4C-9FB0-C1E2C9EE79E2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BE664D9E-A162-48AC-8144-1E8A46DAAB0B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A0849192-4867-4A94-AD28-279474E11C2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0AE1A702-A27C-4C9F-A994-1C47294A4F6E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8773FD7C-CB87-4DE3-AF7D-BF4B258F5CB4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C7CDD5F3-C29A-4A5C-9F41-A539C9B08B93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803F1FF3-8F3C-4F08-9B04-9E1BA841B689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6349DCAA-E393-4D03-97D8-BAAFB941E9E5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67F71B77-FE8F-4D7A-953A-3E6150F3EF56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C9165FF2-F311-40B8-AF59-82F9F7B589E2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0470F285-D316-4826-B879-F8D4174673F9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AB736AA0-ECAD-46DA-8838-C1926FE418F4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8DBEA7CC-5947-4A53-A4C4-59EEBBD9F317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50D80798-1F48-4656-BC13-DAB8304399D6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C9C99276-36EE-4A97-BD95-535729F3697C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152871E4-D34E-46BC-A18C-59D47A3C0DC6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<sst xmlns="http://schemas.openxmlformats.org/spreadsheetml/2006/main" count="513" uniqueCount="280">
  <si>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</si>
  <si>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</si>
  <si>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</si>
  <si>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</si>
  <si>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</si>
  <si>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</si>
  <si>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</si>
  <si>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</si>
  <si>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</si>
  <si>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</si>
  <si>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</si>
  <si>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</si>
  <si>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</si>
  <si>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</si>
  <si>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</si>
  <si>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</si>
  <si>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</si>
  <si>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</si>
  <si>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</si>
  <si>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</si>
  <si>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</si>
  <si>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</si>
  <si>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</si>
  <si>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</si>
  <si>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</si>
  <si>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</si>
  <si>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</si>
  <si>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</si>
  <si>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</si>
  <si>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</si>
  <si>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</si>
  <si>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</si>
  <si>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</si>
  <si>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</si>
  <si>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</si>
  <si>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</si>
  <si>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</si>
  <si>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</si>
  <si>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</si>
  <si>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</si>
  <si>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</si>
  <si>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</si>
  <si>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</si>
  <si>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</si>
  <si>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</si>
  <si>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</si>
  <si>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</si>
  <si>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</si>
  <si>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</si>
  <si>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 (konsoliduotąją finansinės būklės ataskaitą), kodas, adresas)</t>
  </si>
  <si>
    <t>FINANSINĖS BŪKLĖS ATASKAITA</t>
  </si>
  <si>
    <t>PAGAL  2025-09-30 D. DUOMENIS</t>
  </si>
  <si>
    <t>2025-10-16  Nr.____</t>
  </si>
  <si>
    <t>(data)</t>
  </si>
  <si>
    <t>Pateikimo valiuta ir tikslumas: eurais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</si>
  <si>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</si>
  <si>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</si>
  <si>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</si>
  <si>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</si>
  <si>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</si>
  <si>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</si>
  <si>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</si>
  <si>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</si>
  <si>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</si>
  <si>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</si>
  <si>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</si>
  <si>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</si>
  <si>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</si>
  <si>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</si>
  <si>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</si>
  <si>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</si>
  <si>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</si>
  <si>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</si>
  <si>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</si>
  <si>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</si>
  <si>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</si>
  <si>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</si>
  <si>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</si>
  <si>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</si>
  <si>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</si>
  <si>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</si>
  <si>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</si>
  <si>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</si>
  <si>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</si>
  <si>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</si>
  <si>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</si>
  <si>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</si>
  <si>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</si>
  <si>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</si>
  <si>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</si>
  <si>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</si>
  <si>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</si>
  <si>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</si>
  <si>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</si>
  <si>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</si>
  <si>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</si>
  <si>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</si>
  <si>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</si>
  <si>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</si>
  <si>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</si>
  <si>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</si>
  <si>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</si>
  <si>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</si>
  <si>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</si>
  <si>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</si>
  <si>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</si>
  <si>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</si>
  <si>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</si>
  <si>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</si>
  <si>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</si>
  <si>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</si>
  <si>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</si>
  <si>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</si>
  <si>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</si>
  <si>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</si>
  <si>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</si>
  <si>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</si>
  <si>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</si>
  <si>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</si>
  <si>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</si>
  <si>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</si>
  <si>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</si>
  <si>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</si>
  <si>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</si>
  <si>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</si>
  <si>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</si>
  <si>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</si>
  <si>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</si>
  <si>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</si>
  <si>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</si>
  <si>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</si>
  <si>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</si>
  <si>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</si>
  <si>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</si>
  <si>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</si>
  <si>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</si>
  <si>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</si>
  <si>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</si>
  <si>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</si>
  <si>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</si>
  <si>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</si>
  <si>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</si>
  <si>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</si>
  <si>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</si>
  <si>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</si>
  <si>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</si>
  <si>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</si>
  <si>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</si>
  <si>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</si>
  <si>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</si>
  <si>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</si>
  <si>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</si>
  <si>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</si>
  <si>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</si>
  <si>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</si>
  <si>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</si>
  <si>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</si>
  <si>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</si>
  <si>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</si>
  <si>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</si>
  <si>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</si>
  <si>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</si>
  <si>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</si>
  <si>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</si>
  <si>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</si>
  <si>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</si>
  <si>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</si>
  <si>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</si>
  <si>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</si>
  <si>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</si>
  <si>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</si>
  <si>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</si>
  <si>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</si>
  <si>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</si>
  <si>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</si>
  <si>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Raimunda Mockuvienė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</si>
  <si>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</si>
  <si>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</si>
  <si>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</si>
  <si>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</si>
  <si>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GARGŽDŲ LOPŠELIS - DARŽELIS "NAMINUKAS"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</si>
  <si>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</si>
  <si>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</si>
  <si>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</si>
  <si>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</si>
  <si>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</si>
  <si>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</si>
  <si>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</si>
  <si>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 xml:space="preserve">Pateikimo valiuta ir tikslumas: eurais 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</si>
  <si>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</si>
  <si>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</si>
  <si>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</si>
  <si>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</si>
  <si>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</si>
  <si>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</si>
  <si>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</si>
  <si>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</si>
  <si>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</si>
  <si>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</si>
  <si>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</si>
  <si>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</si>
  <si>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</si>
  <si>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</si>
  <si>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</si>
  <si>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</si>
  <si>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</si>
  <si>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</si>
  <si>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</si>
  <si>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</si>
  <si>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</si>
  <si>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</si>
  <si>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</si>
  <si>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</si>
  <si>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</si>
  <si>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</si>
  <si>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</si>
  <si>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</si>
  <si>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</si>
  <si>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</si>
  <si>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</si>
  <si>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</si>
  <si>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</si>
  <si>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</si>
  <si>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</si>
  <si>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</si>
  <si>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</si>
  <si>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</si>
  <si>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</si>
  <si>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</si>
  <si>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</si>
  <si>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</si>
  <si>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</si>
  <si>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</si>
  <si>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</si>
  <si>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</si>
  <si>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</si>
  <si>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</si>
  <si>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</si>
  <si>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</si>
  <si>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</si>
  <si>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</si>
  <si>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</si>
  <si>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</si>
  <si>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</si>
  <si>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</si>
  <si>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</si>
  <si>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</si>
  <si>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</si>
  <si>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</si>
  <si>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</si>
  <si>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</si>
  <si>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</si>
  <si>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</si>
  <si>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</si>
  <si>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</si>
  <si>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</si>
  <si>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</si>
  <si>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</si>
  <si>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</si>
  <si>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</si>
  <si>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</si>
  <si>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</si>
  <si>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</si>
  <si>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</si>
  <si>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</si>
  <si>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2025-10-17  Nr.____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</si>
  <si>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</si>
  <si>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</si>
  <si>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</si>
  <si>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</si>
  <si>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</si>
  <si>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</si>
  <si>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</si>
  <si>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</si>
  <si>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</si>
  <si>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</si>
  <si>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</si>
  <si>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Violeta Karbauskaitė</t>
  </si>
  <si>
    <t>Direktorė</t>
  </si>
  <si>
    <t>Biudžetinių įstaigų centalizuotos apskaitos skyriaus vedėjos pavaduotoja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</si>
</sst>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9"/>
      <name val="Arial"/>
      <family val="2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2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 applyProtection="1"/>
    <xf numFmtId="0" fontId="25" fillId="0" borderId="0" xfId="0" applyFont="1"/>
    <xf numFmtId="0" fontId="20" fillId="34" borderId="0" xfId="0" applyFont="1" applyFill="1" applyAlignment="1">
      <alignment vertical="center" wrapText="1"/>
    </xf>
    <xf numFmtId="0" fontId="20" fillId="34" borderId="0" xfId="0" applyFont="1" applyFill="1" applyBorder="1" applyAlignment="1">
      <alignment vertical="center" wrapText="1"/>
    </xf>
    <xf numFmtId="4" fontId="22" fillId="35" borderId="10" xfId="0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vertical="center"/>
    </xf>
    <xf numFmtId="0" fontId="28" fillId="0" borderId="0" xfId="0" applyFont="1"/>
    <xf numFmtId="0" fontId="24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34" borderId="16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/>
    </xf>
    <xf numFmtId="0" fontId="24" fillId="34" borderId="16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center" vertical="center" wrapText="1"/>
    </xf>
    <xf numFmtId="2" fontId="24" fillId="34" borderId="10" xfId="0" applyNumberFormat="1" applyFont="1" applyFill="1" applyBorder="1" applyAlignment="1">
      <alignment horizontal="right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left" vertical="center"/>
    </xf>
    <xf numFmtId="0" fontId="32" fillId="34" borderId="14" xfId="0" applyFont="1" applyFill="1" applyBorder="1" applyAlignment="1">
      <alignment horizontal="left" vertical="center"/>
    </xf>
    <xf numFmtId="0" fontId="32" fillId="34" borderId="14" xfId="0" applyFont="1" applyFill="1" applyBorder="1" applyAlignment="1">
      <alignment horizontal="left" vertical="center" wrapText="1"/>
    </xf>
    <xf numFmtId="2" fontId="20" fillId="34" borderId="12" xfId="0" applyNumberFormat="1" applyFont="1" applyFill="1" applyBorder="1" applyAlignment="1">
      <alignment horizontal="right" vertical="center"/>
    </xf>
    <xf numFmtId="0" fontId="20" fillId="34" borderId="16" xfId="0" applyFont="1" applyFill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 wrapText="1"/>
    </xf>
    <xf numFmtId="16" fontId="20" fillId="34" borderId="18" xfId="0" applyNumberFormat="1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left" vertical="center" wrapText="1"/>
    </xf>
    <xf numFmtId="16" fontId="20" fillId="34" borderId="10" xfId="0" applyNumberFormat="1" applyFont="1" applyFill="1" applyBorder="1" applyAlignment="1">
      <alignment horizontal="center" vertical="center" wrapText="1"/>
    </xf>
    <xf numFmtId="49" fontId="20" fillId="34" borderId="16" xfId="0" applyNumberFormat="1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left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16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left" vertical="center"/>
    </xf>
    <xf numFmtId="0" fontId="20" fillId="34" borderId="14" xfId="0" applyFont="1" applyFill="1" applyBorder="1" applyAlignment="1">
      <alignment horizontal="left" vertical="center" wrapText="1"/>
    </xf>
    <xf numFmtId="0" fontId="32" fillId="34" borderId="16" xfId="0" applyFont="1" applyFill="1" applyBorder="1" applyAlignment="1">
      <alignment horizontal="left" vertical="center"/>
    </xf>
    <xf numFmtId="0" fontId="32" fillId="34" borderId="18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 wrapText="1"/>
    </xf>
    <xf numFmtId="0" fontId="24" fillId="34" borderId="13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/>
    </xf>
    <xf numFmtId="0" fontId="24" fillId="34" borderId="21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4" fillId="34" borderId="18" xfId="0" applyFont="1" applyFill="1" applyBorder="1" applyAlignment="1">
      <alignment horizontal="left" vertical="center" wrapText="1"/>
    </xf>
    <xf numFmtId="2" fontId="20" fillId="34" borderId="10" xfId="0" applyNumberFormat="1" applyFont="1" applyFill="1" applyBorder="1" applyAlignment="1">
      <alignment horizontal="right" vertical="center"/>
    </xf>
    <xf numFmtId="0" fontId="24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0" fillId="34" borderId="19" xfId="0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right" vertical="center"/>
    </xf>
    <xf numFmtId="2" fontId="22" fillId="34" borderId="12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2" fontId="22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0" fillId="34" borderId="0" xfId="0" applyFill="1" applyAlignment="1">
      <alignment horizontal="left" vertical="center" wrapText="1"/>
    </xf>
    <xf numFmtId="0" fontId="0" fillId="34" borderId="19" xfId="0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31" fillId="0" borderId="19" xfId="0" applyFont="1" applyBorder="1" applyAlignment="1">
      <alignment horizontal="right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 wrapText="1"/>
    </xf>
    <xf numFmtId="0" fontId="29" fillId="34" borderId="0" xfId="0" applyFont="1" applyFill="1" applyAlignment="1">
      <alignment wrapText="1"/>
    </xf>
    <xf numFmtId="0" fontId="29" fillId="34" borderId="0" xfId="0" applyFont="1" applyFill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6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42DC-ADD8-4964-8334-B1F594ED91A4}">
  <sheetPr>
    <pageSetUpPr fitToPage="1"/>
  </sheetPr>
  <dimension ref="A1:H116"/>
  <sheetViews>
    <sheetView topLeftCell="A61" workbookViewId="0">
      <selection activeCell="O77" sqref="O77"/>
    </sheetView>
  </sheetViews>
  <sheetFormatPr defaultRowHeight="12.75"/>
  <cols>
    <col min="1" max="1" width="5.5703125" style="25" customWidth="1"/>
    <col min="2" max="2" width="10.5703125" style="25" customWidth="1"/>
    <col min="3" max="3" width="3.140625" style="22" customWidth="1"/>
    <col min="4" max="4" width="2.7109375" style="22" customWidth="1"/>
    <col min="5" max="5" width="59" style="22" customWidth="1"/>
    <col min="6" max="6" width="7.7109375" style="22" customWidth="1"/>
    <col min="7" max="8" width="12.85546875" style="25" customWidth="1"/>
    <col min="9" max="9" width="5.28515625" style="25" customWidth="1"/>
    <col min="10" max="16384" width="9.140625" style="25"/>
  </cols>
  <sheetData>
    <row r="1" spans="1:8">
      <c r="A1" s="26"/>
      <c r="F1" s="153" t="s">
        <v>43</v>
      </c>
      <c r="G1" s="153"/>
      <c r="H1" s="153"/>
    </row>
    <row r="2" spans="1:8">
      <c r="A2" s="26"/>
      <c r="F2" s="154" t="s">
        <v>44</v>
      </c>
      <c r="G2" s="154"/>
      <c r="H2" s="154"/>
    </row>
    <row r="3" spans="1:8">
      <c r="A3" s="26"/>
    </row>
    <row r="4" spans="1:8">
      <c r="A4" s="26"/>
      <c r="B4" s="146" t="s">
        <v>45</v>
      </c>
      <c r="C4" s="146"/>
      <c r="D4" s="146"/>
      <c r="E4" s="146"/>
      <c r="F4" s="146"/>
      <c r="G4" s="146"/>
      <c r="H4" s="146"/>
    </row>
    <row r="5" spans="1:8">
      <c r="A5" s="26"/>
      <c r="B5" s="146"/>
      <c r="C5" s="146"/>
      <c r="D5" s="146"/>
      <c r="E5" s="146"/>
      <c r="F5" s="146"/>
      <c r="G5" s="146"/>
      <c r="H5" s="146"/>
    </row>
    <row r="6" spans="1:8">
      <c r="A6" s="26"/>
      <c r="B6" s="144" t="s">
        <v>46</v>
      </c>
      <c r="C6" s="144"/>
      <c r="D6" s="144"/>
      <c r="E6" s="144"/>
      <c r="F6" s="144"/>
      <c r="G6" s="144"/>
      <c r="H6" s="144"/>
    </row>
    <row r="7" spans="1:8">
      <c r="A7" s="26"/>
      <c r="B7" s="138" t="s">
        <v>47</v>
      </c>
      <c r="C7" s="138"/>
      <c r="D7" s="138"/>
      <c r="E7" s="138"/>
      <c r="F7" s="138"/>
      <c r="G7" s="138"/>
      <c r="H7" s="138"/>
    </row>
    <row r="8" spans="1:8">
      <c r="A8" s="26"/>
      <c r="B8" s="144" t="s">
        <v>48</v>
      </c>
      <c r="C8" s="144"/>
      <c r="D8" s="144"/>
      <c r="E8" s="144"/>
      <c r="F8" s="144"/>
      <c r="G8" s="144"/>
      <c r="H8" s="144"/>
    </row>
    <row r="9" spans="1:8">
      <c r="A9" s="26"/>
      <c r="B9" s="131" t="s">
        <v>49</v>
      </c>
      <c r="C9" s="131"/>
      <c r="D9" s="131"/>
      <c r="E9" s="131"/>
      <c r="F9" s="131"/>
      <c r="G9" s="131"/>
      <c r="H9" s="131"/>
    </row>
    <row r="10" spans="1:8">
      <c r="A10" s="26"/>
      <c r="B10" s="145"/>
      <c r="C10" s="145"/>
      <c r="D10" s="145"/>
      <c r="E10" s="145"/>
      <c r="F10" s="145"/>
      <c r="G10" s="145"/>
      <c r="H10" s="145"/>
    </row>
    <row r="11" spans="1:8" ht="12.75" customHeight="1">
      <c r="A11" s="26"/>
      <c r="B11" s="146" t="s">
        <v>50</v>
      </c>
      <c r="C11" s="146"/>
      <c r="D11" s="146"/>
      <c r="E11" s="146"/>
      <c r="F11" s="146"/>
      <c r="G11" s="146"/>
      <c r="H11" s="146"/>
    </row>
    <row r="12" spans="1:8" ht="12.75" customHeight="1">
      <c r="A12" s="26"/>
      <c r="B12" s="146" t="s">
        <v>51</v>
      </c>
      <c r="C12" s="146"/>
      <c r="D12" s="146"/>
      <c r="E12" s="146"/>
      <c r="F12" s="146"/>
      <c r="G12" s="146"/>
      <c r="H12" s="146"/>
    </row>
    <row r="13" spans="1:8">
      <c r="A13" s="26"/>
      <c r="B13" s="147" t="s">
        <v>265</v>
      </c>
      <c r="C13" s="147"/>
      <c r="D13" s="147"/>
      <c r="E13" s="147"/>
      <c r="F13" s="147"/>
      <c r="G13" s="147"/>
      <c r="H13" s="147"/>
    </row>
    <row r="14" spans="1:8">
      <c r="A14" s="26"/>
      <c r="B14" s="148" t="s">
        <v>53</v>
      </c>
      <c r="C14" s="148"/>
      <c r="D14" s="148"/>
      <c r="E14" s="148"/>
      <c r="F14" s="148"/>
      <c r="G14" s="148"/>
      <c r="H14" s="148"/>
    </row>
    <row r="15" spans="1:8">
      <c r="A15" s="26"/>
      <c r="B15" s="27"/>
      <c r="C15" s="28"/>
      <c r="D15" s="28"/>
      <c r="E15" s="149" t="s">
        <v>54</v>
      </c>
      <c r="F15" s="149"/>
      <c r="G15" s="149"/>
      <c r="H15" s="149"/>
    </row>
    <row r="16" spans="1:8" ht="63.75">
      <c r="A16" s="26"/>
      <c r="B16" s="29" t="s">
        <v>6</v>
      </c>
      <c r="C16" s="150" t="s">
        <v>55</v>
      </c>
      <c r="D16" s="151"/>
      <c r="E16" s="152"/>
      <c r="F16" s="30" t="s">
        <v>56</v>
      </c>
      <c r="G16" s="31" t="s">
        <v>57</v>
      </c>
      <c r="H16" s="31" t="s">
        <v>58</v>
      </c>
    </row>
    <row r="17" spans="1:8" s="22" customFormat="1" ht="12.75" customHeight="1">
      <c r="A17" s="26"/>
      <c r="B17" s="31" t="s">
        <v>59</v>
      </c>
      <c r="C17" s="32" t="s">
        <v>60</v>
      </c>
      <c r="D17" s="33"/>
      <c r="E17" s="34"/>
      <c r="F17" s="35"/>
      <c r="G17" s="36">
        <f>SUM(G18,G24,G34,G35,G36)</f>
        <v>606726.16999999993</v>
      </c>
      <c r="H17" s="36">
        <f>SUM(H18,H24,H34,H35,H36)</f>
        <v>627295.22999999986</v>
      </c>
    </row>
    <row r="18" spans="1:8" s="22" customFormat="1" ht="12.75" customHeight="1">
      <c r="A18" s="26"/>
      <c r="B18" s="37" t="s">
        <v>61</v>
      </c>
      <c r="C18" s="38" t="s">
        <v>62</v>
      </c>
      <c r="D18" s="39"/>
      <c r="E18" s="40"/>
      <c r="F18" s="35"/>
      <c r="G18" s="41">
        <f>SUM(G19:G23)</f>
        <v>0</v>
      </c>
      <c r="H18" s="41">
        <f>SUM(H19:H23)</f>
        <v>0</v>
      </c>
    </row>
    <row r="19" spans="1:8" s="22" customFormat="1" ht="12.75" customHeight="1">
      <c r="A19" s="26"/>
      <c r="B19" s="35" t="s">
        <v>63</v>
      </c>
      <c r="C19" s="42"/>
      <c r="D19" s="43" t="s">
        <v>64</v>
      </c>
      <c r="E19" s="44"/>
      <c r="F19" s="45"/>
      <c r="G19" s="41" t="s">
        <v>25</v>
      </c>
      <c r="H19" s="41" t="s">
        <v>25</v>
      </c>
    </row>
    <row r="20" spans="1:8" s="22" customFormat="1" ht="12.75" customHeight="1">
      <c r="A20" s="26"/>
      <c r="B20" s="35" t="s">
        <v>65</v>
      </c>
      <c r="C20" s="42"/>
      <c r="D20" s="43" t="s">
        <v>66</v>
      </c>
      <c r="E20" s="46"/>
      <c r="F20" s="47"/>
      <c r="G20" s="41">
        <v>0</v>
      </c>
      <c r="H20" s="41">
        <v>0</v>
      </c>
    </row>
    <row r="21" spans="1:8" s="22" customFormat="1" ht="12.75" customHeight="1">
      <c r="A21" s="26"/>
      <c r="B21" s="35" t="s">
        <v>67</v>
      </c>
      <c r="C21" s="42"/>
      <c r="D21" s="43" t="s">
        <v>68</v>
      </c>
      <c r="E21" s="46"/>
      <c r="F21" s="47"/>
      <c r="G21" s="41" t="s">
        <v>25</v>
      </c>
      <c r="H21" s="41" t="s">
        <v>25</v>
      </c>
    </row>
    <row r="22" spans="1:8" s="22" customFormat="1" ht="12.75" customHeight="1">
      <c r="A22" s="26"/>
      <c r="B22" s="35" t="s">
        <v>69</v>
      </c>
      <c r="C22" s="42"/>
      <c r="D22" s="43" t="s">
        <v>70</v>
      </c>
      <c r="E22" s="46"/>
      <c r="F22" s="37"/>
      <c r="G22" s="41" t="s">
        <v>25</v>
      </c>
      <c r="H22" s="41" t="s">
        <v>25</v>
      </c>
    </row>
    <row r="23" spans="1:8" s="22" customFormat="1" ht="12.75" customHeight="1">
      <c r="A23" s="26"/>
      <c r="B23" s="48" t="s">
        <v>71</v>
      </c>
      <c r="C23" s="42"/>
      <c r="D23" s="49" t="s">
        <v>72</v>
      </c>
      <c r="E23" s="44"/>
      <c r="F23" s="37"/>
      <c r="G23" s="41" t="s">
        <v>25</v>
      </c>
      <c r="H23" s="41" t="s">
        <v>25</v>
      </c>
    </row>
    <row r="24" spans="1:8" s="22" customFormat="1" ht="12.75" customHeight="1">
      <c r="A24" s="26"/>
      <c r="B24" s="50" t="s">
        <v>73</v>
      </c>
      <c r="C24" s="51" t="s">
        <v>74</v>
      </c>
      <c r="D24" s="52"/>
      <c r="E24" s="53"/>
      <c r="F24" s="37" t="s">
        <v>266</v>
      </c>
      <c r="G24" s="41">
        <f>SUM(G25:G33)</f>
        <v>606726.16999999993</v>
      </c>
      <c r="H24" s="41">
        <f>SUM(H25:H33)</f>
        <v>627295.22999999986</v>
      </c>
    </row>
    <row r="25" spans="1:8" s="22" customFormat="1" ht="12.75" customHeight="1">
      <c r="A25" s="26"/>
      <c r="B25" s="35" t="s">
        <v>75</v>
      </c>
      <c r="C25" s="42"/>
      <c r="D25" s="43" t="s">
        <v>76</v>
      </c>
      <c r="E25" s="46"/>
      <c r="F25" s="47"/>
      <c r="G25" s="41" t="s">
        <v>25</v>
      </c>
      <c r="H25" s="41" t="s">
        <v>25</v>
      </c>
    </row>
    <row r="26" spans="1:8" s="22" customFormat="1" ht="12.75" customHeight="1">
      <c r="A26" s="26"/>
      <c r="B26" s="35" t="s">
        <v>77</v>
      </c>
      <c r="C26" s="42"/>
      <c r="D26" s="43" t="s">
        <v>78</v>
      </c>
      <c r="E26" s="46"/>
      <c r="F26" s="47"/>
      <c r="G26" s="41">
        <v>461476.62</v>
      </c>
      <c r="H26" s="41">
        <v>469845.35</v>
      </c>
    </row>
    <row r="27" spans="1:8" s="22" customFormat="1" ht="12.75" customHeight="1">
      <c r="A27" s="26"/>
      <c r="B27" s="35" t="s">
        <v>79</v>
      </c>
      <c r="C27" s="42"/>
      <c r="D27" s="43" t="s">
        <v>80</v>
      </c>
      <c r="E27" s="46"/>
      <c r="F27" s="47"/>
      <c r="G27" s="41" t="s">
        <v>25</v>
      </c>
      <c r="H27" s="41" t="s">
        <v>25</v>
      </c>
    </row>
    <row r="28" spans="1:8" s="22" customFormat="1" ht="12.75" customHeight="1">
      <c r="A28" s="26"/>
      <c r="B28" s="35" t="s">
        <v>81</v>
      </c>
      <c r="C28" s="42"/>
      <c r="D28" s="43" t="s">
        <v>82</v>
      </c>
      <c r="E28" s="46"/>
      <c r="F28" s="47"/>
      <c r="G28" s="41">
        <v>93003.07</v>
      </c>
      <c r="H28" s="41">
        <v>98174.57</v>
      </c>
    </row>
    <row r="29" spans="1:8" s="22" customFormat="1" ht="12.75" customHeight="1">
      <c r="A29" s="26"/>
      <c r="B29" s="35" t="s">
        <v>83</v>
      </c>
      <c r="C29" s="42"/>
      <c r="D29" s="43" t="s">
        <v>84</v>
      </c>
      <c r="E29" s="46"/>
      <c r="F29" s="47"/>
      <c r="G29" s="41">
        <v>37384.11</v>
      </c>
      <c r="H29" s="41">
        <v>40463.339999999997</v>
      </c>
    </row>
    <row r="30" spans="1:8" s="22" customFormat="1" ht="12.75" customHeight="1">
      <c r="A30" s="26"/>
      <c r="B30" s="35" t="s">
        <v>85</v>
      </c>
      <c r="C30" s="42"/>
      <c r="D30" s="43" t="s">
        <v>86</v>
      </c>
      <c r="E30" s="46"/>
      <c r="F30" s="47"/>
      <c r="G30" s="41" t="s">
        <v>25</v>
      </c>
      <c r="H30" s="41" t="s">
        <v>25</v>
      </c>
    </row>
    <row r="31" spans="1:8" s="22" customFormat="1" ht="12.75" customHeight="1">
      <c r="A31" s="26"/>
      <c r="B31" s="35" t="s">
        <v>87</v>
      </c>
      <c r="C31" s="42"/>
      <c r="D31" s="43" t="s">
        <v>88</v>
      </c>
      <c r="E31" s="46"/>
      <c r="F31" s="47"/>
      <c r="G31" s="41">
        <v>14862.37</v>
      </c>
      <c r="H31" s="41">
        <v>18811.97</v>
      </c>
    </row>
    <row r="32" spans="1:8" s="22" customFormat="1" ht="12.75" customHeight="1">
      <c r="A32" s="26"/>
      <c r="B32" s="35" t="s">
        <v>89</v>
      </c>
      <c r="C32" s="54"/>
      <c r="D32" s="55" t="s">
        <v>90</v>
      </c>
      <c r="E32" s="56"/>
      <c r="F32" s="47"/>
      <c r="G32" s="41" t="s">
        <v>25</v>
      </c>
      <c r="H32" s="41" t="s">
        <v>25</v>
      </c>
    </row>
    <row r="33" spans="1:8" s="22" customFormat="1" ht="12.75" customHeight="1">
      <c r="A33" s="26"/>
      <c r="B33" s="35" t="s">
        <v>91</v>
      </c>
      <c r="C33" s="42"/>
      <c r="D33" s="43" t="s">
        <v>92</v>
      </c>
      <c r="E33" s="46"/>
      <c r="F33" s="37"/>
      <c r="G33" s="41">
        <v>0</v>
      </c>
      <c r="H33" s="41">
        <v>0</v>
      </c>
    </row>
    <row r="34" spans="1:8" s="22" customFormat="1" ht="12.75" customHeight="1">
      <c r="A34" s="26"/>
      <c r="B34" s="37" t="s">
        <v>93</v>
      </c>
      <c r="C34" s="57" t="s">
        <v>94</v>
      </c>
      <c r="D34" s="57"/>
      <c r="E34" s="58"/>
      <c r="F34" s="37"/>
      <c r="G34" s="41" t="s">
        <v>25</v>
      </c>
      <c r="H34" s="41" t="s">
        <v>25</v>
      </c>
    </row>
    <row r="35" spans="1:8" s="22" customFormat="1" ht="12.75" customHeight="1">
      <c r="A35" s="26"/>
      <c r="B35" s="37" t="s">
        <v>95</v>
      </c>
      <c r="C35" s="57" t="s">
        <v>96</v>
      </c>
      <c r="D35" s="57"/>
      <c r="E35" s="58"/>
      <c r="F35" s="47"/>
      <c r="G35" s="41" t="s">
        <v>25</v>
      </c>
      <c r="H35" s="41" t="s">
        <v>25</v>
      </c>
    </row>
    <row r="36" spans="1:8" s="22" customFormat="1" ht="12.75" customHeight="1">
      <c r="A36" s="26"/>
      <c r="B36" s="37" t="s">
        <v>97</v>
      </c>
      <c r="C36" s="57" t="s">
        <v>98</v>
      </c>
      <c r="D36" s="42"/>
      <c r="E36" s="59"/>
      <c r="F36" s="47"/>
      <c r="G36" s="41" t="s">
        <v>25</v>
      </c>
      <c r="H36" s="41" t="s">
        <v>25</v>
      </c>
    </row>
    <row r="37" spans="1:8" s="22" customFormat="1" ht="12.75" customHeight="1">
      <c r="A37" s="26"/>
      <c r="B37" s="31" t="s">
        <v>99</v>
      </c>
      <c r="C37" s="32" t="s">
        <v>100</v>
      </c>
      <c r="D37" s="33"/>
      <c r="E37" s="34"/>
      <c r="F37" s="47"/>
      <c r="G37" s="41" t="s">
        <v>25</v>
      </c>
      <c r="H37" s="41" t="s">
        <v>25</v>
      </c>
    </row>
    <row r="38" spans="1:8" s="22" customFormat="1" ht="12.75" customHeight="1">
      <c r="A38" s="26"/>
      <c r="B38" s="29" t="s">
        <v>101</v>
      </c>
      <c r="C38" s="60" t="s">
        <v>102</v>
      </c>
      <c r="D38" s="61"/>
      <c r="E38" s="62"/>
      <c r="F38" s="37"/>
      <c r="G38" s="36">
        <f>SUM(G39,G45,G46,G53,G54)</f>
        <v>423121.32</v>
      </c>
      <c r="H38" s="36">
        <f>SUM(H39,H45,H46,H53,H54)</f>
        <v>262637.36000000004</v>
      </c>
    </row>
    <row r="39" spans="1:8" s="22" customFormat="1" ht="12.75" customHeight="1">
      <c r="A39" s="26"/>
      <c r="B39" s="9" t="s">
        <v>61</v>
      </c>
      <c r="C39" s="63" t="s">
        <v>103</v>
      </c>
      <c r="D39" s="64"/>
      <c r="E39" s="65"/>
      <c r="F39" s="37" t="s">
        <v>267</v>
      </c>
      <c r="G39" s="41">
        <f>SUM(G40:G44)</f>
        <v>3032.08</v>
      </c>
      <c r="H39" s="41">
        <f>SUM(H40:H44)</f>
        <v>3220.37</v>
      </c>
    </row>
    <row r="40" spans="1:8" s="22" customFormat="1" ht="12.75" customHeight="1">
      <c r="A40" s="26"/>
      <c r="B40" s="66" t="s">
        <v>63</v>
      </c>
      <c r="C40" s="54"/>
      <c r="D40" s="55" t="s">
        <v>104</v>
      </c>
      <c r="E40" s="56"/>
      <c r="F40" s="47"/>
      <c r="G40" s="41" t="s">
        <v>25</v>
      </c>
      <c r="H40" s="41" t="s">
        <v>25</v>
      </c>
    </row>
    <row r="41" spans="1:8" s="22" customFormat="1" ht="12.75" customHeight="1">
      <c r="A41" s="26"/>
      <c r="B41" s="66" t="s">
        <v>65</v>
      </c>
      <c r="C41" s="54"/>
      <c r="D41" s="55" t="s">
        <v>105</v>
      </c>
      <c r="E41" s="56"/>
      <c r="F41" s="47"/>
      <c r="G41" s="41">
        <v>3032.08</v>
      </c>
      <c r="H41" s="41">
        <v>3220.37</v>
      </c>
    </row>
    <row r="42" spans="1:8" s="22" customFormat="1">
      <c r="A42" s="26"/>
      <c r="B42" s="66" t="s">
        <v>67</v>
      </c>
      <c r="C42" s="54"/>
      <c r="D42" s="55" t="s">
        <v>106</v>
      </c>
      <c r="E42" s="56"/>
      <c r="F42" s="47"/>
      <c r="G42" s="41" t="s">
        <v>25</v>
      </c>
      <c r="H42" s="41" t="s">
        <v>25</v>
      </c>
    </row>
    <row r="43" spans="1:8" s="22" customFormat="1">
      <c r="A43" s="26"/>
      <c r="B43" s="66" t="s">
        <v>69</v>
      </c>
      <c r="C43" s="54"/>
      <c r="D43" s="55" t="s">
        <v>107</v>
      </c>
      <c r="E43" s="56"/>
      <c r="F43" s="47"/>
      <c r="G43" s="41" t="s">
        <v>25</v>
      </c>
      <c r="H43" s="41" t="s">
        <v>25</v>
      </c>
    </row>
    <row r="44" spans="1:8" s="22" customFormat="1">
      <c r="A44" s="26"/>
      <c r="B44" s="66" t="s">
        <v>71</v>
      </c>
      <c r="C44" s="61"/>
      <c r="D44" s="133" t="s">
        <v>108</v>
      </c>
      <c r="E44" s="134"/>
      <c r="F44" s="47"/>
      <c r="G44" s="41" t="s">
        <v>25</v>
      </c>
      <c r="H44" s="41" t="s">
        <v>25</v>
      </c>
    </row>
    <row r="45" spans="1:8" s="22" customFormat="1" ht="12.75" customHeight="1">
      <c r="A45" s="26"/>
      <c r="B45" s="9" t="s">
        <v>73</v>
      </c>
      <c r="C45" s="67" t="s">
        <v>109</v>
      </c>
      <c r="D45" s="68"/>
      <c r="E45" s="69"/>
      <c r="F45" s="37" t="s">
        <v>268</v>
      </c>
      <c r="G45" s="41">
        <v>792.97</v>
      </c>
      <c r="H45" s="41">
        <v>457.97</v>
      </c>
    </row>
    <row r="46" spans="1:8" s="22" customFormat="1" ht="12.75" customHeight="1">
      <c r="A46" s="26"/>
      <c r="B46" s="9" t="s">
        <v>93</v>
      </c>
      <c r="C46" s="63" t="s">
        <v>110</v>
      </c>
      <c r="D46" s="64"/>
      <c r="E46" s="65"/>
      <c r="F46" s="37" t="s">
        <v>269</v>
      </c>
      <c r="G46" s="41">
        <f>SUM(G47:G52)</f>
        <v>415496.37</v>
      </c>
      <c r="H46" s="41">
        <f>SUM(H47:H52)</f>
        <v>255082.62000000002</v>
      </c>
    </row>
    <row r="47" spans="1:8" s="22" customFormat="1" ht="12.75" customHeight="1">
      <c r="A47" s="26"/>
      <c r="B47" s="66" t="s">
        <v>111</v>
      </c>
      <c r="C47" s="64"/>
      <c r="D47" s="70" t="s">
        <v>112</v>
      </c>
      <c r="E47" s="71"/>
      <c r="F47" s="37"/>
      <c r="G47" s="41" t="s">
        <v>25</v>
      </c>
      <c r="H47" s="41" t="s">
        <v>25</v>
      </c>
    </row>
    <row r="48" spans="1:8" s="22" customFormat="1" ht="12.75" customHeight="1">
      <c r="A48" s="26"/>
      <c r="B48" s="72" t="s">
        <v>113</v>
      </c>
      <c r="C48" s="54"/>
      <c r="D48" s="55" t="s">
        <v>114</v>
      </c>
      <c r="E48" s="73"/>
      <c r="F48" s="74"/>
      <c r="G48" s="41" t="s">
        <v>25</v>
      </c>
      <c r="H48" s="41" t="s">
        <v>25</v>
      </c>
    </row>
    <row r="49" spans="1:8" s="22" customFormat="1" ht="12.75" customHeight="1">
      <c r="A49" s="26"/>
      <c r="B49" s="66" t="s">
        <v>115</v>
      </c>
      <c r="C49" s="54"/>
      <c r="D49" s="55" t="s">
        <v>116</v>
      </c>
      <c r="E49" s="56"/>
      <c r="F49" s="37"/>
      <c r="G49" s="41">
        <v>0</v>
      </c>
      <c r="H49" s="41">
        <v>0</v>
      </c>
    </row>
    <row r="50" spans="1:8" s="22" customFormat="1">
      <c r="A50" s="26"/>
      <c r="B50" s="66" t="s">
        <v>117</v>
      </c>
      <c r="C50" s="54"/>
      <c r="D50" s="133" t="s">
        <v>118</v>
      </c>
      <c r="E50" s="134"/>
      <c r="F50" s="37"/>
      <c r="G50" s="41">
        <v>9098.27</v>
      </c>
      <c r="H50" s="41">
        <v>8233.92</v>
      </c>
    </row>
    <row r="51" spans="1:8" s="22" customFormat="1" ht="12.75" customHeight="1">
      <c r="A51" s="26"/>
      <c r="B51" s="66" t="s">
        <v>119</v>
      </c>
      <c r="C51" s="54"/>
      <c r="D51" s="55" t="s">
        <v>120</v>
      </c>
      <c r="E51" s="56"/>
      <c r="F51" s="37"/>
      <c r="G51" s="41">
        <v>406398.1</v>
      </c>
      <c r="H51" s="41">
        <v>246848.7</v>
      </c>
    </row>
    <row r="52" spans="1:8" s="22" customFormat="1" ht="12.75" customHeight="1">
      <c r="A52" s="26"/>
      <c r="B52" s="66" t="s">
        <v>121</v>
      </c>
      <c r="C52" s="54"/>
      <c r="D52" s="55" t="s">
        <v>122</v>
      </c>
      <c r="E52" s="56"/>
      <c r="F52" s="37"/>
      <c r="G52" s="41">
        <v>0</v>
      </c>
      <c r="H52" s="41">
        <v>0</v>
      </c>
    </row>
    <row r="53" spans="1:8" s="22" customFormat="1" ht="12.75" customHeight="1">
      <c r="A53" s="26"/>
      <c r="B53" s="9" t="s">
        <v>95</v>
      </c>
      <c r="C53" s="75" t="s">
        <v>123</v>
      </c>
      <c r="D53" s="75"/>
      <c r="E53" s="76"/>
      <c r="F53" s="37"/>
      <c r="G53" s="41" t="s">
        <v>25</v>
      </c>
      <c r="H53" s="41" t="s">
        <v>25</v>
      </c>
    </row>
    <row r="54" spans="1:8" s="22" customFormat="1" ht="12.75" customHeight="1">
      <c r="A54" s="26"/>
      <c r="B54" s="9" t="s">
        <v>97</v>
      </c>
      <c r="C54" s="75" t="s">
        <v>124</v>
      </c>
      <c r="D54" s="75"/>
      <c r="E54" s="76"/>
      <c r="F54" s="37" t="s">
        <v>270</v>
      </c>
      <c r="G54" s="41">
        <v>3799.9</v>
      </c>
      <c r="H54" s="41">
        <v>3876.4</v>
      </c>
    </row>
    <row r="55" spans="1:8" s="22" customFormat="1" ht="12.75" customHeight="1">
      <c r="A55" s="26"/>
      <c r="B55" s="37"/>
      <c r="C55" s="51" t="s">
        <v>125</v>
      </c>
      <c r="D55" s="52"/>
      <c r="E55" s="53"/>
      <c r="F55" s="37"/>
      <c r="G55" s="41">
        <f>SUM(G17,G37,G38)</f>
        <v>1029847.49</v>
      </c>
      <c r="H55" s="41">
        <f>SUM(H17,H37,H38)</f>
        <v>889932.58999999985</v>
      </c>
    </row>
    <row r="56" spans="1:8" s="22" customFormat="1" ht="12.75" customHeight="1">
      <c r="A56" s="26"/>
      <c r="B56" s="31" t="s">
        <v>126</v>
      </c>
      <c r="C56" s="32" t="s">
        <v>127</v>
      </c>
      <c r="D56" s="32"/>
      <c r="E56" s="77"/>
      <c r="F56" s="37" t="s">
        <v>271</v>
      </c>
      <c r="G56" s="36">
        <f>SUM(G57:G60)</f>
        <v>586706.84</v>
      </c>
      <c r="H56" s="36">
        <f>SUM(H57:H60)</f>
        <v>605355.34</v>
      </c>
    </row>
    <row r="57" spans="1:8" s="22" customFormat="1" ht="12.75" customHeight="1">
      <c r="A57" s="26"/>
      <c r="B57" s="37" t="s">
        <v>61</v>
      </c>
      <c r="C57" s="57" t="s">
        <v>128</v>
      </c>
      <c r="D57" s="57"/>
      <c r="E57" s="58"/>
      <c r="F57" s="37"/>
      <c r="G57" s="41">
        <v>56586.32</v>
      </c>
      <c r="H57" s="41">
        <v>60951.07</v>
      </c>
    </row>
    <row r="58" spans="1:8" s="22" customFormat="1" ht="12.75" customHeight="1">
      <c r="A58" s="26"/>
      <c r="B58" s="50" t="s">
        <v>73</v>
      </c>
      <c r="C58" s="51" t="s">
        <v>129</v>
      </c>
      <c r="D58" s="52"/>
      <c r="E58" s="53"/>
      <c r="F58" s="50"/>
      <c r="G58" s="41">
        <v>517120.57</v>
      </c>
      <c r="H58" s="41">
        <v>529251.76</v>
      </c>
    </row>
    <row r="59" spans="1:8" s="22" customFormat="1">
      <c r="A59" s="26"/>
      <c r="B59" s="37" t="s">
        <v>93</v>
      </c>
      <c r="C59" s="141" t="s">
        <v>130</v>
      </c>
      <c r="D59" s="142"/>
      <c r="E59" s="143"/>
      <c r="F59" s="37"/>
      <c r="G59" s="41">
        <v>0</v>
      </c>
      <c r="H59" s="41">
        <v>0</v>
      </c>
    </row>
    <row r="60" spans="1:8" s="22" customFormat="1" ht="12.75" customHeight="1">
      <c r="A60" s="26"/>
      <c r="B60" s="37" t="s">
        <v>131</v>
      </c>
      <c r="C60" s="57" t="s">
        <v>132</v>
      </c>
      <c r="D60" s="42"/>
      <c r="E60" s="59"/>
      <c r="F60" s="37"/>
      <c r="G60" s="41">
        <v>12999.95</v>
      </c>
      <c r="H60" s="41">
        <v>15152.51</v>
      </c>
    </row>
    <row r="61" spans="1:8" s="22" customFormat="1" ht="12.75" customHeight="1">
      <c r="A61" s="26"/>
      <c r="B61" s="31" t="s">
        <v>133</v>
      </c>
      <c r="C61" s="32" t="s">
        <v>134</v>
      </c>
      <c r="D61" s="33"/>
      <c r="E61" s="34"/>
      <c r="F61" s="37"/>
      <c r="G61" s="36">
        <f>SUM(G62,G66)</f>
        <v>406530.18999999994</v>
      </c>
      <c r="H61" s="36">
        <f>SUM(H62,H66)</f>
        <v>247929.40999999997</v>
      </c>
    </row>
    <row r="62" spans="1:8" s="22" customFormat="1" ht="12.75" customHeight="1">
      <c r="A62" s="26"/>
      <c r="B62" s="37" t="s">
        <v>61</v>
      </c>
      <c r="C62" s="38" t="s">
        <v>135</v>
      </c>
      <c r="D62" s="78"/>
      <c r="E62" s="79"/>
      <c r="F62" s="37" t="s">
        <v>272</v>
      </c>
      <c r="G62" s="41">
        <f>SUM(G63:G65)</f>
        <v>36980.36</v>
      </c>
      <c r="H62" s="41">
        <f>SUM(H63:H65)</f>
        <v>36980.36</v>
      </c>
    </row>
    <row r="63" spans="1:8" s="22" customFormat="1">
      <c r="A63" s="26"/>
      <c r="B63" s="35" t="s">
        <v>63</v>
      </c>
      <c r="C63" s="80"/>
      <c r="D63" s="43" t="s">
        <v>136</v>
      </c>
      <c r="E63" s="81"/>
      <c r="F63" s="37"/>
      <c r="G63" s="41" t="s">
        <v>25</v>
      </c>
      <c r="H63" s="41" t="s">
        <v>25</v>
      </c>
    </row>
    <row r="64" spans="1:8" s="22" customFormat="1" ht="12.75" customHeight="1">
      <c r="A64" s="26"/>
      <c r="B64" s="35" t="s">
        <v>65</v>
      </c>
      <c r="C64" s="42"/>
      <c r="D64" s="43" t="s">
        <v>137</v>
      </c>
      <c r="E64" s="46"/>
      <c r="F64" s="37"/>
      <c r="G64" s="41">
        <v>36980.36</v>
      </c>
      <c r="H64" s="41">
        <v>36980.36</v>
      </c>
    </row>
    <row r="65" spans="1:8" s="22" customFormat="1" ht="12.75" customHeight="1">
      <c r="A65" s="26"/>
      <c r="B65" s="35" t="s">
        <v>138</v>
      </c>
      <c r="C65" s="42"/>
      <c r="D65" s="43" t="s">
        <v>139</v>
      </c>
      <c r="E65" s="46"/>
      <c r="F65" s="47"/>
      <c r="G65" s="41" t="s">
        <v>25</v>
      </c>
      <c r="H65" s="41" t="s">
        <v>25</v>
      </c>
    </row>
    <row r="66" spans="1:8" s="85" customFormat="1" ht="12.75" customHeight="1">
      <c r="A66" s="26"/>
      <c r="B66" s="9" t="s">
        <v>73</v>
      </c>
      <c r="C66" s="82" t="s">
        <v>140</v>
      </c>
      <c r="D66" s="83"/>
      <c r="E66" s="84"/>
      <c r="F66" s="9" t="s">
        <v>273</v>
      </c>
      <c r="G66" s="41">
        <f>SUM(G67:G72,G75:G80)</f>
        <v>369549.82999999996</v>
      </c>
      <c r="H66" s="41">
        <f>SUM(H67:H72,H75:H80)</f>
        <v>210949.05</v>
      </c>
    </row>
    <row r="67" spans="1:8" s="22" customFormat="1" ht="12.75" customHeight="1">
      <c r="A67" s="26"/>
      <c r="B67" s="35" t="s">
        <v>75</v>
      </c>
      <c r="C67" s="42"/>
      <c r="D67" s="43" t="s">
        <v>141</v>
      </c>
      <c r="E67" s="44"/>
      <c r="F67" s="37"/>
      <c r="G67" s="41" t="s">
        <v>25</v>
      </c>
      <c r="H67" s="41" t="s">
        <v>25</v>
      </c>
    </row>
    <row r="68" spans="1:8" s="22" customFormat="1" ht="12.75" customHeight="1">
      <c r="A68" s="26"/>
      <c r="B68" s="35" t="s">
        <v>77</v>
      </c>
      <c r="C68" s="80"/>
      <c r="D68" s="43" t="s">
        <v>142</v>
      </c>
      <c r="E68" s="81"/>
      <c r="F68" s="37"/>
      <c r="G68" s="41" t="s">
        <v>25</v>
      </c>
      <c r="H68" s="41" t="s">
        <v>25</v>
      </c>
    </row>
    <row r="69" spans="1:8" s="22" customFormat="1">
      <c r="A69" s="26"/>
      <c r="B69" s="35" t="s">
        <v>79</v>
      </c>
      <c r="C69" s="80"/>
      <c r="D69" s="43" t="s">
        <v>143</v>
      </c>
      <c r="E69" s="81"/>
      <c r="F69" s="37"/>
      <c r="G69" s="41" t="s">
        <v>25</v>
      </c>
      <c r="H69" s="41" t="s">
        <v>25</v>
      </c>
    </row>
    <row r="70" spans="1:8" s="22" customFormat="1">
      <c r="A70" s="26"/>
      <c r="B70" s="86" t="s">
        <v>81</v>
      </c>
      <c r="C70" s="64"/>
      <c r="D70" s="87" t="s">
        <v>144</v>
      </c>
      <c r="E70" s="71"/>
      <c r="F70" s="37"/>
      <c r="G70" s="41" t="s">
        <v>25</v>
      </c>
      <c r="H70" s="41" t="s">
        <v>25</v>
      </c>
    </row>
    <row r="71" spans="1:8" s="22" customFormat="1">
      <c r="A71" s="26"/>
      <c r="B71" s="37" t="s">
        <v>83</v>
      </c>
      <c r="C71" s="49"/>
      <c r="D71" s="49" t="s">
        <v>145</v>
      </c>
      <c r="E71" s="44"/>
      <c r="F71" s="88"/>
      <c r="G71" s="41" t="s">
        <v>25</v>
      </c>
      <c r="H71" s="41" t="s">
        <v>25</v>
      </c>
    </row>
    <row r="72" spans="1:8" s="22" customFormat="1" ht="12.75" customHeight="1">
      <c r="A72" s="26"/>
      <c r="B72" s="89" t="s">
        <v>85</v>
      </c>
      <c r="C72" s="83"/>
      <c r="D72" s="90" t="s">
        <v>146</v>
      </c>
      <c r="E72" s="91"/>
      <c r="F72" s="37"/>
      <c r="G72" s="41">
        <f>SUM(G73,G74)</f>
        <v>0</v>
      </c>
      <c r="H72" s="41">
        <f>SUM(H73,H74)</f>
        <v>0</v>
      </c>
    </row>
    <row r="73" spans="1:8" s="22" customFormat="1">
      <c r="A73" s="26"/>
      <c r="B73" s="66" t="s">
        <v>147</v>
      </c>
      <c r="C73" s="54"/>
      <c r="D73" s="73"/>
      <c r="E73" s="56" t="s">
        <v>148</v>
      </c>
      <c r="F73" s="37"/>
      <c r="G73" s="41" t="s">
        <v>25</v>
      </c>
      <c r="H73" s="41" t="s">
        <v>25</v>
      </c>
    </row>
    <row r="74" spans="1:8" s="22" customFormat="1">
      <c r="A74" s="26"/>
      <c r="B74" s="66" t="s">
        <v>149</v>
      </c>
      <c r="C74" s="54"/>
      <c r="D74" s="73"/>
      <c r="E74" s="56" t="s">
        <v>150</v>
      </c>
      <c r="F74" s="47"/>
      <c r="G74" s="41" t="s">
        <v>25</v>
      </c>
      <c r="H74" s="41" t="s">
        <v>25</v>
      </c>
    </row>
    <row r="75" spans="1:8" s="22" customFormat="1" ht="12.75" customHeight="1">
      <c r="A75" s="26"/>
      <c r="B75" s="66" t="s">
        <v>87</v>
      </c>
      <c r="C75" s="68"/>
      <c r="D75" s="92" t="s">
        <v>151</v>
      </c>
      <c r="E75" s="93"/>
      <c r="F75" s="47"/>
      <c r="G75" s="41" t="s">
        <v>25</v>
      </c>
      <c r="H75" s="41" t="s">
        <v>25</v>
      </c>
    </row>
    <row r="76" spans="1:8" s="22" customFormat="1" ht="12.75" customHeight="1">
      <c r="A76" s="26"/>
      <c r="B76" s="66" t="s">
        <v>89</v>
      </c>
      <c r="C76" s="94"/>
      <c r="D76" s="55" t="s">
        <v>152</v>
      </c>
      <c r="E76" s="95"/>
      <c r="F76" s="37"/>
      <c r="G76" s="41" t="s">
        <v>25</v>
      </c>
      <c r="H76" s="41" t="s">
        <v>25</v>
      </c>
    </row>
    <row r="77" spans="1:8" s="22" customFormat="1" ht="12.75" customHeight="1">
      <c r="A77" s="26"/>
      <c r="B77" s="66" t="s">
        <v>91</v>
      </c>
      <c r="C77" s="42"/>
      <c r="D77" s="43" t="s">
        <v>153</v>
      </c>
      <c r="E77" s="46"/>
      <c r="F77" s="37"/>
      <c r="G77" s="41">
        <v>6496.72</v>
      </c>
      <c r="H77" s="41">
        <v>1962.81</v>
      </c>
    </row>
    <row r="78" spans="1:8" s="22" customFormat="1" ht="12.75" customHeight="1">
      <c r="A78" s="26"/>
      <c r="B78" s="66" t="s">
        <v>154</v>
      </c>
      <c r="C78" s="42"/>
      <c r="D78" s="43" t="s">
        <v>155</v>
      </c>
      <c r="E78" s="46"/>
      <c r="F78" s="37"/>
      <c r="G78" s="41">
        <v>154591.81</v>
      </c>
      <c r="H78" s="41">
        <v>0</v>
      </c>
    </row>
    <row r="79" spans="1:8" s="22" customFormat="1" ht="12.75" customHeight="1">
      <c r="A79" s="26"/>
      <c r="B79" s="35" t="s">
        <v>156</v>
      </c>
      <c r="C79" s="54"/>
      <c r="D79" s="55" t="s">
        <v>157</v>
      </c>
      <c r="E79" s="56"/>
      <c r="F79" s="37"/>
      <c r="G79" s="41">
        <v>208461.3</v>
      </c>
      <c r="H79" s="41">
        <v>208986.23999999999</v>
      </c>
    </row>
    <row r="80" spans="1:8" s="22" customFormat="1" ht="12.75" customHeight="1">
      <c r="A80" s="26"/>
      <c r="B80" s="35" t="s">
        <v>158</v>
      </c>
      <c r="C80" s="42"/>
      <c r="D80" s="43" t="s">
        <v>159</v>
      </c>
      <c r="E80" s="46"/>
      <c r="F80" s="47"/>
      <c r="G80" s="41" t="s">
        <v>25</v>
      </c>
      <c r="H80" s="41" t="s">
        <v>25</v>
      </c>
    </row>
    <row r="81" spans="1:8" s="22" customFormat="1" ht="12.75" customHeight="1">
      <c r="A81" s="26"/>
      <c r="B81" s="31" t="s">
        <v>160</v>
      </c>
      <c r="C81" s="96" t="s">
        <v>161</v>
      </c>
      <c r="D81" s="97"/>
      <c r="E81" s="98"/>
      <c r="F81" s="47" t="s">
        <v>274</v>
      </c>
      <c r="G81" s="36">
        <f>SUM(G82,G83,G86,G87)</f>
        <v>36610.460000000108</v>
      </c>
      <c r="H81" s="36">
        <f>SUM(H82,H83,H86,H87)</f>
        <v>36647.839999999997</v>
      </c>
    </row>
    <row r="82" spans="1:8" s="22" customFormat="1" ht="12.75" customHeight="1">
      <c r="A82" s="26"/>
      <c r="B82" s="37" t="s">
        <v>61</v>
      </c>
      <c r="C82" s="57" t="s">
        <v>162</v>
      </c>
      <c r="D82" s="42"/>
      <c r="E82" s="59"/>
      <c r="F82" s="47"/>
      <c r="G82" s="41" t="s">
        <v>25</v>
      </c>
      <c r="H82" s="41" t="s">
        <v>25</v>
      </c>
    </row>
    <row r="83" spans="1:8" s="22" customFormat="1" ht="12.75" customHeight="1">
      <c r="A83" s="26"/>
      <c r="B83" s="37" t="s">
        <v>73</v>
      </c>
      <c r="C83" s="38" t="s">
        <v>163</v>
      </c>
      <c r="D83" s="78"/>
      <c r="E83" s="79"/>
      <c r="F83" s="37"/>
      <c r="G83" s="41">
        <f>SUM(G84,G85)</f>
        <v>0</v>
      </c>
      <c r="H83" s="41">
        <f>SUM(H84,H85)</f>
        <v>0</v>
      </c>
    </row>
    <row r="84" spans="1:8" s="22" customFormat="1" ht="12.75" customHeight="1">
      <c r="A84" s="26"/>
      <c r="B84" s="35" t="s">
        <v>75</v>
      </c>
      <c r="C84" s="42"/>
      <c r="D84" s="43" t="s">
        <v>164</v>
      </c>
      <c r="E84" s="46"/>
      <c r="F84" s="37"/>
      <c r="G84" s="41" t="s">
        <v>25</v>
      </c>
      <c r="H84" s="41" t="s">
        <v>25</v>
      </c>
    </row>
    <row r="85" spans="1:8" s="22" customFormat="1" ht="12.75" customHeight="1">
      <c r="A85" s="26"/>
      <c r="B85" s="35" t="s">
        <v>77</v>
      </c>
      <c r="C85" s="42"/>
      <c r="D85" s="43" t="s">
        <v>165</v>
      </c>
      <c r="E85" s="46"/>
      <c r="F85" s="37"/>
      <c r="G85" s="41" t="s">
        <v>25</v>
      </c>
      <c r="H85" s="41" t="s">
        <v>25</v>
      </c>
    </row>
    <row r="86" spans="1:8" s="22" customFormat="1" ht="12.75" customHeight="1">
      <c r="A86" s="26"/>
      <c r="B86" s="9" t="s">
        <v>93</v>
      </c>
      <c r="C86" s="73" t="s">
        <v>166</v>
      </c>
      <c r="D86" s="73"/>
      <c r="E86" s="99"/>
      <c r="F86" s="37"/>
      <c r="G86" s="41" t="s">
        <v>25</v>
      </c>
      <c r="H86" s="41" t="s">
        <v>25</v>
      </c>
    </row>
    <row r="87" spans="1:8" s="22" customFormat="1" ht="12.75" customHeight="1">
      <c r="A87" s="26"/>
      <c r="B87" s="50" t="s">
        <v>95</v>
      </c>
      <c r="C87" s="51" t="s">
        <v>167</v>
      </c>
      <c r="D87" s="52"/>
      <c r="E87" s="53"/>
      <c r="F87" s="37"/>
      <c r="G87" s="41">
        <f>SUM(G88:G89)</f>
        <v>36610.460000000108</v>
      </c>
      <c r="H87" s="41">
        <f>SUM(H88:H89)</f>
        <v>36647.839999999997</v>
      </c>
    </row>
    <row r="88" spans="1:8" s="22" customFormat="1" ht="12.75" customHeight="1">
      <c r="A88" s="26"/>
      <c r="B88" s="35" t="s">
        <v>168</v>
      </c>
      <c r="C88" s="33"/>
      <c r="D88" s="43" t="s">
        <v>169</v>
      </c>
      <c r="E88" s="100"/>
      <c r="F88" s="47"/>
      <c r="G88" s="41">
        <v>-37.379999999888</v>
      </c>
      <c r="H88" s="41">
        <v>17148.580000000002</v>
      </c>
    </row>
    <row r="89" spans="1:8" s="22" customFormat="1" ht="12.75" customHeight="1">
      <c r="A89" s="26"/>
      <c r="B89" s="35" t="s">
        <v>170</v>
      </c>
      <c r="C89" s="33"/>
      <c r="D89" s="43" t="s">
        <v>171</v>
      </c>
      <c r="E89" s="100"/>
      <c r="F89" s="47"/>
      <c r="G89" s="41">
        <v>36647.839999999997</v>
      </c>
      <c r="H89" s="41">
        <v>19499.259999999998</v>
      </c>
    </row>
    <row r="90" spans="1:8" s="22" customFormat="1" ht="12.75" customHeight="1">
      <c r="A90" s="26"/>
      <c r="B90" s="31" t="s">
        <v>172</v>
      </c>
      <c r="C90" s="96" t="s">
        <v>173</v>
      </c>
      <c r="D90" s="98"/>
      <c r="E90" s="98"/>
      <c r="F90" s="47"/>
      <c r="G90" s="36"/>
      <c r="H90" s="36"/>
    </row>
    <row r="91" spans="1:8" s="22" customFormat="1">
      <c r="A91" s="26"/>
      <c r="B91" s="31"/>
      <c r="C91" s="132" t="s">
        <v>174</v>
      </c>
      <c r="D91" s="133"/>
      <c r="E91" s="134"/>
      <c r="F91" s="37"/>
      <c r="G91" s="101">
        <f>SUM(G56,G61,G81,G90)</f>
        <v>1029847.49</v>
      </c>
      <c r="H91" s="101">
        <f>SUM(H56,H61,H81,H90)</f>
        <v>889932.59</v>
      </c>
    </row>
    <row r="92" spans="1:8" s="22" customFormat="1">
      <c r="A92" s="26"/>
      <c r="B92" s="102"/>
      <c r="C92" s="103"/>
      <c r="D92" s="103"/>
      <c r="E92" s="103"/>
      <c r="F92" s="103"/>
    </row>
    <row r="93" spans="1:8" s="22" customFormat="1" ht="12.75" customHeight="1">
      <c r="A93" s="26"/>
      <c r="B93" s="135" t="s">
        <v>278</v>
      </c>
      <c r="C93" s="135"/>
      <c r="D93" s="135"/>
      <c r="E93" s="135"/>
      <c r="F93" s="104"/>
      <c r="G93" s="136" t="s">
        <v>175</v>
      </c>
      <c r="H93" s="136"/>
    </row>
    <row r="94" spans="1:8" s="22" customFormat="1" ht="25.5">
      <c r="A94" s="26"/>
      <c r="B94" s="137" t="s">
        <v>176</v>
      </c>
      <c r="C94" s="137"/>
      <c r="D94" s="137"/>
      <c r="E94" s="137"/>
      <c r="F94" s="22" t="s">
        <v>177</v>
      </c>
      <c r="G94" s="138" t="s">
        <v>178</v>
      </c>
      <c r="H94" s="138"/>
    </row>
    <row r="95" spans="1:8" s="22" customFormat="1">
      <c r="A95" s="26"/>
      <c r="B95" s="28"/>
      <c r="C95" s="28"/>
      <c r="D95" s="28"/>
      <c r="E95" s="28"/>
      <c r="F95" s="28"/>
      <c r="G95" s="28"/>
      <c r="H95" s="28"/>
    </row>
    <row r="96" spans="1:8" s="22" customFormat="1" ht="12.75" customHeight="1">
      <c r="A96" s="26"/>
      <c r="B96" s="139" t="s">
        <v>279</v>
      </c>
      <c r="C96" s="139"/>
      <c r="D96" s="139"/>
      <c r="E96" s="139"/>
      <c r="F96" s="140" t="s">
        <v>277</v>
      </c>
      <c r="G96" s="140"/>
      <c r="H96" s="140"/>
    </row>
    <row r="97" spans="1:8" s="22" customFormat="1" ht="25.5">
      <c r="A97" s="26"/>
      <c r="B97" s="130" t="s">
        <v>179</v>
      </c>
      <c r="C97" s="130"/>
      <c r="D97" s="130"/>
      <c r="E97" s="130"/>
      <c r="F97" s="85" t="s">
        <v>177</v>
      </c>
      <c r="G97" s="131" t="s">
        <v>178</v>
      </c>
      <c r="H97" s="131"/>
    </row>
    <row r="98" spans="1:8" s="22" customFormat="1">
      <c r="A98" s="26"/>
    </row>
    <row r="99" spans="1:8" s="22" customFormat="1">
      <c r="A99" s="26"/>
    </row>
    <row r="100" spans="1:8" s="22" customFormat="1">
      <c r="A100" s="26"/>
    </row>
    <row r="101" spans="1:8" s="22" customFormat="1">
      <c r="A101" s="26"/>
    </row>
    <row r="102" spans="1:8" s="22" customFormat="1">
      <c r="A102" s="26"/>
    </row>
    <row r="103" spans="1:8" s="22" customFormat="1">
      <c r="A103" s="26"/>
    </row>
    <row r="104" spans="1:8" s="22" customFormat="1">
      <c r="A104" s="26"/>
    </row>
    <row r="105" spans="1:8" s="22" customFormat="1">
      <c r="A105" s="26"/>
    </row>
    <row r="106" spans="1:8" s="22" customFormat="1">
      <c r="A106" s="26"/>
    </row>
    <row r="107" spans="1:8" s="22" customFormat="1">
      <c r="A107" s="26"/>
    </row>
    <row r="108" spans="1:8" s="22" customFormat="1">
      <c r="A108" s="26"/>
    </row>
    <row r="109" spans="1:8" s="22" customFormat="1">
      <c r="A109" s="26"/>
    </row>
    <row r="110" spans="1:8" s="22" customFormat="1">
      <c r="A110" s="26"/>
    </row>
    <row r="111" spans="1:8" s="22" customFormat="1">
      <c r="A111" s="26"/>
    </row>
    <row r="112" spans="1:8" s="22" customFormat="1">
      <c r="A112" s="26"/>
    </row>
    <row r="113" spans="1:1" s="22" customFormat="1">
      <c r="A113" s="26"/>
    </row>
    <row r="114" spans="1:1" s="22" customFormat="1">
      <c r="A114" s="26"/>
    </row>
    <row r="115" spans="1:1" s="22" customFormat="1">
      <c r="A115" s="26"/>
    </row>
    <row r="116" spans="1:1" s="22" customFormat="1">
      <c r="A116"/>
    </row>
  </sheetData>
  <mergeCells count="25">
    <mergeCell ref="B7:H7"/>
    <mergeCell ref="F1:H1"/>
    <mergeCell ref="F2:H2"/>
    <mergeCell ref="B4:H5"/>
    <mergeCell ref="B6:H6"/>
    <mergeCell ref="C59:E59"/>
    <mergeCell ref="B8:H8"/>
    <mergeCell ref="B9:H10"/>
    <mergeCell ref="B11:H11"/>
    <mergeCell ref="B12:H12"/>
    <mergeCell ref="B13:H13"/>
    <mergeCell ref="B14:H14"/>
    <mergeCell ref="E15:H15"/>
    <mergeCell ref="C16:E16"/>
    <mergeCell ref="D44:E44"/>
    <mergeCell ref="D50:E50"/>
    <mergeCell ref="B97:E97"/>
    <mergeCell ref="G97:H97"/>
    <mergeCell ref="C91:E91"/>
    <mergeCell ref="B93:E93"/>
    <mergeCell ref="G93:H93"/>
    <mergeCell ref="B94:E94"/>
    <mergeCell ref="G94:H94"/>
    <mergeCell ref="B96:E96"/>
    <mergeCell ref="F96:H96"/>
  </mergeCells>
  <pageMargins left="0.51181102362204722" right="0.31496062992125984" top="0.35433070866141736" bottom="0.35433070866141736" header="0.31496062992125984" footer="0.31496062992125984"/>
  <pageSetup paperSize="9" scale="83" fitToHeight="0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36F0-5882-4B1A-85DB-26CFF69D420C}">
  <dimension ref="B1:J63"/>
  <sheetViews>
    <sheetView topLeftCell="A40" workbookViewId="0">
      <selection activeCell="Q20" sqref="Q20"/>
    </sheetView>
  </sheetViews>
  <sheetFormatPr defaultRowHeight="12.75"/>
  <cols>
    <col min="1" max="1" width="3.140625" style="106" customWidth="1"/>
    <col min="2" max="2" width="8" style="106" customWidth="1"/>
    <col min="3" max="3" width="1.5703125" style="106" hidden="1" customWidth="1"/>
    <col min="4" max="4" width="30.140625" style="106" customWidth="1"/>
    <col min="5" max="5" width="18.28515625" style="106" customWidth="1"/>
    <col min="6" max="6" width="9.140625" style="106" hidden="1" customWidth="1"/>
    <col min="7" max="7" width="11.7109375" style="106" customWidth="1"/>
    <col min="8" max="8" width="13.140625" style="106" customWidth="1"/>
    <col min="9" max="9" width="14.7109375" style="106" customWidth="1"/>
    <col min="10" max="10" width="15.85546875" style="106" customWidth="1"/>
    <col min="11" max="16384" width="9.140625" style="106"/>
  </cols>
  <sheetData>
    <row r="1" spans="2:10" ht="4.5" customHeight="1">
      <c r="B1" s="190" t="s">
        <v>0</v>
      </c>
      <c r="C1" s="190"/>
      <c r="D1" s="190"/>
      <c r="E1" s="190"/>
      <c r="F1" s="190"/>
      <c r="G1" s="190"/>
      <c r="H1" s="190"/>
      <c r="I1" s="190"/>
      <c r="J1" s="190"/>
    </row>
    <row r="2" spans="2:10" ht="15.75" customHeight="1">
      <c r="E2" s="107"/>
      <c r="H2" s="1" t="s">
        <v>181</v>
      </c>
      <c r="I2" s="108"/>
      <c r="J2" s="108"/>
    </row>
    <row r="3" spans="2:10" ht="15.75" customHeight="1">
      <c r="H3" s="1" t="s">
        <v>44</v>
      </c>
      <c r="I3" s="108"/>
      <c r="J3" s="108"/>
    </row>
    <row r="4" spans="2:10" ht="4.5" customHeight="1"/>
    <row r="5" spans="2:10" ht="15.75" customHeight="1">
      <c r="B5" s="191" t="s">
        <v>182</v>
      </c>
      <c r="C5" s="191"/>
      <c r="D5" s="191"/>
      <c r="E5" s="191"/>
      <c r="F5" s="191"/>
      <c r="G5" s="191"/>
      <c r="H5" s="191"/>
      <c r="I5" s="191"/>
      <c r="J5" s="191"/>
    </row>
    <row r="6" spans="2:10" ht="15.75" customHeight="1">
      <c r="B6" s="192" t="s">
        <v>183</v>
      </c>
      <c r="C6" s="192"/>
      <c r="D6" s="192"/>
      <c r="E6" s="192"/>
      <c r="F6" s="192"/>
      <c r="G6" s="192"/>
      <c r="H6" s="192"/>
      <c r="I6" s="192"/>
      <c r="J6" s="192"/>
    </row>
    <row r="7" spans="2:10" ht="15.75" customHeight="1">
      <c r="B7" s="193" t="s">
        <v>46</v>
      </c>
      <c r="C7" s="193"/>
      <c r="D7" s="193"/>
      <c r="E7" s="193"/>
      <c r="F7" s="193"/>
      <c r="G7" s="193"/>
      <c r="H7" s="193"/>
      <c r="I7" s="193"/>
      <c r="J7" s="193"/>
    </row>
    <row r="8" spans="2:10" ht="15" customHeight="1">
      <c r="B8" s="180" t="s">
        <v>184</v>
      </c>
      <c r="C8" s="180"/>
      <c r="D8" s="180"/>
      <c r="E8" s="180"/>
      <c r="F8" s="180"/>
      <c r="G8" s="180"/>
      <c r="H8" s="180"/>
      <c r="I8" s="180"/>
      <c r="J8" s="180"/>
    </row>
    <row r="9" spans="2:10" ht="15" customHeight="1">
      <c r="B9" s="189" t="s">
        <v>48</v>
      </c>
      <c r="C9" s="189"/>
      <c r="D9" s="189"/>
      <c r="E9" s="189"/>
      <c r="F9" s="189"/>
      <c r="G9" s="189"/>
      <c r="H9" s="189"/>
      <c r="I9" s="189"/>
      <c r="J9" s="189"/>
    </row>
    <row r="10" spans="2:10" ht="15" customHeight="1">
      <c r="B10" s="180" t="s">
        <v>185</v>
      </c>
      <c r="C10" s="180"/>
      <c r="D10" s="180"/>
      <c r="E10" s="180"/>
      <c r="F10" s="180"/>
      <c r="G10" s="180"/>
      <c r="H10" s="180"/>
      <c r="I10" s="180"/>
      <c r="J10" s="180"/>
    </row>
    <row r="11" spans="2:10" ht="15" customHeight="1">
      <c r="B11" s="181" t="s">
        <v>186</v>
      </c>
      <c r="C11" s="181"/>
      <c r="D11" s="181"/>
      <c r="E11" s="181"/>
      <c r="F11" s="181"/>
      <c r="G11" s="181"/>
      <c r="H11" s="181"/>
      <c r="I11" s="181"/>
      <c r="J11" s="181"/>
    </row>
    <row r="12" spans="2:10" ht="6.75" customHeight="1">
      <c r="B12" s="182"/>
      <c r="C12" s="182"/>
      <c r="D12" s="182"/>
      <c r="E12" s="182"/>
      <c r="F12" s="182"/>
      <c r="G12" s="182"/>
      <c r="H12" s="182"/>
      <c r="I12" s="182"/>
      <c r="J12" s="182"/>
    </row>
    <row r="13" spans="2:10" ht="15" customHeight="1">
      <c r="B13" s="183" t="s">
        <v>187</v>
      </c>
      <c r="C13" s="183"/>
      <c r="D13" s="183"/>
      <c r="E13" s="183"/>
      <c r="F13" s="183"/>
      <c r="G13" s="183"/>
      <c r="H13" s="183"/>
      <c r="I13" s="183"/>
      <c r="J13" s="183"/>
    </row>
    <row r="14" spans="2:10" ht="15" customHeight="1">
      <c r="B14" s="183" t="s">
        <v>51</v>
      </c>
      <c r="C14" s="183"/>
      <c r="D14" s="183"/>
      <c r="E14" s="183"/>
      <c r="F14" s="183"/>
      <c r="G14" s="183"/>
      <c r="H14" s="183"/>
      <c r="I14" s="183"/>
      <c r="J14" s="183"/>
    </row>
    <row r="15" spans="2:10" ht="9.75" customHeight="1">
      <c r="B15" s="109"/>
      <c r="C15" s="110"/>
      <c r="D15" s="110"/>
      <c r="E15" s="110"/>
      <c r="F15" s="110"/>
      <c r="G15" s="110"/>
      <c r="H15" s="110"/>
      <c r="I15" s="110"/>
      <c r="J15" s="110"/>
    </row>
    <row r="16" spans="2:10" ht="15" customHeight="1">
      <c r="B16" s="184" t="s">
        <v>52</v>
      </c>
      <c r="C16" s="184"/>
      <c r="D16" s="184"/>
      <c r="E16" s="184"/>
      <c r="F16" s="184"/>
      <c r="G16" s="184"/>
      <c r="H16" s="184"/>
      <c r="I16" s="184"/>
      <c r="J16" s="184"/>
    </row>
    <row r="17" spans="2:10" ht="15" customHeight="1">
      <c r="B17" s="181" t="s">
        <v>53</v>
      </c>
      <c r="C17" s="181"/>
      <c r="D17" s="181"/>
      <c r="E17" s="181"/>
      <c r="F17" s="181"/>
      <c r="G17" s="181"/>
      <c r="H17" s="181"/>
      <c r="I17" s="181"/>
      <c r="J17" s="181"/>
    </row>
    <row r="18" spans="2:10" s="110" customFormat="1" ht="15" customHeight="1">
      <c r="B18" s="185" t="s">
        <v>188</v>
      </c>
      <c r="C18" s="185"/>
      <c r="D18" s="185"/>
      <c r="E18" s="185"/>
      <c r="F18" s="185"/>
      <c r="G18" s="185"/>
      <c r="H18" s="185"/>
      <c r="I18" s="185"/>
      <c r="J18" s="185"/>
    </row>
    <row r="19" spans="2:10" s="112" customFormat="1" ht="50.1" customHeight="1">
      <c r="B19" s="186" t="s">
        <v>6</v>
      </c>
      <c r="C19" s="187"/>
      <c r="D19" s="186" t="s">
        <v>55</v>
      </c>
      <c r="E19" s="188"/>
      <c r="F19" s="188"/>
      <c r="G19" s="187"/>
      <c r="H19" s="111" t="s">
        <v>189</v>
      </c>
      <c r="I19" s="111" t="s">
        <v>190</v>
      </c>
      <c r="J19" s="111" t="s">
        <v>191</v>
      </c>
    </row>
    <row r="20" spans="2:10" ht="15.75" customHeight="1">
      <c r="B20" s="113" t="s">
        <v>59</v>
      </c>
      <c r="C20" s="114" t="s">
        <v>192</v>
      </c>
      <c r="D20" s="171" t="s">
        <v>192</v>
      </c>
      <c r="E20" s="172"/>
      <c r="F20" s="172"/>
      <c r="G20" s="173"/>
      <c r="H20" s="115"/>
      <c r="I20" s="116">
        <f>SUM(I21,I26,I27)</f>
        <v>1629395.1700000002</v>
      </c>
      <c r="J20" s="116">
        <f>SUM(J21,J26,J27)</f>
        <v>1546093.94</v>
      </c>
    </row>
    <row r="21" spans="2:10" ht="15.75" customHeight="1">
      <c r="B21" s="117" t="s">
        <v>61</v>
      </c>
      <c r="C21" s="118" t="s">
        <v>193</v>
      </c>
      <c r="D21" s="177" t="s">
        <v>193</v>
      </c>
      <c r="E21" s="178"/>
      <c r="F21" s="178"/>
      <c r="G21" s="179"/>
      <c r="H21" s="119"/>
      <c r="I21" s="120">
        <f>SUM(I22:I25)</f>
        <v>1564883.3</v>
      </c>
      <c r="J21" s="120">
        <f>SUM(J22:J25)</f>
        <v>1452741.69</v>
      </c>
    </row>
    <row r="22" spans="2:10" ht="15.75" customHeight="1">
      <c r="B22" s="117" t="s">
        <v>194</v>
      </c>
      <c r="C22" s="118" t="s">
        <v>128</v>
      </c>
      <c r="D22" s="177" t="s">
        <v>128</v>
      </c>
      <c r="E22" s="178"/>
      <c r="F22" s="178"/>
      <c r="G22" s="179"/>
      <c r="H22" s="119"/>
      <c r="I22" s="121">
        <v>592774.54</v>
      </c>
      <c r="J22" s="121">
        <v>464187.26</v>
      </c>
    </row>
    <row r="23" spans="2:10" ht="15.75" customHeight="1">
      <c r="B23" s="117" t="s">
        <v>195</v>
      </c>
      <c r="C23" s="122" t="s">
        <v>196</v>
      </c>
      <c r="D23" s="174" t="s">
        <v>196</v>
      </c>
      <c r="E23" s="175"/>
      <c r="F23" s="175"/>
      <c r="G23" s="176"/>
      <c r="H23" s="119"/>
      <c r="I23" s="121">
        <v>963460.85</v>
      </c>
      <c r="J23" s="121">
        <v>977828.19</v>
      </c>
    </row>
    <row r="24" spans="2:10" ht="15.75" customHeight="1">
      <c r="B24" s="117" t="s">
        <v>197</v>
      </c>
      <c r="C24" s="118" t="s">
        <v>198</v>
      </c>
      <c r="D24" s="174" t="s">
        <v>198</v>
      </c>
      <c r="E24" s="175"/>
      <c r="F24" s="175"/>
      <c r="G24" s="176"/>
      <c r="H24" s="119"/>
      <c r="I24" s="121">
        <v>3195.49</v>
      </c>
      <c r="J24" s="121">
        <v>0</v>
      </c>
    </row>
    <row r="25" spans="2:10" ht="15.75" customHeight="1">
      <c r="B25" s="117" t="s">
        <v>199</v>
      </c>
      <c r="C25" s="122" t="s">
        <v>200</v>
      </c>
      <c r="D25" s="174" t="s">
        <v>200</v>
      </c>
      <c r="E25" s="175"/>
      <c r="F25" s="175"/>
      <c r="G25" s="176"/>
      <c r="H25" s="119"/>
      <c r="I25" s="121">
        <v>5452.42</v>
      </c>
      <c r="J25" s="121">
        <v>10726.24</v>
      </c>
    </row>
    <row r="26" spans="2:10" ht="15.75" customHeight="1">
      <c r="B26" s="117" t="s">
        <v>73</v>
      </c>
      <c r="C26" s="118" t="s">
        <v>201</v>
      </c>
      <c r="D26" s="174" t="s">
        <v>201</v>
      </c>
      <c r="E26" s="175"/>
      <c r="F26" s="175"/>
      <c r="G26" s="176"/>
      <c r="H26" s="119"/>
      <c r="I26" s="120"/>
      <c r="J26" s="123"/>
    </row>
    <row r="27" spans="2:10" ht="15.75" customHeight="1">
      <c r="B27" s="117" t="s">
        <v>93</v>
      </c>
      <c r="C27" s="118" t="s">
        <v>202</v>
      </c>
      <c r="D27" s="174" t="s">
        <v>202</v>
      </c>
      <c r="E27" s="175"/>
      <c r="F27" s="175"/>
      <c r="G27" s="176"/>
      <c r="H27" s="119" t="s">
        <v>275</v>
      </c>
      <c r="I27" s="120">
        <f>SUM(I28)+SUM(I29)</f>
        <v>64511.87</v>
      </c>
      <c r="J27" s="120">
        <f>SUM(J28)+SUM(J29)</f>
        <v>93352.25</v>
      </c>
    </row>
    <row r="28" spans="2:10" ht="15.75" customHeight="1">
      <c r="B28" s="117" t="s">
        <v>203</v>
      </c>
      <c r="C28" s="122" t="s">
        <v>204</v>
      </c>
      <c r="D28" s="174" t="s">
        <v>204</v>
      </c>
      <c r="E28" s="175"/>
      <c r="F28" s="175"/>
      <c r="G28" s="176"/>
      <c r="H28" s="119"/>
      <c r="I28" s="121">
        <v>64511.87</v>
      </c>
      <c r="J28" s="121">
        <v>93352.25</v>
      </c>
    </row>
    <row r="29" spans="2:10" ht="15.75" customHeight="1">
      <c r="B29" s="117" t="s">
        <v>205</v>
      </c>
      <c r="C29" s="122" t="s">
        <v>206</v>
      </c>
      <c r="D29" s="174" t="s">
        <v>206</v>
      </c>
      <c r="E29" s="175"/>
      <c r="F29" s="175"/>
      <c r="G29" s="176"/>
      <c r="H29" s="119"/>
      <c r="I29" s="121" t="s">
        <v>25</v>
      </c>
      <c r="J29" s="121" t="s">
        <v>25</v>
      </c>
    </row>
    <row r="30" spans="2:10" ht="15.75" customHeight="1">
      <c r="B30" s="113" t="s">
        <v>99</v>
      </c>
      <c r="C30" s="114" t="s">
        <v>207</v>
      </c>
      <c r="D30" s="171" t="s">
        <v>207</v>
      </c>
      <c r="E30" s="172"/>
      <c r="F30" s="172"/>
      <c r="G30" s="173"/>
      <c r="H30" s="115" t="s">
        <v>276</v>
      </c>
      <c r="I30" s="116">
        <f>SUM(I31:I44)</f>
        <v>1630624.55</v>
      </c>
      <c r="J30" s="116">
        <f>SUM(J31:J44)</f>
        <v>1523218.3900000001</v>
      </c>
    </row>
    <row r="31" spans="2:10" ht="15.75" customHeight="1">
      <c r="B31" s="117" t="s">
        <v>61</v>
      </c>
      <c r="C31" s="118" t="s">
        <v>208</v>
      </c>
      <c r="D31" s="174" t="s">
        <v>209</v>
      </c>
      <c r="E31" s="175"/>
      <c r="F31" s="175"/>
      <c r="G31" s="176"/>
      <c r="H31" s="119"/>
      <c r="I31" s="121">
        <v>1393116.81</v>
      </c>
      <c r="J31" s="121">
        <v>1295363.6299999999</v>
      </c>
    </row>
    <row r="32" spans="2:10" ht="15.75" customHeight="1">
      <c r="B32" s="117" t="s">
        <v>73</v>
      </c>
      <c r="C32" s="118" t="s">
        <v>210</v>
      </c>
      <c r="D32" s="174" t="s">
        <v>211</v>
      </c>
      <c r="E32" s="175"/>
      <c r="F32" s="175"/>
      <c r="G32" s="176"/>
      <c r="H32" s="119"/>
      <c r="I32" s="121">
        <v>25242.75</v>
      </c>
      <c r="J32" s="121">
        <v>22707.3</v>
      </c>
    </row>
    <row r="33" spans="2:10" ht="15.75" customHeight="1">
      <c r="B33" s="117" t="s">
        <v>93</v>
      </c>
      <c r="C33" s="118" t="s">
        <v>212</v>
      </c>
      <c r="D33" s="174" t="s">
        <v>213</v>
      </c>
      <c r="E33" s="175"/>
      <c r="F33" s="175"/>
      <c r="G33" s="176"/>
      <c r="H33" s="119"/>
      <c r="I33" s="121">
        <v>31608.26</v>
      </c>
      <c r="J33" s="121">
        <v>32844.589999999997</v>
      </c>
    </row>
    <row r="34" spans="2:10" ht="15.75" customHeight="1">
      <c r="B34" s="117" t="s">
        <v>95</v>
      </c>
      <c r="C34" s="118" t="s">
        <v>214</v>
      </c>
      <c r="D34" s="177" t="s">
        <v>215</v>
      </c>
      <c r="E34" s="178"/>
      <c r="F34" s="178"/>
      <c r="G34" s="179"/>
      <c r="H34" s="119"/>
      <c r="I34" s="121">
        <v>1261.01</v>
      </c>
      <c r="J34" s="121">
        <v>542.03</v>
      </c>
    </row>
    <row r="35" spans="2:10" ht="15.75" customHeight="1">
      <c r="B35" s="117" t="s">
        <v>97</v>
      </c>
      <c r="C35" s="118" t="s">
        <v>216</v>
      </c>
      <c r="D35" s="177" t="s">
        <v>217</v>
      </c>
      <c r="E35" s="178"/>
      <c r="F35" s="178"/>
      <c r="G35" s="179"/>
      <c r="H35" s="119"/>
      <c r="I35" s="121">
        <v>0</v>
      </c>
      <c r="J35" s="121">
        <v>0</v>
      </c>
    </row>
    <row r="36" spans="2:10" ht="15.75" customHeight="1">
      <c r="B36" s="117" t="s">
        <v>218</v>
      </c>
      <c r="C36" s="118" t="s">
        <v>219</v>
      </c>
      <c r="D36" s="177" t="s">
        <v>220</v>
      </c>
      <c r="E36" s="178"/>
      <c r="F36" s="178"/>
      <c r="G36" s="179"/>
      <c r="H36" s="119"/>
      <c r="I36" s="121">
        <v>6352.09</v>
      </c>
      <c r="J36" s="121">
        <v>1694.14</v>
      </c>
    </row>
    <row r="37" spans="2:10" ht="15.75" customHeight="1">
      <c r="B37" s="117" t="s">
        <v>221</v>
      </c>
      <c r="C37" s="118" t="s">
        <v>222</v>
      </c>
      <c r="D37" s="177" t="s">
        <v>223</v>
      </c>
      <c r="E37" s="178"/>
      <c r="F37" s="178"/>
      <c r="G37" s="179"/>
      <c r="H37" s="119"/>
      <c r="I37" s="121">
        <v>59546.51</v>
      </c>
      <c r="J37" s="121">
        <v>41016.28</v>
      </c>
    </row>
    <row r="38" spans="2:10" ht="15.75" customHeight="1">
      <c r="B38" s="117" t="s">
        <v>224</v>
      </c>
      <c r="C38" s="118" t="s">
        <v>225</v>
      </c>
      <c r="D38" s="174" t="s">
        <v>225</v>
      </c>
      <c r="E38" s="175"/>
      <c r="F38" s="175"/>
      <c r="G38" s="176"/>
      <c r="H38" s="119"/>
      <c r="I38" s="121" t="s">
        <v>25</v>
      </c>
      <c r="J38" s="121" t="s">
        <v>25</v>
      </c>
    </row>
    <row r="39" spans="2:10" ht="15.75" customHeight="1">
      <c r="B39" s="117" t="s">
        <v>226</v>
      </c>
      <c r="C39" s="118" t="s">
        <v>227</v>
      </c>
      <c r="D39" s="177" t="s">
        <v>227</v>
      </c>
      <c r="E39" s="178"/>
      <c r="F39" s="178"/>
      <c r="G39" s="179"/>
      <c r="H39" s="119"/>
      <c r="I39" s="121">
        <v>103264.63</v>
      </c>
      <c r="J39" s="121">
        <v>119774.5</v>
      </c>
    </row>
    <row r="40" spans="2:10" ht="15.75" customHeight="1">
      <c r="B40" s="117" t="s">
        <v>228</v>
      </c>
      <c r="C40" s="118" t="s">
        <v>229</v>
      </c>
      <c r="D40" s="174" t="s">
        <v>230</v>
      </c>
      <c r="E40" s="175"/>
      <c r="F40" s="175"/>
      <c r="G40" s="176"/>
      <c r="H40" s="119"/>
      <c r="I40" s="121">
        <v>100</v>
      </c>
      <c r="J40" s="121">
        <v>100</v>
      </c>
    </row>
    <row r="41" spans="2:10" ht="15.75" customHeight="1">
      <c r="B41" s="117" t="s">
        <v>231</v>
      </c>
      <c r="C41" s="118" t="s">
        <v>232</v>
      </c>
      <c r="D41" s="174" t="s">
        <v>233</v>
      </c>
      <c r="E41" s="175"/>
      <c r="F41" s="175"/>
      <c r="G41" s="176"/>
      <c r="H41" s="119"/>
      <c r="I41" s="121" t="s">
        <v>25</v>
      </c>
      <c r="J41" s="121" t="s">
        <v>25</v>
      </c>
    </row>
    <row r="42" spans="2:10" ht="15.75" customHeight="1">
      <c r="B42" s="117" t="s">
        <v>234</v>
      </c>
      <c r="C42" s="118" t="s">
        <v>235</v>
      </c>
      <c r="D42" s="174" t="s">
        <v>236</v>
      </c>
      <c r="E42" s="175"/>
      <c r="F42" s="175"/>
      <c r="G42" s="176"/>
      <c r="H42" s="119"/>
      <c r="I42" s="121" t="s">
        <v>25</v>
      </c>
      <c r="J42" s="121" t="s">
        <v>25</v>
      </c>
    </row>
    <row r="43" spans="2:10" ht="15.75" customHeight="1">
      <c r="B43" s="117" t="s">
        <v>237</v>
      </c>
      <c r="C43" s="118" t="s">
        <v>238</v>
      </c>
      <c r="D43" s="174" t="s">
        <v>239</v>
      </c>
      <c r="E43" s="175"/>
      <c r="F43" s="175"/>
      <c r="G43" s="176"/>
      <c r="H43" s="119"/>
      <c r="I43" s="121">
        <v>10067.07</v>
      </c>
      <c r="J43" s="121">
        <v>9152.58</v>
      </c>
    </row>
    <row r="44" spans="2:10" ht="15.75" customHeight="1">
      <c r="B44" s="117" t="s">
        <v>240</v>
      </c>
      <c r="C44" s="118" t="s">
        <v>241</v>
      </c>
      <c r="D44" s="157" t="s">
        <v>242</v>
      </c>
      <c r="E44" s="158"/>
      <c r="F44" s="158"/>
      <c r="G44" s="159"/>
      <c r="H44" s="119"/>
      <c r="I44" s="121">
        <v>65.42</v>
      </c>
      <c r="J44" s="121">
        <v>23.34</v>
      </c>
    </row>
    <row r="45" spans="2:10" ht="15.75" customHeight="1">
      <c r="B45" s="114" t="s">
        <v>101</v>
      </c>
      <c r="C45" s="124" t="s">
        <v>243</v>
      </c>
      <c r="D45" s="162" t="s">
        <v>243</v>
      </c>
      <c r="E45" s="163"/>
      <c r="F45" s="163"/>
      <c r="G45" s="164"/>
      <c r="H45" s="115"/>
      <c r="I45" s="116">
        <f>I20-I30</f>
        <v>-1229.3799999998882</v>
      </c>
      <c r="J45" s="116">
        <f>J20-J30</f>
        <v>22875.549999999814</v>
      </c>
    </row>
    <row r="46" spans="2:10" ht="15.75" customHeight="1">
      <c r="B46" s="114" t="s">
        <v>126</v>
      </c>
      <c r="C46" s="114" t="s">
        <v>244</v>
      </c>
      <c r="D46" s="165" t="s">
        <v>244</v>
      </c>
      <c r="E46" s="166"/>
      <c r="F46" s="166"/>
      <c r="G46" s="167"/>
      <c r="H46" s="125"/>
      <c r="I46" s="116">
        <f>IF(TYPE(I47)=1,I47,0)+IF(TYPE(I48)=1,I48,0)-IF(TYPE(I49)=1,I49,0)</f>
        <v>1192</v>
      </c>
      <c r="J46" s="116">
        <f>IF(TYPE(J47)=1,J47,0)+IF(TYPE(J48)=1,J48,0)-IF(TYPE(J49)=1,J49,0)</f>
        <v>484</v>
      </c>
    </row>
    <row r="47" spans="2:10" ht="15.75" customHeight="1">
      <c r="B47" s="122" t="s">
        <v>245</v>
      </c>
      <c r="C47" s="118" t="s">
        <v>246</v>
      </c>
      <c r="D47" s="157" t="s">
        <v>247</v>
      </c>
      <c r="E47" s="158"/>
      <c r="F47" s="158"/>
      <c r="G47" s="159"/>
      <c r="H47" s="126"/>
      <c r="I47" s="120">
        <v>1192</v>
      </c>
      <c r="J47" s="121">
        <v>484</v>
      </c>
    </row>
    <row r="48" spans="2:10" ht="15.75" customHeight="1">
      <c r="B48" s="122" t="s">
        <v>73</v>
      </c>
      <c r="C48" s="118" t="s">
        <v>248</v>
      </c>
      <c r="D48" s="157" t="s">
        <v>248</v>
      </c>
      <c r="E48" s="158"/>
      <c r="F48" s="158"/>
      <c r="G48" s="159"/>
      <c r="H48" s="126"/>
      <c r="I48" s="121" t="s">
        <v>25</v>
      </c>
      <c r="J48" s="121" t="s">
        <v>25</v>
      </c>
    </row>
    <row r="49" spans="2:10" ht="15.75" customHeight="1">
      <c r="B49" s="122" t="s">
        <v>249</v>
      </c>
      <c r="C49" s="118" t="s">
        <v>250</v>
      </c>
      <c r="D49" s="157" t="s">
        <v>251</v>
      </c>
      <c r="E49" s="158"/>
      <c r="F49" s="158"/>
      <c r="G49" s="159"/>
      <c r="H49" s="126"/>
      <c r="I49" s="121" t="s">
        <v>25</v>
      </c>
      <c r="J49" s="121" t="s">
        <v>25</v>
      </c>
    </row>
    <row r="50" spans="2:10" ht="15.75" customHeight="1">
      <c r="B50" s="114" t="s">
        <v>133</v>
      </c>
      <c r="C50" s="124" t="s">
        <v>252</v>
      </c>
      <c r="D50" s="162" t="s">
        <v>252</v>
      </c>
      <c r="E50" s="163"/>
      <c r="F50" s="163"/>
      <c r="G50" s="164"/>
      <c r="H50" s="125"/>
      <c r="I50" s="121">
        <v>0</v>
      </c>
      <c r="J50" s="121">
        <v>0</v>
      </c>
    </row>
    <row r="51" spans="2:10" ht="30" customHeight="1">
      <c r="B51" s="114" t="s">
        <v>160</v>
      </c>
      <c r="C51" s="124" t="s">
        <v>253</v>
      </c>
      <c r="D51" s="168" t="s">
        <v>253</v>
      </c>
      <c r="E51" s="169"/>
      <c r="F51" s="169"/>
      <c r="G51" s="170"/>
      <c r="H51" s="125"/>
      <c r="I51" s="121" t="s">
        <v>25</v>
      </c>
      <c r="J51" s="121" t="s">
        <v>25</v>
      </c>
    </row>
    <row r="52" spans="2:10" ht="15.75" customHeight="1">
      <c r="B52" s="114" t="s">
        <v>172</v>
      </c>
      <c r="C52" s="124" t="s">
        <v>254</v>
      </c>
      <c r="D52" s="162" t="s">
        <v>254</v>
      </c>
      <c r="E52" s="163"/>
      <c r="F52" s="163"/>
      <c r="G52" s="164"/>
      <c r="H52" s="125"/>
      <c r="I52" s="121" t="s">
        <v>25</v>
      </c>
      <c r="J52" s="121" t="s">
        <v>25</v>
      </c>
    </row>
    <row r="53" spans="2:10" ht="30" customHeight="1">
      <c r="B53" s="114" t="s">
        <v>255</v>
      </c>
      <c r="C53" s="114" t="s">
        <v>256</v>
      </c>
      <c r="D53" s="171" t="s">
        <v>256</v>
      </c>
      <c r="E53" s="172"/>
      <c r="F53" s="172"/>
      <c r="G53" s="173"/>
      <c r="H53" s="125"/>
      <c r="I53" s="116">
        <f>SUM(I45,I46,I50,I51,I52)</f>
        <v>-37.379999999888241</v>
      </c>
      <c r="J53" s="116">
        <f>SUM(J45,J46,J50,J51,J52)</f>
        <v>23359.549999999814</v>
      </c>
    </row>
    <row r="54" spans="2:10" ht="15.75" customHeight="1">
      <c r="B54" s="114" t="s">
        <v>61</v>
      </c>
      <c r="C54" s="114" t="s">
        <v>257</v>
      </c>
      <c r="D54" s="165" t="s">
        <v>257</v>
      </c>
      <c r="E54" s="166"/>
      <c r="F54" s="166"/>
      <c r="G54" s="167"/>
      <c r="H54" s="125"/>
      <c r="I54" s="121" t="s">
        <v>25</v>
      </c>
      <c r="J54" s="121" t="s">
        <v>25</v>
      </c>
    </row>
    <row r="55" spans="2:10" ht="15.75" customHeight="1">
      <c r="B55" s="114" t="s">
        <v>258</v>
      </c>
      <c r="C55" s="124" t="s">
        <v>259</v>
      </c>
      <c r="D55" s="162" t="s">
        <v>259</v>
      </c>
      <c r="E55" s="163"/>
      <c r="F55" s="163"/>
      <c r="G55" s="164"/>
      <c r="H55" s="125"/>
      <c r="I55" s="116">
        <f>SUM(I53,I54)</f>
        <v>-37.379999999888241</v>
      </c>
      <c r="J55" s="116">
        <f>SUM(J53,J54)</f>
        <v>23359.549999999814</v>
      </c>
    </row>
    <row r="56" spans="2:10" ht="15.75" customHeight="1">
      <c r="B56" s="122" t="s">
        <v>61</v>
      </c>
      <c r="C56" s="118" t="s">
        <v>260</v>
      </c>
      <c r="D56" s="157" t="s">
        <v>260</v>
      </c>
      <c r="E56" s="158"/>
      <c r="F56" s="158"/>
      <c r="G56" s="159"/>
      <c r="H56" s="126"/>
      <c r="I56" s="120"/>
      <c r="J56" s="120"/>
    </row>
    <row r="57" spans="2:10" ht="15.75" customHeight="1">
      <c r="B57" s="122" t="s">
        <v>73</v>
      </c>
      <c r="C57" s="118" t="s">
        <v>261</v>
      </c>
      <c r="D57" s="157" t="s">
        <v>261</v>
      </c>
      <c r="E57" s="158"/>
      <c r="F57" s="158"/>
      <c r="G57" s="159"/>
      <c r="H57" s="126"/>
      <c r="I57" s="120"/>
      <c r="J57" s="120"/>
    </row>
    <row r="58" spans="2:10" ht="7.5" customHeight="1">
      <c r="B58" s="85"/>
      <c r="C58" s="85"/>
      <c r="D58" s="85"/>
      <c r="E58" s="85"/>
    </row>
    <row r="59" spans="2:10" ht="15.75" customHeight="1">
      <c r="B59" s="160" t="s">
        <v>278</v>
      </c>
      <c r="C59" s="160"/>
      <c r="D59" s="160"/>
      <c r="E59" s="160"/>
      <c r="F59" s="160"/>
      <c r="G59" s="160"/>
      <c r="H59" s="127"/>
      <c r="I59" s="161" t="s">
        <v>175</v>
      </c>
      <c r="J59" s="161"/>
    </row>
    <row r="60" spans="2:10" s="110" customFormat="1" ht="18.75" customHeight="1">
      <c r="B60" s="155" t="s">
        <v>262</v>
      </c>
      <c r="C60" s="155"/>
      <c r="D60" s="155"/>
      <c r="E60" s="155"/>
      <c r="F60" s="155"/>
      <c r="G60" s="155"/>
      <c r="H60" s="128" t="s">
        <v>177</v>
      </c>
      <c r="I60" s="156" t="s">
        <v>178</v>
      </c>
      <c r="J60" s="156"/>
    </row>
    <row r="61" spans="2:10" s="110" customFormat="1" ht="10.5" customHeight="1">
      <c r="B61" s="3"/>
      <c r="C61" s="3"/>
      <c r="D61" s="3"/>
      <c r="E61" s="3"/>
      <c r="F61" s="3"/>
      <c r="G61" s="3"/>
      <c r="H61" s="3"/>
      <c r="I61" s="129"/>
      <c r="J61" s="129"/>
    </row>
    <row r="62" spans="2:10" s="110" customFormat="1" ht="15" customHeight="1">
      <c r="B62" s="160" t="s">
        <v>279</v>
      </c>
      <c r="C62" s="160"/>
      <c r="D62" s="160"/>
      <c r="E62" s="160"/>
      <c r="F62" s="160"/>
      <c r="G62" s="160"/>
      <c r="H62" s="93"/>
      <c r="I62" s="161" t="s">
        <v>277</v>
      </c>
      <c r="J62" s="161"/>
    </row>
    <row r="63" spans="2:10" s="110" customFormat="1" ht="12" customHeight="1">
      <c r="B63" s="155" t="s">
        <v>263</v>
      </c>
      <c r="C63" s="155"/>
      <c r="D63" s="155"/>
      <c r="E63" s="155"/>
      <c r="F63" s="155"/>
      <c r="G63" s="155"/>
      <c r="H63" s="128" t="s">
        <v>264</v>
      </c>
      <c r="I63" s="156" t="s">
        <v>178</v>
      </c>
      <c r="J63" s="156"/>
    </row>
  </sheetData>
  <mergeCells count="62">
    <mergeCell ref="B9:J9"/>
    <mergeCell ref="B1:J1"/>
    <mergeCell ref="B5:J5"/>
    <mergeCell ref="B6:J6"/>
    <mergeCell ref="B7:J7"/>
    <mergeCell ref="B8:J8"/>
    <mergeCell ref="D20:G20"/>
    <mergeCell ref="B10:J10"/>
    <mergeCell ref="B11:J11"/>
    <mergeCell ref="B12:J12"/>
    <mergeCell ref="B13:J13"/>
    <mergeCell ref="B14:J14"/>
    <mergeCell ref="B16:J16"/>
    <mergeCell ref="B17:J17"/>
    <mergeCell ref="B18:J18"/>
    <mergeCell ref="B19:C19"/>
    <mergeCell ref="D19:G19"/>
    <mergeCell ref="D32:G32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44:G4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56:G56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B63:G63"/>
    <mergeCell ref="I63:J63"/>
    <mergeCell ref="D57:G57"/>
    <mergeCell ref="B59:G59"/>
    <mergeCell ref="I59:J59"/>
    <mergeCell ref="B60:G60"/>
    <mergeCell ref="I60:J60"/>
    <mergeCell ref="B62:G62"/>
    <mergeCell ref="I62:J62"/>
  </mergeCells>
  <pageMargins left="0.51181102362204722" right="0.31496062992125984" top="0.19685039370078741" bottom="0.19685039370078741" header="0.31496062992125984" footer="0.31496062992125984"/>
  <pageSetup paperSize="9" scale="7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7991-E579-4169-B5C2-FD7ED350A4D9}">
  <sheetPr>
    <pageSetUpPr fitToPage="1"/>
  </sheetPr>
  <dimension ref="A1:P29"/>
  <sheetViews>
    <sheetView showGridLines="0" tabSelected="1" zoomScale="80" zoomScaleSheetLayoutView="75" workbookViewId="0">
      <selection activeCell="P13" sqref="P13"/>
    </sheetView>
  </sheetViews>
  <sheetFormatPr defaultRowHeight="15" customHeight="1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 ht="15" customHeight="1">
      <c r="J1" s="1" t="s">
        <v>1</v>
      </c>
    </row>
    <row r="2" spans="2:15" ht="15" customHeight="1">
      <c r="J2" s="1" t="s">
        <v>2</v>
      </c>
    </row>
    <row r="4" spans="2:15" ht="15" customHeight="1">
      <c r="B4" s="196" t="s">
        <v>3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2:15" ht="14.25" customHeight="1">
      <c r="B5" s="196" t="s">
        <v>4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2:15" ht="14.25" customHeight="1">
      <c r="B6" s="4"/>
      <c r="C6" s="4"/>
      <c r="D6" s="4"/>
      <c r="E6" s="4"/>
      <c r="F6" s="4"/>
      <c r="G6" s="105" t="s">
        <v>180</v>
      </c>
      <c r="H6" s="105"/>
      <c r="I6" s="105"/>
      <c r="J6" s="4"/>
      <c r="K6" s="4"/>
      <c r="L6" s="4"/>
      <c r="M6" s="4"/>
      <c r="N6" s="4"/>
    </row>
    <row r="7" spans="2:15" ht="15" customHeight="1">
      <c r="E7" s="146" t="s">
        <v>51</v>
      </c>
      <c r="F7" s="146"/>
      <c r="G7" s="146"/>
      <c r="H7" s="146"/>
      <c r="I7" s="146"/>
      <c r="J7" s="146"/>
      <c r="K7" s="146"/>
    </row>
    <row r="8" spans="2:15" ht="15" customHeight="1">
      <c r="B8" s="196" t="s">
        <v>5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2:15" ht="5.25" customHeight="1"/>
    <row r="10" spans="2:15" ht="15" customHeight="1">
      <c r="B10" s="197" t="s">
        <v>6</v>
      </c>
      <c r="C10" s="197" t="s">
        <v>7</v>
      </c>
      <c r="D10" s="197" t="s">
        <v>8</v>
      </c>
      <c r="E10" s="199" t="s">
        <v>9</v>
      </c>
      <c r="F10" s="200"/>
      <c r="G10" s="200"/>
      <c r="H10" s="200"/>
      <c r="I10" s="200"/>
      <c r="J10" s="200"/>
      <c r="K10" s="200"/>
      <c r="L10" s="200"/>
      <c r="M10" s="201"/>
      <c r="N10" s="197" t="s">
        <v>10</v>
      </c>
    </row>
    <row r="11" spans="2:15" ht="123" customHeight="1">
      <c r="B11" s="198"/>
      <c r="C11" s="198"/>
      <c r="D11" s="198"/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  <c r="J11" s="6" t="s">
        <v>16</v>
      </c>
      <c r="K11" s="5" t="s">
        <v>17</v>
      </c>
      <c r="L11" s="7" t="s">
        <v>18</v>
      </c>
      <c r="M11" s="8" t="s">
        <v>19</v>
      </c>
      <c r="N11" s="198"/>
    </row>
    <row r="12" spans="2:15" ht="15" customHeight="1"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9">
        <v>10</v>
      </c>
      <c r="L12" s="10" t="s">
        <v>20</v>
      </c>
      <c r="M12" s="9">
        <v>12</v>
      </c>
      <c r="N12" s="9">
        <v>13</v>
      </c>
    </row>
    <row r="13" spans="2:15" ht="71.25" customHeight="1">
      <c r="B13" s="11" t="s">
        <v>21</v>
      </c>
      <c r="C13" s="12" t="s">
        <v>22</v>
      </c>
      <c r="D13" s="13">
        <f t="shared" ref="D13:M13" si="0">SUM(D14:D15)</f>
        <v>60951.07</v>
      </c>
      <c r="E13" s="13">
        <f t="shared" si="0"/>
        <v>530897.11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-535261.86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ref="N13:N25" si="1">SUM(D13:M13)</f>
        <v>56586.319999999949</v>
      </c>
      <c r="O13" s="14"/>
    </row>
    <row r="14" spans="2:15" ht="15" customHeight="1">
      <c r="B14" s="15" t="s">
        <v>23</v>
      </c>
      <c r="C14" s="16" t="s">
        <v>24</v>
      </c>
      <c r="D14" s="17">
        <v>60951.07</v>
      </c>
      <c r="E14" s="24">
        <v>0</v>
      </c>
      <c r="F14" s="24">
        <v>29662.5</v>
      </c>
      <c r="G14" s="17" t="s">
        <v>25</v>
      </c>
      <c r="H14" s="17" t="s">
        <v>25</v>
      </c>
      <c r="I14" s="17" t="s">
        <v>25</v>
      </c>
      <c r="J14" s="24">
        <v>-34027.25</v>
      </c>
      <c r="K14" s="17" t="s">
        <v>25</v>
      </c>
      <c r="L14" s="17" t="s">
        <v>25</v>
      </c>
      <c r="M14" s="17">
        <v>0</v>
      </c>
      <c r="N14" s="24">
        <f t="shared" si="1"/>
        <v>56586.320000000007</v>
      </c>
      <c r="O14" s="18"/>
    </row>
    <row r="15" spans="2:15" ht="15" customHeight="1">
      <c r="B15" s="15" t="s">
        <v>26</v>
      </c>
      <c r="C15" s="16" t="s">
        <v>27</v>
      </c>
      <c r="D15" s="17">
        <v>0</v>
      </c>
      <c r="E15" s="24">
        <v>530897.11</v>
      </c>
      <c r="F15" s="24">
        <v>-29662.5</v>
      </c>
      <c r="G15" s="17" t="s">
        <v>25</v>
      </c>
      <c r="H15" s="17" t="s">
        <v>25</v>
      </c>
      <c r="I15" s="17" t="s">
        <v>25</v>
      </c>
      <c r="J15" s="24">
        <v>-501234.61</v>
      </c>
      <c r="K15" s="17" t="s">
        <v>25</v>
      </c>
      <c r="L15" s="17" t="s">
        <v>25</v>
      </c>
      <c r="M15" s="17">
        <v>0</v>
      </c>
      <c r="N15" s="17">
        <f t="shared" si="1"/>
        <v>0</v>
      </c>
      <c r="O15" s="19"/>
    </row>
    <row r="16" spans="2:15" ht="74.25" customHeight="1">
      <c r="B16" s="11" t="s">
        <v>28</v>
      </c>
      <c r="C16" s="12" t="s">
        <v>29</v>
      </c>
      <c r="D16" s="13">
        <f t="shared" ref="D16:M16" si="2">SUM(D17:D18)</f>
        <v>529251.76</v>
      </c>
      <c r="E16" s="13">
        <f t="shared" si="2"/>
        <v>853359.46000000008</v>
      </c>
      <c r="F16" s="13">
        <f t="shared" si="2"/>
        <v>0</v>
      </c>
      <c r="G16" s="13">
        <f t="shared" si="2"/>
        <v>4137.53</v>
      </c>
      <c r="H16" s="13">
        <f t="shared" si="2"/>
        <v>-4127.67</v>
      </c>
      <c r="I16" s="13">
        <f t="shared" si="2"/>
        <v>0</v>
      </c>
      <c r="J16" s="13">
        <f t="shared" si="2"/>
        <v>-865500.51</v>
      </c>
      <c r="K16" s="13">
        <f t="shared" si="2"/>
        <v>0</v>
      </c>
      <c r="L16" s="13">
        <f t="shared" si="2"/>
        <v>0</v>
      </c>
      <c r="M16" s="13">
        <f t="shared" si="2"/>
        <v>0</v>
      </c>
      <c r="N16" s="13">
        <f t="shared" si="1"/>
        <v>517120.5700000003</v>
      </c>
      <c r="O16" s="19"/>
    </row>
    <row r="17" spans="1:16" ht="15" customHeight="1">
      <c r="B17" s="15" t="s">
        <v>30</v>
      </c>
      <c r="C17" s="16" t="s">
        <v>24</v>
      </c>
      <c r="D17" s="17">
        <v>529072.68000000005</v>
      </c>
      <c r="E17" s="24">
        <v>19444.810000000001</v>
      </c>
      <c r="F17" s="17" t="s">
        <v>25</v>
      </c>
      <c r="G17" s="24">
        <v>4137.53</v>
      </c>
      <c r="H17" s="24">
        <v>-4127.67</v>
      </c>
      <c r="I17" s="17" t="s">
        <v>25</v>
      </c>
      <c r="J17" s="24">
        <v>-32199.75</v>
      </c>
      <c r="K17" s="17" t="s">
        <v>25</v>
      </c>
      <c r="L17" s="17" t="s">
        <v>25</v>
      </c>
      <c r="M17" s="17">
        <v>0</v>
      </c>
      <c r="N17" s="24">
        <f t="shared" si="1"/>
        <v>516327.60000000009</v>
      </c>
      <c r="O17" s="14"/>
    </row>
    <row r="18" spans="1:16" ht="15" customHeight="1">
      <c r="B18" s="15" t="s">
        <v>31</v>
      </c>
      <c r="C18" s="16" t="s">
        <v>27</v>
      </c>
      <c r="D18" s="17">
        <v>179.08</v>
      </c>
      <c r="E18" s="24">
        <v>833914.65</v>
      </c>
      <c r="F18" s="17" t="s">
        <v>25</v>
      </c>
      <c r="G18" s="17" t="s">
        <v>25</v>
      </c>
      <c r="H18" s="17" t="s">
        <v>25</v>
      </c>
      <c r="I18" s="17" t="s">
        <v>25</v>
      </c>
      <c r="J18" s="24">
        <v>-833300.76</v>
      </c>
      <c r="K18" s="17" t="s">
        <v>25</v>
      </c>
      <c r="L18" s="17" t="s">
        <v>25</v>
      </c>
      <c r="M18" s="17">
        <v>0</v>
      </c>
      <c r="N18" s="24">
        <f t="shared" si="1"/>
        <v>792.96999999997206</v>
      </c>
      <c r="O18" s="14"/>
    </row>
    <row r="19" spans="1:16" ht="114.75" customHeight="1">
      <c r="B19" s="11" t="s">
        <v>32</v>
      </c>
      <c r="C19" s="12" t="s">
        <v>33</v>
      </c>
      <c r="D19" s="13">
        <f t="shared" ref="D19:M19" si="3">SUM(D20:D21)</f>
        <v>0</v>
      </c>
      <c r="E19" s="13">
        <f t="shared" si="3"/>
        <v>2591.62</v>
      </c>
      <c r="F19" s="13">
        <f t="shared" si="3"/>
        <v>0</v>
      </c>
      <c r="G19" s="13">
        <f t="shared" si="3"/>
        <v>603.87</v>
      </c>
      <c r="H19" s="13">
        <f t="shared" si="3"/>
        <v>0</v>
      </c>
      <c r="I19" s="13">
        <f t="shared" si="3"/>
        <v>0</v>
      </c>
      <c r="J19" s="13">
        <f t="shared" si="3"/>
        <v>-3195.4900000000002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1"/>
        <v>-4.5474735088646412E-13</v>
      </c>
      <c r="O19" s="14"/>
    </row>
    <row r="20" spans="1:16" ht="15" customHeight="1">
      <c r="B20" s="15" t="s">
        <v>34</v>
      </c>
      <c r="C20" s="16" t="s">
        <v>24</v>
      </c>
      <c r="D20" s="17">
        <v>0</v>
      </c>
      <c r="E20" s="17">
        <v>-1.1368683772161999E-13</v>
      </c>
      <c r="F20" s="24">
        <v>2439.3200000000002</v>
      </c>
      <c r="G20" s="24">
        <v>603.87</v>
      </c>
      <c r="H20" s="17" t="s">
        <v>25</v>
      </c>
      <c r="I20" s="17" t="s">
        <v>25</v>
      </c>
      <c r="J20" s="24">
        <v>-3043.19</v>
      </c>
      <c r="K20" s="17" t="s">
        <v>25</v>
      </c>
      <c r="L20" s="17" t="s">
        <v>25</v>
      </c>
      <c r="M20" s="17" t="s">
        <v>25</v>
      </c>
      <c r="N20" s="17">
        <f t="shared" si="1"/>
        <v>0</v>
      </c>
      <c r="O20" s="14"/>
    </row>
    <row r="21" spans="1:16" ht="15" customHeight="1">
      <c r="B21" s="15" t="s">
        <v>35</v>
      </c>
      <c r="C21" s="16" t="s">
        <v>27</v>
      </c>
      <c r="D21" s="17">
        <v>0</v>
      </c>
      <c r="E21" s="24">
        <v>2591.62</v>
      </c>
      <c r="F21" s="24">
        <v>-2439.3200000000002</v>
      </c>
      <c r="G21" s="17" t="s">
        <v>25</v>
      </c>
      <c r="H21" s="17" t="s">
        <v>25</v>
      </c>
      <c r="I21" s="17" t="s">
        <v>25</v>
      </c>
      <c r="J21" s="24">
        <v>-152.30000000000001</v>
      </c>
      <c r="K21" s="17" t="s">
        <v>25</v>
      </c>
      <c r="L21" s="17" t="s">
        <v>25</v>
      </c>
      <c r="M21" s="17" t="s">
        <v>25</v>
      </c>
      <c r="N21" s="17">
        <f t="shared" si="1"/>
        <v>-2.8421709430404007E-13</v>
      </c>
      <c r="O21" s="14"/>
    </row>
    <row r="22" spans="1:16" ht="27.75" customHeight="1">
      <c r="B22" s="11" t="s">
        <v>36</v>
      </c>
      <c r="C22" s="12" t="s">
        <v>37</v>
      </c>
      <c r="D22" s="13">
        <f t="shared" ref="D22:M22" si="4">SUM(D23:D24)</f>
        <v>15152.509999999998</v>
      </c>
      <c r="E22" s="13">
        <f t="shared" si="4"/>
        <v>0</v>
      </c>
      <c r="F22" s="13">
        <f t="shared" si="4"/>
        <v>0</v>
      </c>
      <c r="G22" s="13">
        <f t="shared" si="4"/>
        <v>3299.86</v>
      </c>
      <c r="H22" s="13">
        <f t="shared" si="4"/>
        <v>0</v>
      </c>
      <c r="I22" s="13">
        <f t="shared" si="4"/>
        <v>0</v>
      </c>
      <c r="J22" s="13">
        <f t="shared" si="4"/>
        <v>-5452.42</v>
      </c>
      <c r="K22" s="13">
        <f t="shared" si="4"/>
        <v>0</v>
      </c>
      <c r="L22" s="13">
        <f t="shared" si="4"/>
        <v>0</v>
      </c>
      <c r="M22" s="13">
        <f t="shared" si="4"/>
        <v>0</v>
      </c>
      <c r="N22" s="13">
        <f t="shared" si="1"/>
        <v>12999.949999999999</v>
      </c>
      <c r="O22" s="14"/>
    </row>
    <row r="23" spans="1:16" ht="15" customHeight="1">
      <c r="B23" s="15" t="s">
        <v>38</v>
      </c>
      <c r="C23" s="16" t="s">
        <v>24</v>
      </c>
      <c r="D23" s="17">
        <v>14598.3</v>
      </c>
      <c r="E23" s="17">
        <v>0</v>
      </c>
      <c r="F23" s="17" t="s">
        <v>25</v>
      </c>
      <c r="G23" s="24">
        <v>3299.86</v>
      </c>
      <c r="H23" s="17" t="s">
        <v>25</v>
      </c>
      <c r="I23" s="17" t="s">
        <v>25</v>
      </c>
      <c r="J23" s="24">
        <v>-5452.42</v>
      </c>
      <c r="K23" s="17" t="s">
        <v>25</v>
      </c>
      <c r="L23" s="17" t="s">
        <v>25</v>
      </c>
      <c r="M23" s="17" t="s">
        <v>25</v>
      </c>
      <c r="N23" s="24">
        <f t="shared" si="1"/>
        <v>12445.74</v>
      </c>
      <c r="O23" s="14"/>
    </row>
    <row r="24" spans="1:16" ht="15" customHeight="1">
      <c r="B24" s="15" t="s">
        <v>39</v>
      </c>
      <c r="C24" s="16" t="s">
        <v>27</v>
      </c>
      <c r="D24" s="17">
        <v>554.21</v>
      </c>
      <c r="E24" s="17" t="s">
        <v>25</v>
      </c>
      <c r="F24" s="17" t="s">
        <v>25</v>
      </c>
      <c r="G24" s="17" t="s">
        <v>25</v>
      </c>
      <c r="H24" s="17" t="s">
        <v>25</v>
      </c>
      <c r="I24" s="17" t="s">
        <v>25</v>
      </c>
      <c r="J24" s="17" t="s">
        <v>25</v>
      </c>
      <c r="K24" s="17" t="s">
        <v>25</v>
      </c>
      <c r="L24" s="17" t="s">
        <v>25</v>
      </c>
      <c r="M24" s="17" t="s">
        <v>25</v>
      </c>
      <c r="N24" s="24">
        <f t="shared" si="1"/>
        <v>554.21</v>
      </c>
      <c r="O24" s="14"/>
    </row>
    <row r="25" spans="1:16" ht="28.5" customHeight="1">
      <c r="B25" s="11" t="s">
        <v>40</v>
      </c>
      <c r="C25" s="12" t="s">
        <v>41</v>
      </c>
      <c r="D25" s="13">
        <f t="shared" ref="D25:M25" si="5">SUM(D13,D16,D19,D22)</f>
        <v>605355.34</v>
      </c>
      <c r="E25" s="13">
        <f t="shared" si="5"/>
        <v>1386848.1900000002</v>
      </c>
      <c r="F25" s="13">
        <f t="shared" si="5"/>
        <v>0</v>
      </c>
      <c r="G25" s="13">
        <f t="shared" si="5"/>
        <v>8041.26</v>
      </c>
      <c r="H25" s="13">
        <f t="shared" si="5"/>
        <v>-4127.67</v>
      </c>
      <c r="I25" s="13">
        <f t="shared" si="5"/>
        <v>0</v>
      </c>
      <c r="J25" s="13">
        <f t="shared" si="5"/>
        <v>-1409410.28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1"/>
        <v>586706.84000000032</v>
      </c>
      <c r="O25" s="14"/>
    </row>
    <row r="26" spans="1:16" ht="15" customHeight="1">
      <c r="B26" s="194" t="s">
        <v>42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7" spans="1:16" s="20" customFormat="1" ht="15" customHeight="1">
      <c r="A27" s="21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</row>
    <row r="28" spans="1:16" s="20" customFormat="1" ht="15" customHeight="1">
      <c r="A28" s="21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P28" s="21"/>
    </row>
    <row r="29" spans="1:16" s="22" customFormat="1" ht="12.75" customHeight="1">
      <c r="A29" s="21"/>
      <c r="F29" s="23"/>
    </row>
  </sheetData>
  <mergeCells count="10">
    <mergeCell ref="B26:N28"/>
    <mergeCell ref="E7:K7"/>
    <mergeCell ref="B4:N4"/>
    <mergeCell ref="B5:N5"/>
    <mergeCell ref="B8:N8"/>
    <mergeCell ref="B10:B11"/>
    <mergeCell ref="C10:C11"/>
    <mergeCell ref="D10:D11"/>
    <mergeCell ref="E10:M10"/>
    <mergeCell ref="N10:N11"/>
  </mergeCells>
  <printOptions horizontalCentered="1"/>
  <pageMargins left="0.35433070866141736" right="0.35433070866141736" top="0.11811023622047245" bottom="0.23622047244094491" header="0.51181102362204722" footer="0.51181102362204722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20VSAFAS4PR</vt:lpstr>
      <vt:lpstr>'20VSAFAS4PR'!Print_Titles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Renata Zažeckienė</cp:lastModifiedBy>
  <cp:lastPrinted>2025-10-24T08:22:33Z</cp:lastPrinted>
  <dcterms:created xsi:type="dcterms:W3CDTF">1996-10-14T23:33:28Z</dcterms:created>
  <dcterms:modified xsi:type="dcterms:W3CDTF">2025-10-24T08:22:48Z</dcterms:modified>
</cp:coreProperties>
</file>