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Pavaduotoja\OneDrive - Naminukas\Darbalaukis\"/>
    </mc:Choice>
  </mc:AlternateContent>
  <bookViews>
    <workbookView xWindow="0" yWindow="0" windowWidth="28800" windowHeight="11610" firstSheet="14" activeTab="19"/>
  </bookViews>
  <sheets>
    <sheet name="F2 suv" sheetId="1" r:id="rId1"/>
    <sheet name="F2 SB suv" sheetId="3" r:id="rId2"/>
    <sheet name="F2 SB 1.1.1.29" sheetId="4" r:id="rId3"/>
    <sheet name="F2 SB 1.1.3.19." sheetId="34" r:id="rId4"/>
    <sheet name="F2 SB 1.4.4.28." sheetId="40" r:id="rId5"/>
    <sheet name="F2 ML" sheetId="39" r:id="rId6"/>
    <sheet name="F2 ML(UK)" sheetId="5" r:id="rId7"/>
    <sheet name="F2 VBD" sheetId="36" r:id="rId8"/>
    <sheet name="F2 S" sheetId="11" r:id="rId9"/>
    <sheet name="Pažyma apie pajamas" sheetId="18" r:id="rId10"/>
    <sheet name="S7" sheetId="17" r:id="rId11"/>
    <sheet name="9 priedas" sheetId="41" r:id="rId12"/>
    <sheet name="9 priedo pažyma" sheetId="16" r:id="rId13"/>
    <sheet name="Sukauptos FS" sheetId="23" r:id="rId14"/>
    <sheet name="Sukauptų FS pažyma šal" sheetId="26" r:id="rId15"/>
    <sheet name="Gautos FS " sheetId="19" r:id="rId16"/>
    <sheet name="Gautos FS PAGAL ŠALT" sheetId="20" r:id="rId17"/>
    <sheet name="B-2" sheetId="43" r:id="rId18"/>
    <sheet name="Pažyma dėl neužimtų etatų" sheetId="44" r:id="rId19"/>
    <sheet name="Tikslinių lėšų panaudojimas" sheetId="42" r:id="rId20"/>
  </sheets>
  <definedNames>
    <definedName name="_xlnm.Print_Area" localSheetId="4">'F2 SB 1.4.4.28.'!$A$1:$L$377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9" i="43" l="1"/>
  <c r="Q39" i="43"/>
  <c r="P39" i="43"/>
  <c r="O39" i="43"/>
  <c r="N39" i="43"/>
  <c r="K39" i="43"/>
  <c r="J39" i="43"/>
  <c r="I39" i="43"/>
  <c r="G39" i="43"/>
  <c r="F39" i="43"/>
  <c r="E39" i="43"/>
  <c r="D39" i="43"/>
  <c r="C39" i="43"/>
  <c r="B39" i="43"/>
  <c r="R38" i="43"/>
  <c r="Q38" i="43"/>
  <c r="P38" i="43"/>
  <c r="O38" i="43"/>
  <c r="N38" i="43"/>
  <c r="K38" i="43"/>
  <c r="J38" i="43"/>
  <c r="I38" i="43"/>
  <c r="G38" i="43"/>
  <c r="F38" i="43"/>
  <c r="E38" i="43"/>
  <c r="D38" i="43"/>
  <c r="C38" i="43"/>
  <c r="B38" i="43"/>
  <c r="R37" i="43"/>
  <c r="Q37" i="43"/>
  <c r="P37" i="43"/>
  <c r="O37" i="43"/>
  <c r="N37" i="43"/>
  <c r="K37" i="43"/>
  <c r="J37" i="43"/>
  <c r="I37" i="43"/>
  <c r="G37" i="43"/>
  <c r="F37" i="43"/>
  <c r="E37" i="43"/>
  <c r="D37" i="43"/>
  <c r="C37" i="43"/>
  <c r="B37" i="43"/>
  <c r="R36" i="43"/>
  <c r="Q36" i="43"/>
  <c r="P36" i="43"/>
  <c r="O36" i="43"/>
  <c r="N36" i="43"/>
  <c r="K36" i="43"/>
  <c r="J36" i="43"/>
  <c r="I36" i="43"/>
  <c r="G36" i="43"/>
  <c r="F36" i="43"/>
  <c r="E36" i="43"/>
  <c r="D36" i="43"/>
  <c r="C36" i="43"/>
  <c r="B36" i="43"/>
  <c r="R35" i="43"/>
  <c r="Q35" i="43"/>
  <c r="P35" i="43"/>
  <c r="O35" i="43"/>
  <c r="N35" i="43"/>
  <c r="K35" i="43"/>
  <c r="J35" i="43"/>
  <c r="I35" i="43"/>
  <c r="G35" i="43"/>
  <c r="F35" i="43"/>
  <c r="E35" i="43"/>
  <c r="D35" i="43"/>
  <c r="C35" i="43"/>
  <c r="B35" i="43"/>
  <c r="R34" i="43"/>
  <c r="Q34" i="43"/>
  <c r="P34" i="43"/>
  <c r="O34" i="43"/>
  <c r="N34" i="43"/>
  <c r="K34" i="43"/>
  <c r="J34" i="43"/>
  <c r="I34" i="43"/>
  <c r="G34" i="43"/>
  <c r="F34" i="43"/>
  <c r="E34" i="43"/>
  <c r="D34" i="43"/>
  <c r="C34" i="43"/>
  <c r="B34" i="43"/>
  <c r="S33" i="43"/>
  <c r="H33" i="43"/>
  <c r="L33" i="43" s="1"/>
  <c r="S32" i="43"/>
  <c r="L32" i="43"/>
  <c r="H32" i="43"/>
  <c r="S31" i="43"/>
  <c r="L31" i="43"/>
  <c r="S30" i="43"/>
  <c r="L30" i="43"/>
  <c r="S29" i="43"/>
  <c r="L29" i="43"/>
  <c r="S28" i="43"/>
  <c r="H28" i="43"/>
  <c r="L28" i="43" s="1"/>
  <c r="M27" i="43"/>
  <c r="S27" i="43" s="1"/>
  <c r="H27" i="43"/>
  <c r="L27" i="43" s="1"/>
  <c r="M26" i="43"/>
  <c r="S26" i="43" s="1"/>
  <c r="S25" i="43"/>
  <c r="L25" i="43"/>
  <c r="H25" i="43"/>
  <c r="H37" i="43" s="1"/>
  <c r="L37" i="43" s="1"/>
  <c r="S24" i="43"/>
  <c r="H24" i="43"/>
  <c r="L24" i="43" s="1"/>
  <c r="S23" i="43"/>
  <c r="L23" i="43"/>
  <c r="S22" i="43"/>
  <c r="L22" i="43"/>
  <c r="S21" i="43"/>
  <c r="M21" i="43"/>
  <c r="M35" i="43" s="1"/>
  <c r="S35" i="43" s="1"/>
  <c r="L21" i="43"/>
  <c r="S20" i="43"/>
  <c r="M20" i="43"/>
  <c r="H20" i="43"/>
  <c r="L20" i="43" s="1"/>
  <c r="D20" i="44"/>
  <c r="M34" i="43" l="1"/>
  <c r="S34" i="43" s="1"/>
  <c r="M36" i="43"/>
  <c r="S36" i="43" s="1"/>
  <c r="M38" i="43"/>
  <c r="S38" i="43" s="1"/>
  <c r="H35" i="43"/>
  <c r="L35" i="43" s="1"/>
  <c r="H39" i="43"/>
  <c r="L39" i="43" s="1"/>
  <c r="H26" i="43"/>
  <c r="M37" i="43"/>
  <c r="S37" i="43" s="1"/>
  <c r="M39" i="43"/>
  <c r="S39" i="43" s="1"/>
  <c r="H34" i="43"/>
  <c r="H36" i="43"/>
  <c r="L36" i="43" s="1"/>
  <c r="D22" i="42"/>
  <c r="C22" i="42"/>
  <c r="B22" i="42"/>
  <c r="E21" i="42"/>
  <c r="E20" i="42"/>
  <c r="E19" i="42"/>
  <c r="E18" i="42"/>
  <c r="E17" i="42"/>
  <c r="E16" i="42"/>
  <c r="E15" i="42"/>
  <c r="E22" i="42" s="1"/>
  <c r="H38" i="43" l="1"/>
  <c r="L38" i="43" s="1"/>
  <c r="L26" i="43"/>
  <c r="L34" i="43" s="1"/>
  <c r="H26" i="23"/>
  <c r="H20" i="23"/>
  <c r="H27" i="23" s="1"/>
  <c r="H26" i="26"/>
  <c r="H20" i="26"/>
  <c r="H27" i="26" s="1"/>
  <c r="K83" i="41"/>
  <c r="K82" i="41" s="1"/>
  <c r="J83" i="41"/>
  <c r="J82" i="41" s="1"/>
  <c r="I83" i="41"/>
  <c r="I82" i="41"/>
  <c r="K76" i="41"/>
  <c r="K75" i="41" s="1"/>
  <c r="J76" i="41"/>
  <c r="J75" i="41" s="1"/>
  <c r="I76" i="41"/>
  <c r="I75" i="41"/>
  <c r="K70" i="41"/>
  <c r="J70" i="41"/>
  <c r="I70" i="41"/>
  <c r="K67" i="41"/>
  <c r="J67" i="41"/>
  <c r="I67" i="41"/>
  <c r="I66" i="41" s="1"/>
  <c r="K66" i="41"/>
  <c r="J66" i="41"/>
  <c r="K59" i="41"/>
  <c r="J59" i="41"/>
  <c r="I59" i="41"/>
  <c r="K54" i="41"/>
  <c r="J54" i="41"/>
  <c r="I54" i="41"/>
  <c r="K51" i="41"/>
  <c r="J51" i="41"/>
  <c r="I51" i="41"/>
  <c r="I47" i="41" s="1"/>
  <c r="K48" i="41"/>
  <c r="K47" i="41" s="1"/>
  <c r="J48" i="41"/>
  <c r="J47" i="41" s="1"/>
  <c r="I48" i="41"/>
  <c r="K43" i="41"/>
  <c r="K42" i="41" s="1"/>
  <c r="J43" i="41"/>
  <c r="I43" i="41"/>
  <c r="J42" i="41"/>
  <c r="I42" i="41"/>
  <c r="K39" i="41"/>
  <c r="J39" i="41"/>
  <c r="I39" i="41"/>
  <c r="K37" i="41"/>
  <c r="J37" i="41"/>
  <c r="I37" i="41"/>
  <c r="K32" i="41"/>
  <c r="K31" i="41" s="1"/>
  <c r="J32" i="41"/>
  <c r="I32" i="41"/>
  <c r="J31" i="41"/>
  <c r="I31" i="41"/>
  <c r="H26" i="20"/>
  <c r="H24" i="20"/>
  <c r="H20" i="20"/>
  <c r="H18" i="20"/>
  <c r="H27" i="20" s="1"/>
  <c r="H26" i="19"/>
  <c r="H24" i="19"/>
  <c r="H20" i="19"/>
  <c r="H18" i="19"/>
  <c r="H27" i="19" s="1"/>
  <c r="J18" i="18"/>
  <c r="L366" i="1"/>
  <c r="L365" i="1" s="1"/>
  <c r="K366" i="1"/>
  <c r="J366" i="1"/>
  <c r="I366" i="1"/>
  <c r="K365" i="1"/>
  <c r="J365" i="1"/>
  <c r="I365" i="1"/>
  <c r="L363" i="1"/>
  <c r="L362" i="1" s="1"/>
  <c r="K363" i="1"/>
  <c r="J363" i="1"/>
  <c r="I363" i="1"/>
  <c r="K362" i="1"/>
  <c r="J362" i="1"/>
  <c r="I362" i="1"/>
  <c r="L360" i="1"/>
  <c r="K360" i="1"/>
  <c r="K359" i="1" s="1"/>
  <c r="J360" i="1"/>
  <c r="J359" i="1" s="1"/>
  <c r="I360" i="1"/>
  <c r="I359" i="1" s="1"/>
  <c r="L359" i="1"/>
  <c r="L356" i="1"/>
  <c r="L355" i="1" s="1"/>
  <c r="K356" i="1"/>
  <c r="J356" i="1"/>
  <c r="I356" i="1"/>
  <c r="K355" i="1"/>
  <c r="J355" i="1"/>
  <c r="I355" i="1"/>
  <c r="L352" i="1"/>
  <c r="L351" i="1" s="1"/>
  <c r="K352" i="1"/>
  <c r="J352" i="1"/>
  <c r="I352" i="1"/>
  <c r="K351" i="1"/>
  <c r="J351" i="1"/>
  <c r="I351" i="1"/>
  <c r="L348" i="1"/>
  <c r="K348" i="1"/>
  <c r="K347" i="1" s="1"/>
  <c r="J348" i="1"/>
  <c r="J347" i="1" s="1"/>
  <c r="I348" i="1"/>
  <c r="I347" i="1" s="1"/>
  <c r="L347" i="1"/>
  <c r="L344" i="1"/>
  <c r="K344" i="1"/>
  <c r="J344" i="1"/>
  <c r="I344" i="1"/>
  <c r="L341" i="1"/>
  <c r="K341" i="1"/>
  <c r="J341" i="1"/>
  <c r="I341" i="1"/>
  <c r="P339" i="1"/>
  <c r="O339" i="1"/>
  <c r="N339" i="1"/>
  <c r="M339" i="1"/>
  <c r="L339" i="1"/>
  <c r="L338" i="1" s="1"/>
  <c r="K339" i="1"/>
  <c r="J339" i="1"/>
  <c r="I339" i="1"/>
  <c r="K338" i="1"/>
  <c r="J338" i="1"/>
  <c r="I338" i="1"/>
  <c r="I337" i="1" s="1"/>
  <c r="L334" i="1"/>
  <c r="L333" i="1" s="1"/>
  <c r="K334" i="1"/>
  <c r="J334" i="1"/>
  <c r="I334" i="1"/>
  <c r="K333" i="1"/>
  <c r="J333" i="1"/>
  <c r="I333" i="1"/>
  <c r="L331" i="1"/>
  <c r="L330" i="1" s="1"/>
  <c r="K331" i="1"/>
  <c r="J331" i="1"/>
  <c r="J330" i="1" s="1"/>
  <c r="I331" i="1"/>
  <c r="I330" i="1" s="1"/>
  <c r="K330" i="1"/>
  <c r="L328" i="1"/>
  <c r="K328" i="1"/>
  <c r="K327" i="1" s="1"/>
  <c r="J328" i="1"/>
  <c r="J327" i="1" s="1"/>
  <c r="I328" i="1"/>
  <c r="I327" i="1" s="1"/>
  <c r="L327" i="1"/>
  <c r="L324" i="1"/>
  <c r="L323" i="1" s="1"/>
  <c r="K324" i="1"/>
  <c r="J324" i="1"/>
  <c r="I324" i="1"/>
  <c r="K323" i="1"/>
  <c r="J323" i="1"/>
  <c r="I323" i="1"/>
  <c r="L320" i="1"/>
  <c r="L319" i="1" s="1"/>
  <c r="K320" i="1"/>
  <c r="J320" i="1"/>
  <c r="J319" i="1" s="1"/>
  <c r="I320" i="1"/>
  <c r="K319" i="1"/>
  <c r="I319" i="1"/>
  <c r="L316" i="1"/>
  <c r="K316" i="1"/>
  <c r="K315" i="1" s="1"/>
  <c r="J316" i="1"/>
  <c r="J315" i="1" s="1"/>
  <c r="I316" i="1"/>
  <c r="I315" i="1" s="1"/>
  <c r="L315" i="1"/>
  <c r="L312" i="1"/>
  <c r="K312" i="1"/>
  <c r="J312" i="1"/>
  <c r="I312" i="1"/>
  <c r="L309" i="1"/>
  <c r="K309" i="1"/>
  <c r="K306" i="1" s="1"/>
  <c r="J309" i="1"/>
  <c r="I309" i="1"/>
  <c r="L307" i="1"/>
  <c r="L306" i="1" s="1"/>
  <c r="K307" i="1"/>
  <c r="J307" i="1"/>
  <c r="J306" i="1" s="1"/>
  <c r="I307" i="1"/>
  <c r="I306" i="1" s="1"/>
  <c r="L301" i="1"/>
  <c r="L300" i="1" s="1"/>
  <c r="K301" i="1"/>
  <c r="J301" i="1"/>
  <c r="I301" i="1"/>
  <c r="K300" i="1"/>
  <c r="J300" i="1"/>
  <c r="I300" i="1"/>
  <c r="L298" i="1"/>
  <c r="L297" i="1" s="1"/>
  <c r="K298" i="1"/>
  <c r="J298" i="1"/>
  <c r="J297" i="1" s="1"/>
  <c r="I298" i="1"/>
  <c r="I297" i="1" s="1"/>
  <c r="K297" i="1"/>
  <c r="L295" i="1"/>
  <c r="K295" i="1"/>
  <c r="K294" i="1" s="1"/>
  <c r="J295" i="1"/>
  <c r="J294" i="1" s="1"/>
  <c r="I295" i="1"/>
  <c r="I294" i="1" s="1"/>
  <c r="L294" i="1"/>
  <c r="L291" i="1"/>
  <c r="L290" i="1" s="1"/>
  <c r="K291" i="1"/>
  <c r="J291" i="1"/>
  <c r="I291" i="1"/>
  <c r="K290" i="1"/>
  <c r="J290" i="1"/>
  <c r="I290" i="1"/>
  <c r="L287" i="1"/>
  <c r="L286" i="1" s="1"/>
  <c r="K287" i="1"/>
  <c r="J287" i="1"/>
  <c r="J286" i="1" s="1"/>
  <c r="I287" i="1"/>
  <c r="K286" i="1"/>
  <c r="I286" i="1"/>
  <c r="L283" i="1"/>
  <c r="K283" i="1"/>
  <c r="K282" i="1" s="1"/>
  <c r="J283" i="1"/>
  <c r="J282" i="1" s="1"/>
  <c r="I283" i="1"/>
  <c r="I282" i="1" s="1"/>
  <c r="L282" i="1"/>
  <c r="L279" i="1"/>
  <c r="K279" i="1"/>
  <c r="J279" i="1"/>
  <c r="I279" i="1"/>
  <c r="L276" i="1"/>
  <c r="K276" i="1"/>
  <c r="J276" i="1"/>
  <c r="I276" i="1"/>
  <c r="L274" i="1"/>
  <c r="L273" i="1" s="1"/>
  <c r="K274" i="1"/>
  <c r="J274" i="1"/>
  <c r="J273" i="1" s="1"/>
  <c r="I274" i="1"/>
  <c r="K273" i="1"/>
  <c r="I273" i="1"/>
  <c r="L269" i="1"/>
  <c r="L268" i="1" s="1"/>
  <c r="K269" i="1"/>
  <c r="K268" i="1" s="1"/>
  <c r="J269" i="1"/>
  <c r="J268" i="1" s="1"/>
  <c r="I269" i="1"/>
  <c r="I268" i="1" s="1"/>
  <c r="L266" i="1"/>
  <c r="K266" i="1"/>
  <c r="K265" i="1" s="1"/>
  <c r="J266" i="1"/>
  <c r="J265" i="1" s="1"/>
  <c r="I266" i="1"/>
  <c r="I265" i="1" s="1"/>
  <c r="L265" i="1"/>
  <c r="L263" i="1"/>
  <c r="L262" i="1" s="1"/>
  <c r="K263" i="1"/>
  <c r="J263" i="1"/>
  <c r="I263" i="1"/>
  <c r="K262" i="1"/>
  <c r="J262" i="1"/>
  <c r="I262" i="1"/>
  <c r="L259" i="1"/>
  <c r="L258" i="1" s="1"/>
  <c r="K259" i="1"/>
  <c r="K258" i="1" s="1"/>
  <c r="J259" i="1"/>
  <c r="J258" i="1" s="1"/>
  <c r="I259" i="1"/>
  <c r="I258" i="1" s="1"/>
  <c r="L255" i="1"/>
  <c r="K255" i="1"/>
  <c r="K254" i="1" s="1"/>
  <c r="J255" i="1"/>
  <c r="J254" i="1" s="1"/>
  <c r="I255" i="1"/>
  <c r="I254" i="1" s="1"/>
  <c r="L254" i="1"/>
  <c r="L251" i="1"/>
  <c r="L250" i="1" s="1"/>
  <c r="K251" i="1"/>
  <c r="J251" i="1"/>
  <c r="I251" i="1"/>
  <c r="K250" i="1"/>
  <c r="J250" i="1"/>
  <c r="I250" i="1"/>
  <c r="L247" i="1"/>
  <c r="K247" i="1"/>
  <c r="J247" i="1"/>
  <c r="I247" i="1"/>
  <c r="L244" i="1"/>
  <c r="K244" i="1"/>
  <c r="J244" i="1"/>
  <c r="I244" i="1"/>
  <c r="L242" i="1"/>
  <c r="K242" i="1"/>
  <c r="K241" i="1" s="1"/>
  <c r="J242" i="1"/>
  <c r="J241" i="1" s="1"/>
  <c r="I242" i="1"/>
  <c r="I241" i="1" s="1"/>
  <c r="L241" i="1"/>
  <c r="L235" i="1"/>
  <c r="L234" i="1" s="1"/>
  <c r="L233" i="1" s="1"/>
  <c r="K235" i="1"/>
  <c r="K234" i="1" s="1"/>
  <c r="K233" i="1" s="1"/>
  <c r="J235" i="1"/>
  <c r="J234" i="1" s="1"/>
  <c r="J233" i="1" s="1"/>
  <c r="I235" i="1"/>
  <c r="I234" i="1" s="1"/>
  <c r="I233" i="1" s="1"/>
  <c r="L231" i="1"/>
  <c r="L230" i="1" s="1"/>
  <c r="L229" i="1" s="1"/>
  <c r="K231" i="1"/>
  <c r="K230" i="1" s="1"/>
  <c r="K229" i="1" s="1"/>
  <c r="J231" i="1"/>
  <c r="J230" i="1" s="1"/>
  <c r="J229" i="1" s="1"/>
  <c r="I231" i="1"/>
  <c r="I230" i="1" s="1"/>
  <c r="I229" i="1" s="1"/>
  <c r="P222" i="1"/>
  <c r="O222" i="1"/>
  <c r="N222" i="1"/>
  <c r="M222" i="1"/>
  <c r="L222" i="1"/>
  <c r="L221" i="1" s="1"/>
  <c r="K222" i="1"/>
  <c r="J222" i="1"/>
  <c r="I222" i="1"/>
  <c r="K221" i="1"/>
  <c r="J221" i="1"/>
  <c r="I221" i="1"/>
  <c r="L219" i="1"/>
  <c r="L218" i="1" s="1"/>
  <c r="K219" i="1"/>
  <c r="K218" i="1" s="1"/>
  <c r="K217" i="1" s="1"/>
  <c r="J219" i="1"/>
  <c r="J218" i="1" s="1"/>
  <c r="J217" i="1" s="1"/>
  <c r="I219" i="1"/>
  <c r="I218" i="1" s="1"/>
  <c r="I217" i="1" s="1"/>
  <c r="L212" i="1"/>
  <c r="K212" i="1"/>
  <c r="K211" i="1" s="1"/>
  <c r="K210" i="1" s="1"/>
  <c r="J212" i="1"/>
  <c r="J211" i="1" s="1"/>
  <c r="J210" i="1" s="1"/>
  <c r="I212" i="1"/>
  <c r="I211" i="1" s="1"/>
  <c r="I210" i="1" s="1"/>
  <c r="L211" i="1"/>
  <c r="L210" i="1" s="1"/>
  <c r="L208" i="1"/>
  <c r="K208" i="1"/>
  <c r="J208" i="1"/>
  <c r="J207" i="1" s="1"/>
  <c r="I208" i="1"/>
  <c r="I207" i="1" s="1"/>
  <c r="L207" i="1"/>
  <c r="K207" i="1"/>
  <c r="L203" i="1"/>
  <c r="K203" i="1"/>
  <c r="K202" i="1" s="1"/>
  <c r="J203" i="1"/>
  <c r="J202" i="1" s="1"/>
  <c r="I203" i="1"/>
  <c r="I202" i="1" s="1"/>
  <c r="L202" i="1"/>
  <c r="L197" i="1"/>
  <c r="L196" i="1" s="1"/>
  <c r="L187" i="1" s="1"/>
  <c r="K197" i="1"/>
  <c r="J197" i="1"/>
  <c r="I197" i="1"/>
  <c r="K196" i="1"/>
  <c r="J196" i="1"/>
  <c r="I196" i="1"/>
  <c r="L192" i="1"/>
  <c r="K192" i="1"/>
  <c r="K191" i="1" s="1"/>
  <c r="J192" i="1"/>
  <c r="J191" i="1" s="1"/>
  <c r="I192" i="1"/>
  <c r="I191" i="1" s="1"/>
  <c r="L191" i="1"/>
  <c r="L189" i="1"/>
  <c r="K189" i="1"/>
  <c r="K188" i="1" s="1"/>
  <c r="K187" i="1" s="1"/>
  <c r="J189" i="1"/>
  <c r="J188" i="1" s="1"/>
  <c r="J187" i="1" s="1"/>
  <c r="J186" i="1" s="1"/>
  <c r="I189" i="1"/>
  <c r="I188" i="1" s="1"/>
  <c r="L188" i="1"/>
  <c r="L181" i="1"/>
  <c r="L180" i="1" s="1"/>
  <c r="K181" i="1"/>
  <c r="J181" i="1"/>
  <c r="I181" i="1"/>
  <c r="K180" i="1"/>
  <c r="J180" i="1"/>
  <c r="I180" i="1"/>
  <c r="L176" i="1"/>
  <c r="K176" i="1"/>
  <c r="K175" i="1" s="1"/>
  <c r="K174" i="1" s="1"/>
  <c r="J176" i="1"/>
  <c r="J175" i="1" s="1"/>
  <c r="J174" i="1" s="1"/>
  <c r="I176" i="1"/>
  <c r="I175" i="1" s="1"/>
  <c r="I174" i="1" s="1"/>
  <c r="L175" i="1"/>
  <c r="L174" i="1" s="1"/>
  <c r="L172" i="1"/>
  <c r="L171" i="1" s="1"/>
  <c r="L170" i="1" s="1"/>
  <c r="K172" i="1"/>
  <c r="K171" i="1" s="1"/>
  <c r="K170" i="1" s="1"/>
  <c r="J172" i="1"/>
  <c r="J171" i="1" s="1"/>
  <c r="J170" i="1" s="1"/>
  <c r="I172" i="1"/>
  <c r="I171" i="1" s="1"/>
  <c r="I170" i="1" s="1"/>
  <c r="I169" i="1" s="1"/>
  <c r="L167" i="1"/>
  <c r="L166" i="1" s="1"/>
  <c r="K167" i="1"/>
  <c r="J167" i="1"/>
  <c r="I167" i="1"/>
  <c r="K166" i="1"/>
  <c r="J166" i="1"/>
  <c r="I166" i="1"/>
  <c r="L162" i="1"/>
  <c r="L161" i="1" s="1"/>
  <c r="K162" i="1"/>
  <c r="K161" i="1" s="1"/>
  <c r="K160" i="1" s="1"/>
  <c r="K159" i="1" s="1"/>
  <c r="J162" i="1"/>
  <c r="J161" i="1" s="1"/>
  <c r="J160" i="1" s="1"/>
  <c r="J159" i="1" s="1"/>
  <c r="I162" i="1"/>
  <c r="I161" i="1" s="1"/>
  <c r="I160" i="1" s="1"/>
  <c r="I159" i="1" s="1"/>
  <c r="L156" i="1"/>
  <c r="L155" i="1" s="1"/>
  <c r="L154" i="1" s="1"/>
  <c r="K156" i="1"/>
  <c r="J156" i="1"/>
  <c r="I156" i="1"/>
  <c r="K155" i="1"/>
  <c r="K154" i="1" s="1"/>
  <c r="J155" i="1"/>
  <c r="J154" i="1" s="1"/>
  <c r="I155" i="1"/>
  <c r="I154" i="1" s="1"/>
  <c r="L152" i="1"/>
  <c r="L151" i="1" s="1"/>
  <c r="K152" i="1"/>
  <c r="J152" i="1"/>
  <c r="I152" i="1"/>
  <c r="K151" i="1"/>
  <c r="J151" i="1"/>
  <c r="I151" i="1"/>
  <c r="L148" i="1"/>
  <c r="L147" i="1" s="1"/>
  <c r="L146" i="1" s="1"/>
  <c r="K148" i="1"/>
  <c r="K147" i="1" s="1"/>
  <c r="K146" i="1" s="1"/>
  <c r="J148" i="1"/>
  <c r="J147" i="1" s="1"/>
  <c r="J146" i="1" s="1"/>
  <c r="I148" i="1"/>
  <c r="I147" i="1" s="1"/>
  <c r="I146" i="1" s="1"/>
  <c r="L143" i="1"/>
  <c r="L142" i="1" s="1"/>
  <c r="L141" i="1" s="1"/>
  <c r="L140" i="1" s="1"/>
  <c r="K143" i="1"/>
  <c r="K142" i="1" s="1"/>
  <c r="K141" i="1" s="1"/>
  <c r="J143" i="1"/>
  <c r="J142" i="1" s="1"/>
  <c r="J141" i="1" s="1"/>
  <c r="I143" i="1"/>
  <c r="I142" i="1" s="1"/>
  <c r="I141" i="1" s="1"/>
  <c r="L138" i="1"/>
  <c r="L137" i="1" s="1"/>
  <c r="L136" i="1" s="1"/>
  <c r="K138" i="1"/>
  <c r="J138" i="1"/>
  <c r="I138" i="1"/>
  <c r="K137" i="1"/>
  <c r="K136" i="1" s="1"/>
  <c r="J137" i="1"/>
  <c r="J136" i="1" s="1"/>
  <c r="I137" i="1"/>
  <c r="I136" i="1" s="1"/>
  <c r="L134" i="1"/>
  <c r="L133" i="1" s="1"/>
  <c r="L132" i="1" s="1"/>
  <c r="K134" i="1"/>
  <c r="J134" i="1"/>
  <c r="I134" i="1"/>
  <c r="K133" i="1"/>
  <c r="K132" i="1" s="1"/>
  <c r="J133" i="1"/>
  <c r="J132" i="1" s="1"/>
  <c r="I133" i="1"/>
  <c r="I132" i="1" s="1"/>
  <c r="L130" i="1"/>
  <c r="L129" i="1" s="1"/>
  <c r="L128" i="1" s="1"/>
  <c r="K130" i="1"/>
  <c r="J130" i="1"/>
  <c r="I130" i="1"/>
  <c r="K129" i="1"/>
  <c r="K128" i="1" s="1"/>
  <c r="J129" i="1"/>
  <c r="J128" i="1" s="1"/>
  <c r="I129" i="1"/>
  <c r="I128" i="1" s="1"/>
  <c r="L126" i="1"/>
  <c r="L125" i="1" s="1"/>
  <c r="L124" i="1" s="1"/>
  <c r="K126" i="1"/>
  <c r="J126" i="1"/>
  <c r="I126" i="1"/>
  <c r="K125" i="1"/>
  <c r="K124" i="1" s="1"/>
  <c r="J125" i="1"/>
  <c r="J124" i="1" s="1"/>
  <c r="I125" i="1"/>
  <c r="I124" i="1" s="1"/>
  <c r="L122" i="1"/>
  <c r="L121" i="1" s="1"/>
  <c r="L120" i="1" s="1"/>
  <c r="K122" i="1"/>
  <c r="J122" i="1"/>
  <c r="I122" i="1"/>
  <c r="K121" i="1"/>
  <c r="K120" i="1" s="1"/>
  <c r="J121" i="1"/>
  <c r="J120" i="1" s="1"/>
  <c r="I121" i="1"/>
  <c r="I120" i="1" s="1"/>
  <c r="L117" i="1"/>
  <c r="L116" i="1" s="1"/>
  <c r="L115" i="1" s="1"/>
  <c r="K117" i="1"/>
  <c r="J117" i="1"/>
  <c r="I117" i="1"/>
  <c r="K116" i="1"/>
  <c r="K115" i="1" s="1"/>
  <c r="J116" i="1"/>
  <c r="J115" i="1" s="1"/>
  <c r="I116" i="1"/>
  <c r="I115" i="1" s="1"/>
  <c r="L111" i="1"/>
  <c r="L110" i="1" s="1"/>
  <c r="K111" i="1"/>
  <c r="K110" i="1" s="1"/>
  <c r="J111" i="1"/>
  <c r="J110" i="1" s="1"/>
  <c r="I111" i="1"/>
  <c r="I110" i="1" s="1"/>
  <c r="L107" i="1"/>
  <c r="L106" i="1" s="1"/>
  <c r="K107" i="1"/>
  <c r="J107" i="1"/>
  <c r="I107" i="1"/>
  <c r="K106" i="1"/>
  <c r="J106" i="1"/>
  <c r="I106" i="1"/>
  <c r="I105" i="1" s="1"/>
  <c r="L102" i="1"/>
  <c r="L101" i="1" s="1"/>
  <c r="L100" i="1" s="1"/>
  <c r="K102" i="1"/>
  <c r="J102" i="1"/>
  <c r="I102" i="1"/>
  <c r="K101" i="1"/>
  <c r="K100" i="1" s="1"/>
  <c r="J101" i="1"/>
  <c r="J100" i="1" s="1"/>
  <c r="I101" i="1"/>
  <c r="I100" i="1" s="1"/>
  <c r="L97" i="1"/>
  <c r="L96" i="1" s="1"/>
  <c r="L95" i="1" s="1"/>
  <c r="K97" i="1"/>
  <c r="J97" i="1"/>
  <c r="I97" i="1"/>
  <c r="K96" i="1"/>
  <c r="K95" i="1" s="1"/>
  <c r="J96" i="1"/>
  <c r="J95" i="1" s="1"/>
  <c r="I96" i="1"/>
  <c r="I95" i="1" s="1"/>
  <c r="L90" i="1"/>
  <c r="L89" i="1" s="1"/>
  <c r="L88" i="1" s="1"/>
  <c r="L87" i="1" s="1"/>
  <c r="K90" i="1"/>
  <c r="K89" i="1" s="1"/>
  <c r="K88" i="1" s="1"/>
  <c r="K87" i="1" s="1"/>
  <c r="J90" i="1"/>
  <c r="J89" i="1" s="1"/>
  <c r="J88" i="1" s="1"/>
  <c r="J87" i="1" s="1"/>
  <c r="I90" i="1"/>
  <c r="I89" i="1" s="1"/>
  <c r="I88" i="1" s="1"/>
  <c r="I87" i="1" s="1"/>
  <c r="L85" i="1"/>
  <c r="K85" i="1"/>
  <c r="J85" i="1"/>
  <c r="I85" i="1"/>
  <c r="L84" i="1"/>
  <c r="K84" i="1"/>
  <c r="J84" i="1"/>
  <c r="I84" i="1"/>
  <c r="L83" i="1"/>
  <c r="K83" i="1"/>
  <c r="J83" i="1"/>
  <c r="I83" i="1"/>
  <c r="L79" i="1"/>
  <c r="K79" i="1"/>
  <c r="J79" i="1"/>
  <c r="J78" i="1" s="1"/>
  <c r="I79" i="1"/>
  <c r="I78" i="1" s="1"/>
  <c r="L78" i="1"/>
  <c r="K78" i="1"/>
  <c r="L74" i="1"/>
  <c r="L73" i="1" s="1"/>
  <c r="K74" i="1"/>
  <c r="K73" i="1" s="1"/>
  <c r="J74" i="1"/>
  <c r="J73" i="1" s="1"/>
  <c r="I74" i="1"/>
  <c r="I73" i="1" s="1"/>
  <c r="L69" i="1"/>
  <c r="K69" i="1"/>
  <c r="J69" i="1"/>
  <c r="I69" i="1"/>
  <c r="L68" i="1"/>
  <c r="K68" i="1"/>
  <c r="J68" i="1"/>
  <c r="I68" i="1"/>
  <c r="L49" i="1"/>
  <c r="L48" i="1" s="1"/>
  <c r="L47" i="1" s="1"/>
  <c r="L46" i="1" s="1"/>
  <c r="K49" i="1"/>
  <c r="K48" i="1" s="1"/>
  <c r="K47" i="1" s="1"/>
  <c r="K46" i="1" s="1"/>
  <c r="J49" i="1"/>
  <c r="J48" i="1" s="1"/>
  <c r="J47" i="1" s="1"/>
  <c r="J46" i="1" s="1"/>
  <c r="I49" i="1"/>
  <c r="I48" i="1" s="1"/>
  <c r="I47" i="1" s="1"/>
  <c r="I46" i="1" s="1"/>
  <c r="L44" i="1"/>
  <c r="L43" i="1" s="1"/>
  <c r="L42" i="1" s="1"/>
  <c r="K44" i="1"/>
  <c r="K43" i="1" s="1"/>
  <c r="K42" i="1" s="1"/>
  <c r="J44" i="1"/>
  <c r="J43" i="1" s="1"/>
  <c r="J42" i="1" s="1"/>
  <c r="I44" i="1"/>
  <c r="I43" i="1" s="1"/>
  <c r="I42" i="1" s="1"/>
  <c r="L40" i="1"/>
  <c r="K40" i="1"/>
  <c r="J40" i="1"/>
  <c r="I40" i="1"/>
  <c r="L38" i="1"/>
  <c r="K38" i="1"/>
  <c r="J38" i="1"/>
  <c r="I38" i="1"/>
  <c r="L37" i="1"/>
  <c r="L36" i="1" s="1"/>
  <c r="L35" i="1" s="1"/>
  <c r="K37" i="1"/>
  <c r="K36" i="1" s="1"/>
  <c r="K35" i="1" s="1"/>
  <c r="J37" i="1"/>
  <c r="J36" i="1" s="1"/>
  <c r="J35" i="1" s="1"/>
  <c r="I37" i="1"/>
  <c r="I36" i="1" s="1"/>
  <c r="I35" i="1" s="1"/>
  <c r="L366" i="11"/>
  <c r="L365" i="11" s="1"/>
  <c r="K366" i="11"/>
  <c r="J366" i="11"/>
  <c r="I366" i="11"/>
  <c r="K365" i="11"/>
  <c r="J365" i="11"/>
  <c r="I365" i="11"/>
  <c r="L363" i="11"/>
  <c r="K363" i="11"/>
  <c r="J363" i="11"/>
  <c r="J362" i="11" s="1"/>
  <c r="I363" i="11"/>
  <c r="I362" i="11" s="1"/>
  <c r="L362" i="11"/>
  <c r="K362" i="11"/>
  <c r="L360" i="11"/>
  <c r="K360" i="11"/>
  <c r="K359" i="11" s="1"/>
  <c r="J360" i="11"/>
  <c r="J359" i="11" s="1"/>
  <c r="I360" i="11"/>
  <c r="I359" i="11" s="1"/>
  <c r="L359" i="11"/>
  <c r="L356" i="11"/>
  <c r="L355" i="11" s="1"/>
  <c r="K356" i="11"/>
  <c r="J356" i="11"/>
  <c r="I356" i="11"/>
  <c r="K355" i="11"/>
  <c r="J355" i="11"/>
  <c r="I355" i="11"/>
  <c r="L352" i="11"/>
  <c r="K352" i="11"/>
  <c r="J352" i="11"/>
  <c r="J351" i="11" s="1"/>
  <c r="I352" i="11"/>
  <c r="I351" i="11" s="1"/>
  <c r="L351" i="11"/>
  <c r="K351" i="11"/>
  <c r="L348" i="11"/>
  <c r="K348" i="11"/>
  <c r="K347" i="11" s="1"/>
  <c r="J348" i="11"/>
  <c r="J347" i="11" s="1"/>
  <c r="I348" i="11"/>
  <c r="I347" i="11" s="1"/>
  <c r="L347" i="11"/>
  <c r="L344" i="11"/>
  <c r="K344" i="11"/>
  <c r="J344" i="11"/>
  <c r="I344" i="11"/>
  <c r="L341" i="11"/>
  <c r="K341" i="11"/>
  <c r="J341" i="11"/>
  <c r="I341" i="11"/>
  <c r="P339" i="11"/>
  <c r="O339" i="11"/>
  <c r="N339" i="11"/>
  <c r="M339" i="11"/>
  <c r="L339" i="11"/>
  <c r="L338" i="11" s="1"/>
  <c r="K339" i="11"/>
  <c r="J339" i="11"/>
  <c r="I339" i="11"/>
  <c r="K338" i="11"/>
  <c r="J338" i="11"/>
  <c r="I338" i="11"/>
  <c r="L334" i="11"/>
  <c r="L333" i="11" s="1"/>
  <c r="K334" i="11"/>
  <c r="K333" i="11" s="1"/>
  <c r="J334" i="11"/>
  <c r="I334" i="11"/>
  <c r="J333" i="11"/>
  <c r="I333" i="11"/>
  <c r="L331" i="11"/>
  <c r="K331" i="11"/>
  <c r="K330" i="11" s="1"/>
  <c r="J331" i="11"/>
  <c r="J330" i="11" s="1"/>
  <c r="I331" i="11"/>
  <c r="I330" i="11" s="1"/>
  <c r="L330" i="11"/>
  <c r="L328" i="11"/>
  <c r="K328" i="11"/>
  <c r="J328" i="11"/>
  <c r="J327" i="11" s="1"/>
  <c r="I328" i="11"/>
  <c r="I327" i="11" s="1"/>
  <c r="L327" i="11"/>
  <c r="K327" i="11"/>
  <c r="L324" i="11"/>
  <c r="L323" i="11" s="1"/>
  <c r="K324" i="11"/>
  <c r="K323" i="11" s="1"/>
  <c r="J324" i="11"/>
  <c r="I324" i="11"/>
  <c r="J323" i="11"/>
  <c r="I323" i="11"/>
  <c r="L320" i="11"/>
  <c r="K320" i="11"/>
  <c r="J320" i="11"/>
  <c r="J319" i="11" s="1"/>
  <c r="I320" i="11"/>
  <c r="I319" i="11" s="1"/>
  <c r="L319" i="11"/>
  <c r="K319" i="11"/>
  <c r="L316" i="11"/>
  <c r="K316" i="11"/>
  <c r="J316" i="11"/>
  <c r="J315" i="11" s="1"/>
  <c r="I316" i="11"/>
  <c r="I315" i="11" s="1"/>
  <c r="L315" i="11"/>
  <c r="K315" i="11"/>
  <c r="L312" i="11"/>
  <c r="K312" i="11"/>
  <c r="J312" i="11"/>
  <c r="I312" i="11"/>
  <c r="L309" i="11"/>
  <c r="K309" i="11"/>
  <c r="J309" i="11"/>
  <c r="I309" i="11"/>
  <c r="L307" i="11"/>
  <c r="K307" i="11"/>
  <c r="J307" i="11"/>
  <c r="J306" i="11" s="1"/>
  <c r="I307" i="11"/>
  <c r="I306" i="11" s="1"/>
  <c r="L306" i="11"/>
  <c r="L305" i="11" s="1"/>
  <c r="K306" i="11"/>
  <c r="L301" i="11"/>
  <c r="L300" i="11" s="1"/>
  <c r="K301" i="11"/>
  <c r="K300" i="11" s="1"/>
  <c r="J301" i="11"/>
  <c r="I301" i="11"/>
  <c r="J300" i="11"/>
  <c r="I300" i="11"/>
  <c r="L298" i="11"/>
  <c r="K298" i="11"/>
  <c r="J298" i="11"/>
  <c r="J297" i="11" s="1"/>
  <c r="I298" i="11"/>
  <c r="I297" i="11" s="1"/>
  <c r="L297" i="11"/>
  <c r="K297" i="11"/>
  <c r="L295" i="11"/>
  <c r="K295" i="11"/>
  <c r="K294" i="11" s="1"/>
  <c r="J295" i="11"/>
  <c r="J294" i="11" s="1"/>
  <c r="I295" i="11"/>
  <c r="I294" i="11" s="1"/>
  <c r="L294" i="11"/>
  <c r="L291" i="11"/>
  <c r="L290" i="11" s="1"/>
  <c r="K291" i="11"/>
  <c r="K290" i="11" s="1"/>
  <c r="J291" i="11"/>
  <c r="I291" i="11"/>
  <c r="J290" i="11"/>
  <c r="I290" i="11"/>
  <c r="L287" i="11"/>
  <c r="K287" i="11"/>
  <c r="J287" i="11"/>
  <c r="J286" i="11" s="1"/>
  <c r="I287" i="11"/>
  <c r="I286" i="11" s="1"/>
  <c r="L286" i="11"/>
  <c r="K286" i="11"/>
  <c r="L283" i="11"/>
  <c r="K283" i="11"/>
  <c r="J283" i="11"/>
  <c r="J282" i="11" s="1"/>
  <c r="I283" i="11"/>
  <c r="I282" i="11" s="1"/>
  <c r="L282" i="11"/>
  <c r="K282" i="11"/>
  <c r="L279" i="11"/>
  <c r="K279" i="11"/>
  <c r="J279" i="11"/>
  <c r="I279" i="11"/>
  <c r="L276" i="11"/>
  <c r="K276" i="11"/>
  <c r="J276" i="11"/>
  <c r="I276" i="11"/>
  <c r="L274" i="11"/>
  <c r="K274" i="11"/>
  <c r="J274" i="11"/>
  <c r="J273" i="11" s="1"/>
  <c r="I274" i="11"/>
  <c r="I273" i="11" s="1"/>
  <c r="L273" i="11"/>
  <c r="K273" i="11"/>
  <c r="L269" i="11"/>
  <c r="K269" i="11"/>
  <c r="K268" i="11" s="1"/>
  <c r="J269" i="11"/>
  <c r="J268" i="11" s="1"/>
  <c r="I269" i="11"/>
  <c r="I268" i="11" s="1"/>
  <c r="L268" i="11"/>
  <c r="L266" i="11"/>
  <c r="K266" i="11"/>
  <c r="J266" i="11"/>
  <c r="J265" i="11" s="1"/>
  <c r="I266" i="11"/>
  <c r="I265" i="11" s="1"/>
  <c r="L265" i="11"/>
  <c r="K265" i="11"/>
  <c r="L263" i="11"/>
  <c r="L262" i="11" s="1"/>
  <c r="K263" i="11"/>
  <c r="K262" i="11" s="1"/>
  <c r="J263" i="11"/>
  <c r="I263" i="11"/>
  <c r="J262" i="11"/>
  <c r="I262" i="11"/>
  <c r="L259" i="11"/>
  <c r="K259" i="11"/>
  <c r="J259" i="11"/>
  <c r="J258" i="11" s="1"/>
  <c r="I259" i="11"/>
  <c r="I258" i="11" s="1"/>
  <c r="L258" i="11"/>
  <c r="K258" i="11"/>
  <c r="L255" i="11"/>
  <c r="K255" i="11"/>
  <c r="J255" i="11"/>
  <c r="J254" i="11" s="1"/>
  <c r="I255" i="11"/>
  <c r="I254" i="11" s="1"/>
  <c r="L254" i="11"/>
  <c r="K254" i="11"/>
  <c r="L251" i="11"/>
  <c r="L250" i="11" s="1"/>
  <c r="L240" i="11" s="1"/>
  <c r="K251" i="11"/>
  <c r="K250" i="11" s="1"/>
  <c r="J251" i="11"/>
  <c r="I251" i="11"/>
  <c r="J250" i="11"/>
  <c r="I250" i="11"/>
  <c r="L247" i="11"/>
  <c r="K247" i="11"/>
  <c r="J247" i="11"/>
  <c r="I247" i="11"/>
  <c r="L244" i="11"/>
  <c r="K244" i="11"/>
  <c r="J244" i="11"/>
  <c r="I244" i="11"/>
  <c r="L242" i="11"/>
  <c r="K242" i="11"/>
  <c r="J242" i="11"/>
  <c r="J241" i="11" s="1"/>
  <c r="I242" i="11"/>
  <c r="I241" i="11" s="1"/>
  <c r="L241" i="11"/>
  <c r="K241" i="11"/>
  <c r="L235" i="11"/>
  <c r="K235" i="11"/>
  <c r="K234" i="11" s="1"/>
  <c r="K233" i="11" s="1"/>
  <c r="J235" i="11"/>
  <c r="J234" i="11" s="1"/>
  <c r="J233" i="11" s="1"/>
  <c r="I235" i="11"/>
  <c r="I234" i="11" s="1"/>
  <c r="I233" i="11" s="1"/>
  <c r="L234" i="11"/>
  <c r="L233" i="11" s="1"/>
  <c r="L231" i="11"/>
  <c r="K231" i="11"/>
  <c r="K230" i="11" s="1"/>
  <c r="K229" i="11" s="1"/>
  <c r="J231" i="11"/>
  <c r="J230" i="11" s="1"/>
  <c r="J229" i="11" s="1"/>
  <c r="I231" i="11"/>
  <c r="I230" i="11" s="1"/>
  <c r="I229" i="11" s="1"/>
  <c r="L230" i="11"/>
  <c r="L229" i="11" s="1"/>
  <c r="P222" i="11"/>
  <c r="O222" i="11"/>
  <c r="N222" i="11"/>
  <c r="M222" i="11"/>
  <c r="L222" i="11"/>
  <c r="L221" i="11" s="1"/>
  <c r="K222" i="11"/>
  <c r="K221" i="11" s="1"/>
  <c r="J222" i="11"/>
  <c r="I222" i="11"/>
  <c r="J221" i="11"/>
  <c r="I221" i="11"/>
  <c r="L219" i="11"/>
  <c r="K219" i="11"/>
  <c r="K218" i="11" s="1"/>
  <c r="J219" i="11"/>
  <c r="J218" i="11" s="1"/>
  <c r="J217" i="11" s="1"/>
  <c r="I219" i="11"/>
  <c r="I218" i="11" s="1"/>
  <c r="I217" i="11" s="1"/>
  <c r="L218" i="11"/>
  <c r="L217" i="11" s="1"/>
  <c r="L212" i="11"/>
  <c r="K212" i="11"/>
  <c r="K211" i="11" s="1"/>
  <c r="K210" i="11" s="1"/>
  <c r="J212" i="11"/>
  <c r="J211" i="11" s="1"/>
  <c r="J210" i="11" s="1"/>
  <c r="I212" i="11"/>
  <c r="I211" i="11" s="1"/>
  <c r="I210" i="11" s="1"/>
  <c r="L211" i="11"/>
  <c r="L210" i="11" s="1"/>
  <c r="L208" i="11"/>
  <c r="K208" i="11"/>
  <c r="J208" i="11"/>
  <c r="J207" i="11" s="1"/>
  <c r="I208" i="11"/>
  <c r="I207" i="11" s="1"/>
  <c r="L207" i="11"/>
  <c r="K207" i="11"/>
  <c r="L203" i="11"/>
  <c r="K203" i="11"/>
  <c r="J203" i="11"/>
  <c r="J202" i="11" s="1"/>
  <c r="I203" i="11"/>
  <c r="I202" i="11" s="1"/>
  <c r="L202" i="11"/>
  <c r="K202" i="11"/>
  <c r="L197" i="11"/>
  <c r="L196" i="11" s="1"/>
  <c r="L187" i="11" s="1"/>
  <c r="K197" i="11"/>
  <c r="J197" i="11"/>
  <c r="I197" i="11"/>
  <c r="K196" i="11"/>
  <c r="J196" i="11"/>
  <c r="I196" i="11"/>
  <c r="L192" i="11"/>
  <c r="K192" i="11"/>
  <c r="J192" i="11"/>
  <c r="J191" i="11" s="1"/>
  <c r="I192" i="11"/>
  <c r="I191" i="11" s="1"/>
  <c r="L191" i="11"/>
  <c r="K191" i="11"/>
  <c r="L189" i="11"/>
  <c r="K189" i="11"/>
  <c r="K188" i="11" s="1"/>
  <c r="K187" i="11" s="1"/>
  <c r="J189" i="11"/>
  <c r="J188" i="11" s="1"/>
  <c r="I189" i="11"/>
  <c r="I188" i="11" s="1"/>
  <c r="L188" i="11"/>
  <c r="L181" i="11"/>
  <c r="L180" i="11" s="1"/>
  <c r="K181" i="11"/>
  <c r="J181" i="11"/>
  <c r="I181" i="11"/>
  <c r="K180" i="11"/>
  <c r="J180" i="11"/>
  <c r="I180" i="11"/>
  <c r="L176" i="11"/>
  <c r="K176" i="11"/>
  <c r="J176" i="11"/>
  <c r="J175" i="11" s="1"/>
  <c r="J174" i="11" s="1"/>
  <c r="I176" i="11"/>
  <c r="I175" i="11" s="1"/>
  <c r="I174" i="11" s="1"/>
  <c r="L175" i="11"/>
  <c r="K175" i="11"/>
  <c r="K174" i="11" s="1"/>
  <c r="L172" i="11"/>
  <c r="K172" i="11"/>
  <c r="J172" i="11"/>
  <c r="J171" i="11" s="1"/>
  <c r="J170" i="11" s="1"/>
  <c r="J169" i="11" s="1"/>
  <c r="I172" i="11"/>
  <c r="I171" i="11" s="1"/>
  <c r="I170" i="11" s="1"/>
  <c r="I169" i="11" s="1"/>
  <c r="L171" i="11"/>
  <c r="L170" i="11" s="1"/>
  <c r="K171" i="11"/>
  <c r="K170" i="11" s="1"/>
  <c r="L167" i="11"/>
  <c r="L166" i="11" s="1"/>
  <c r="K167" i="11"/>
  <c r="K166" i="11" s="1"/>
  <c r="J167" i="11"/>
  <c r="I167" i="11"/>
  <c r="J166" i="11"/>
  <c r="I166" i="11"/>
  <c r="L162" i="11"/>
  <c r="K162" i="11"/>
  <c r="J162" i="11"/>
  <c r="J161" i="11" s="1"/>
  <c r="J160" i="11" s="1"/>
  <c r="J159" i="11" s="1"/>
  <c r="I162" i="11"/>
  <c r="I161" i="11" s="1"/>
  <c r="I160" i="11" s="1"/>
  <c r="I159" i="11" s="1"/>
  <c r="L161" i="11"/>
  <c r="L160" i="11" s="1"/>
  <c r="L159" i="11" s="1"/>
  <c r="K161" i="11"/>
  <c r="L156" i="11"/>
  <c r="L155" i="11" s="1"/>
  <c r="L154" i="11" s="1"/>
  <c r="K156" i="11"/>
  <c r="K155" i="11" s="1"/>
  <c r="K154" i="11" s="1"/>
  <c r="J156" i="11"/>
  <c r="I156" i="11"/>
  <c r="J155" i="11"/>
  <c r="J154" i="11" s="1"/>
  <c r="I155" i="11"/>
  <c r="I154" i="11" s="1"/>
  <c r="L152" i="11"/>
  <c r="L151" i="11" s="1"/>
  <c r="K152" i="11"/>
  <c r="K151" i="11" s="1"/>
  <c r="J152" i="11"/>
  <c r="I152" i="11"/>
  <c r="J151" i="11"/>
  <c r="I151" i="11"/>
  <c r="L148" i="11"/>
  <c r="K148" i="11"/>
  <c r="J148" i="11"/>
  <c r="J147" i="11" s="1"/>
  <c r="J146" i="11" s="1"/>
  <c r="I148" i="11"/>
  <c r="I147" i="11" s="1"/>
  <c r="I146" i="11" s="1"/>
  <c r="L147" i="11"/>
  <c r="L146" i="11" s="1"/>
  <c r="K147" i="11"/>
  <c r="K146" i="11" s="1"/>
  <c r="L143" i="11"/>
  <c r="K143" i="11"/>
  <c r="J143" i="11"/>
  <c r="J142" i="11" s="1"/>
  <c r="J141" i="11" s="1"/>
  <c r="J140" i="11" s="1"/>
  <c r="I143" i="11"/>
  <c r="I142" i="11" s="1"/>
  <c r="I141" i="11" s="1"/>
  <c r="I140" i="11" s="1"/>
  <c r="L142" i="11"/>
  <c r="L141" i="11" s="1"/>
  <c r="K142" i="11"/>
  <c r="K141" i="11" s="1"/>
  <c r="L138" i="11"/>
  <c r="L137" i="11" s="1"/>
  <c r="L136" i="11" s="1"/>
  <c r="K138" i="11"/>
  <c r="K137" i="11" s="1"/>
  <c r="K136" i="11" s="1"/>
  <c r="J138" i="11"/>
  <c r="I138" i="11"/>
  <c r="J137" i="11"/>
  <c r="J136" i="11" s="1"/>
  <c r="I137" i="11"/>
  <c r="I136" i="11" s="1"/>
  <c r="L134" i="11"/>
  <c r="L133" i="11" s="1"/>
  <c r="L132" i="11" s="1"/>
  <c r="K134" i="11"/>
  <c r="K133" i="11" s="1"/>
  <c r="K132" i="11" s="1"/>
  <c r="J134" i="11"/>
  <c r="I134" i="11"/>
  <c r="J133" i="11"/>
  <c r="J132" i="11" s="1"/>
  <c r="I133" i="11"/>
  <c r="I132" i="11" s="1"/>
  <c r="L130" i="11"/>
  <c r="L129" i="11" s="1"/>
  <c r="L128" i="11" s="1"/>
  <c r="K130" i="11"/>
  <c r="K129" i="11" s="1"/>
  <c r="K128" i="11" s="1"/>
  <c r="J130" i="11"/>
  <c r="I130" i="11"/>
  <c r="J129" i="11"/>
  <c r="J128" i="11" s="1"/>
  <c r="I129" i="11"/>
  <c r="I128" i="11" s="1"/>
  <c r="L126" i="11"/>
  <c r="L125" i="11" s="1"/>
  <c r="L124" i="11" s="1"/>
  <c r="K126" i="11"/>
  <c r="K125" i="11" s="1"/>
  <c r="K124" i="11" s="1"/>
  <c r="J126" i="11"/>
  <c r="I126" i="11"/>
  <c r="J125" i="11"/>
  <c r="J124" i="11" s="1"/>
  <c r="I125" i="11"/>
  <c r="I124" i="11" s="1"/>
  <c r="L122" i="11"/>
  <c r="L121" i="11" s="1"/>
  <c r="L120" i="11" s="1"/>
  <c r="K122" i="11"/>
  <c r="K121" i="11" s="1"/>
  <c r="K120" i="11" s="1"/>
  <c r="J122" i="11"/>
  <c r="I122" i="11"/>
  <c r="J121" i="11"/>
  <c r="J120" i="11" s="1"/>
  <c r="I121" i="11"/>
  <c r="I120" i="11" s="1"/>
  <c r="L117" i="11"/>
  <c r="L116" i="11" s="1"/>
  <c r="L115" i="11" s="1"/>
  <c r="L114" i="11" s="1"/>
  <c r="K117" i="11"/>
  <c r="K116" i="11" s="1"/>
  <c r="K115" i="11" s="1"/>
  <c r="J117" i="11"/>
  <c r="I117" i="11"/>
  <c r="J116" i="11"/>
  <c r="J115" i="11" s="1"/>
  <c r="I116" i="11"/>
  <c r="I115" i="11" s="1"/>
  <c r="L111" i="11"/>
  <c r="K111" i="11"/>
  <c r="K110" i="11" s="1"/>
  <c r="J111" i="11"/>
  <c r="J110" i="11" s="1"/>
  <c r="I111" i="11"/>
  <c r="I110" i="11" s="1"/>
  <c r="L110" i="11"/>
  <c r="L107" i="11"/>
  <c r="L106" i="11" s="1"/>
  <c r="L105" i="11" s="1"/>
  <c r="K107" i="11"/>
  <c r="K106" i="11" s="1"/>
  <c r="K105" i="11" s="1"/>
  <c r="J107" i="11"/>
  <c r="I107" i="11"/>
  <c r="J106" i="11"/>
  <c r="J105" i="11" s="1"/>
  <c r="I106" i="11"/>
  <c r="L102" i="11"/>
  <c r="L101" i="11" s="1"/>
  <c r="L100" i="11" s="1"/>
  <c r="K102" i="11"/>
  <c r="K101" i="11" s="1"/>
  <c r="K100" i="11" s="1"/>
  <c r="J102" i="11"/>
  <c r="I102" i="11"/>
  <c r="J101" i="11"/>
  <c r="J100" i="11" s="1"/>
  <c r="I101" i="11"/>
  <c r="I100" i="11" s="1"/>
  <c r="L97" i="11"/>
  <c r="L96" i="11" s="1"/>
  <c r="L95" i="11" s="1"/>
  <c r="L94" i="11" s="1"/>
  <c r="K97" i="11"/>
  <c r="K96" i="11" s="1"/>
  <c r="K95" i="11" s="1"/>
  <c r="J97" i="11"/>
  <c r="I97" i="11"/>
  <c r="J96" i="11"/>
  <c r="J95" i="11" s="1"/>
  <c r="J94" i="11" s="1"/>
  <c r="I96" i="11"/>
  <c r="I95" i="11" s="1"/>
  <c r="L90" i="11"/>
  <c r="K90" i="11"/>
  <c r="J90" i="11"/>
  <c r="J89" i="11" s="1"/>
  <c r="J88" i="11" s="1"/>
  <c r="J87" i="11" s="1"/>
  <c r="I90" i="11"/>
  <c r="I89" i="11" s="1"/>
  <c r="I88" i="11" s="1"/>
  <c r="I87" i="11" s="1"/>
  <c r="L89" i="11"/>
  <c r="K89" i="11"/>
  <c r="L88" i="11"/>
  <c r="L87" i="11" s="1"/>
  <c r="K88" i="11"/>
  <c r="K87" i="11" s="1"/>
  <c r="L85" i="11"/>
  <c r="K85" i="11"/>
  <c r="J85" i="11"/>
  <c r="J84" i="11" s="1"/>
  <c r="J83" i="11" s="1"/>
  <c r="I85" i="11"/>
  <c r="I84" i="11" s="1"/>
  <c r="I83" i="11" s="1"/>
  <c r="L84" i="11"/>
  <c r="L83" i="11" s="1"/>
  <c r="K84" i="11"/>
  <c r="K83" i="11" s="1"/>
  <c r="L79" i="11"/>
  <c r="K79" i="11"/>
  <c r="J79" i="11"/>
  <c r="J78" i="11" s="1"/>
  <c r="I79" i="11"/>
  <c r="I78" i="11" s="1"/>
  <c r="L78" i="11"/>
  <c r="K78" i="11"/>
  <c r="L74" i="11"/>
  <c r="K74" i="11"/>
  <c r="J74" i="11"/>
  <c r="J73" i="11" s="1"/>
  <c r="I74" i="11"/>
  <c r="I73" i="11" s="1"/>
  <c r="L73" i="11"/>
  <c r="K73" i="11"/>
  <c r="L69" i="11"/>
  <c r="L68" i="11" s="1"/>
  <c r="L67" i="11" s="1"/>
  <c r="L66" i="11" s="1"/>
  <c r="K69" i="11"/>
  <c r="K68" i="11" s="1"/>
  <c r="K67" i="11" s="1"/>
  <c r="K66" i="11" s="1"/>
  <c r="J69" i="11"/>
  <c r="I69" i="11"/>
  <c r="J68" i="11"/>
  <c r="I68" i="11"/>
  <c r="I67" i="11" s="1"/>
  <c r="I66" i="11" s="1"/>
  <c r="L49" i="11"/>
  <c r="K49" i="11"/>
  <c r="K48" i="11" s="1"/>
  <c r="K47" i="11" s="1"/>
  <c r="K46" i="11" s="1"/>
  <c r="J49" i="11"/>
  <c r="J48" i="11" s="1"/>
  <c r="J47" i="11" s="1"/>
  <c r="J46" i="11" s="1"/>
  <c r="I49" i="11"/>
  <c r="I48" i="11" s="1"/>
  <c r="I47" i="11" s="1"/>
  <c r="I46" i="11" s="1"/>
  <c r="L48" i="11"/>
  <c r="L47" i="11"/>
  <c r="L46" i="11" s="1"/>
  <c r="L44" i="11"/>
  <c r="K44" i="11"/>
  <c r="K43" i="11" s="1"/>
  <c r="K42" i="11" s="1"/>
  <c r="J44" i="11"/>
  <c r="J43" i="11" s="1"/>
  <c r="J42" i="11" s="1"/>
  <c r="I44" i="11"/>
  <c r="I43" i="11" s="1"/>
  <c r="I42" i="11" s="1"/>
  <c r="L43" i="11"/>
  <c r="L42" i="11" s="1"/>
  <c r="L40" i="11"/>
  <c r="K40" i="11"/>
  <c r="J40" i="11"/>
  <c r="I40" i="11"/>
  <c r="L38" i="11"/>
  <c r="L37" i="11" s="1"/>
  <c r="L36" i="11" s="1"/>
  <c r="K38" i="11"/>
  <c r="J38" i="11"/>
  <c r="I38" i="11"/>
  <c r="K37" i="11"/>
  <c r="K36" i="11" s="1"/>
  <c r="K35" i="11" s="1"/>
  <c r="J37" i="11"/>
  <c r="J36" i="11" s="1"/>
  <c r="J35" i="11" s="1"/>
  <c r="I37" i="11"/>
  <c r="I36" i="11" s="1"/>
  <c r="I35" i="11" s="1"/>
  <c r="L360" i="36"/>
  <c r="L359" i="36" s="1"/>
  <c r="K360" i="36"/>
  <c r="K359" i="36" s="1"/>
  <c r="J360" i="36"/>
  <c r="J359" i="36" s="1"/>
  <c r="I360" i="36"/>
  <c r="I359" i="36" s="1"/>
  <c r="L357" i="36"/>
  <c r="L356" i="36" s="1"/>
  <c r="K357" i="36"/>
  <c r="K356" i="36" s="1"/>
  <c r="J357" i="36"/>
  <c r="J356" i="36" s="1"/>
  <c r="I357" i="36"/>
  <c r="I356" i="36" s="1"/>
  <c r="L354" i="36"/>
  <c r="L353" i="36" s="1"/>
  <c r="K354" i="36"/>
  <c r="K353" i="36" s="1"/>
  <c r="J354" i="36"/>
  <c r="J353" i="36" s="1"/>
  <c r="I354" i="36"/>
  <c r="I353" i="36" s="1"/>
  <c r="L350" i="36"/>
  <c r="L349" i="36" s="1"/>
  <c r="K350" i="36"/>
  <c r="K349" i="36" s="1"/>
  <c r="J350" i="36"/>
  <c r="J349" i="36" s="1"/>
  <c r="I350" i="36"/>
  <c r="I349" i="36" s="1"/>
  <c r="L346" i="36"/>
  <c r="L345" i="36" s="1"/>
  <c r="K346" i="36"/>
  <c r="K345" i="36" s="1"/>
  <c r="J346" i="36"/>
  <c r="J345" i="36" s="1"/>
  <c r="I346" i="36"/>
  <c r="I345" i="36" s="1"/>
  <c r="L342" i="36"/>
  <c r="L341" i="36" s="1"/>
  <c r="K342" i="36"/>
  <c r="K341" i="36" s="1"/>
  <c r="J342" i="36"/>
  <c r="J341" i="36" s="1"/>
  <c r="I342" i="36"/>
  <c r="I341" i="36" s="1"/>
  <c r="L338" i="36"/>
  <c r="K338" i="36"/>
  <c r="J338" i="36"/>
  <c r="I338" i="36"/>
  <c r="L335" i="36"/>
  <c r="K335" i="36"/>
  <c r="J335" i="36"/>
  <c r="I335" i="36"/>
  <c r="P333" i="36"/>
  <c r="O333" i="36"/>
  <c r="N333" i="36"/>
  <c r="M333" i="36"/>
  <c r="L333" i="36"/>
  <c r="L332" i="36" s="1"/>
  <c r="K333" i="36"/>
  <c r="K332" i="36" s="1"/>
  <c r="J333" i="36"/>
  <c r="J332" i="36" s="1"/>
  <c r="I333" i="36"/>
  <c r="I332" i="36" s="1"/>
  <c r="L328" i="36"/>
  <c r="L327" i="36" s="1"/>
  <c r="K328" i="36"/>
  <c r="K327" i="36" s="1"/>
  <c r="J328" i="36"/>
  <c r="J327" i="36" s="1"/>
  <c r="I328" i="36"/>
  <c r="I327" i="36" s="1"/>
  <c r="L325" i="36"/>
  <c r="L324" i="36" s="1"/>
  <c r="K325" i="36"/>
  <c r="K324" i="36" s="1"/>
  <c r="J325" i="36"/>
  <c r="J324" i="36" s="1"/>
  <c r="I325" i="36"/>
  <c r="I324" i="36" s="1"/>
  <c r="L322" i="36"/>
  <c r="L321" i="36" s="1"/>
  <c r="K322" i="36"/>
  <c r="K321" i="36" s="1"/>
  <c r="J322" i="36"/>
  <c r="J321" i="36" s="1"/>
  <c r="I322" i="36"/>
  <c r="I321" i="36" s="1"/>
  <c r="L318" i="36"/>
  <c r="L317" i="36" s="1"/>
  <c r="K318" i="36"/>
  <c r="K317" i="36" s="1"/>
  <c r="J318" i="36"/>
  <c r="J317" i="36" s="1"/>
  <c r="I318" i="36"/>
  <c r="I317" i="36" s="1"/>
  <c r="L314" i="36"/>
  <c r="L313" i="36" s="1"/>
  <c r="K314" i="36"/>
  <c r="K313" i="36" s="1"/>
  <c r="J314" i="36"/>
  <c r="J313" i="36" s="1"/>
  <c r="I314" i="36"/>
  <c r="I313" i="36" s="1"/>
  <c r="L310" i="36"/>
  <c r="L309" i="36" s="1"/>
  <c r="K310" i="36"/>
  <c r="K309" i="36" s="1"/>
  <c r="J310" i="36"/>
  <c r="J309" i="36" s="1"/>
  <c r="I310" i="36"/>
  <c r="I309" i="36" s="1"/>
  <c r="L306" i="36"/>
  <c r="K306" i="36"/>
  <c r="J306" i="36"/>
  <c r="I306" i="36"/>
  <c r="L303" i="36"/>
  <c r="K303" i="36"/>
  <c r="J303" i="36"/>
  <c r="I303" i="36"/>
  <c r="L301" i="36"/>
  <c r="K301" i="36"/>
  <c r="J301" i="36"/>
  <c r="I301" i="36"/>
  <c r="L295" i="36"/>
  <c r="L294" i="36" s="1"/>
  <c r="K295" i="36"/>
  <c r="K294" i="36" s="1"/>
  <c r="J295" i="36"/>
  <c r="J294" i="36" s="1"/>
  <c r="I295" i="36"/>
  <c r="I294" i="36" s="1"/>
  <c r="L292" i="36"/>
  <c r="L291" i="36" s="1"/>
  <c r="K292" i="36"/>
  <c r="K291" i="36" s="1"/>
  <c r="J292" i="36"/>
  <c r="J291" i="36" s="1"/>
  <c r="I292" i="36"/>
  <c r="I291" i="36" s="1"/>
  <c r="L289" i="36"/>
  <c r="L288" i="36" s="1"/>
  <c r="K289" i="36"/>
  <c r="K288" i="36" s="1"/>
  <c r="J289" i="36"/>
  <c r="J288" i="36" s="1"/>
  <c r="I289" i="36"/>
  <c r="I288" i="36" s="1"/>
  <c r="L285" i="36"/>
  <c r="L284" i="36" s="1"/>
  <c r="K285" i="36"/>
  <c r="K284" i="36" s="1"/>
  <c r="J285" i="36"/>
  <c r="J284" i="36" s="1"/>
  <c r="I285" i="36"/>
  <c r="I284" i="36" s="1"/>
  <c r="L281" i="36"/>
  <c r="L280" i="36" s="1"/>
  <c r="K281" i="36"/>
  <c r="K280" i="36" s="1"/>
  <c r="J281" i="36"/>
  <c r="J280" i="36" s="1"/>
  <c r="I281" i="36"/>
  <c r="I280" i="36" s="1"/>
  <c r="L277" i="36"/>
  <c r="L276" i="36" s="1"/>
  <c r="K277" i="36"/>
  <c r="K276" i="36" s="1"/>
  <c r="J277" i="36"/>
  <c r="J276" i="36" s="1"/>
  <c r="I277" i="36"/>
  <c r="I276" i="36" s="1"/>
  <c r="L273" i="36"/>
  <c r="K273" i="36"/>
  <c r="J273" i="36"/>
  <c r="I273" i="36"/>
  <c r="L270" i="36"/>
  <c r="K270" i="36"/>
  <c r="J270" i="36"/>
  <c r="I270" i="36"/>
  <c r="L268" i="36"/>
  <c r="L267" i="36" s="1"/>
  <c r="K268" i="36"/>
  <c r="K267" i="36" s="1"/>
  <c r="J268" i="36"/>
  <c r="J267" i="36" s="1"/>
  <c r="I268" i="36"/>
  <c r="I267" i="36" s="1"/>
  <c r="L263" i="36"/>
  <c r="L262" i="36" s="1"/>
  <c r="K263" i="36"/>
  <c r="K262" i="36" s="1"/>
  <c r="J263" i="36"/>
  <c r="J262" i="36" s="1"/>
  <c r="I263" i="36"/>
  <c r="I262" i="36" s="1"/>
  <c r="L260" i="36"/>
  <c r="L259" i="36" s="1"/>
  <c r="K260" i="36"/>
  <c r="K259" i="36" s="1"/>
  <c r="J260" i="36"/>
  <c r="J259" i="36" s="1"/>
  <c r="I260" i="36"/>
  <c r="I259" i="36" s="1"/>
  <c r="L257" i="36"/>
  <c r="L256" i="36" s="1"/>
  <c r="K257" i="36"/>
  <c r="K256" i="36" s="1"/>
  <c r="J257" i="36"/>
  <c r="J256" i="36" s="1"/>
  <c r="I257" i="36"/>
  <c r="I256" i="36" s="1"/>
  <c r="L253" i="36"/>
  <c r="L252" i="36" s="1"/>
  <c r="K253" i="36"/>
  <c r="K252" i="36" s="1"/>
  <c r="J253" i="36"/>
  <c r="J252" i="36" s="1"/>
  <c r="I253" i="36"/>
  <c r="I252" i="36" s="1"/>
  <c r="L249" i="36"/>
  <c r="L248" i="36" s="1"/>
  <c r="K249" i="36"/>
  <c r="K248" i="36" s="1"/>
  <c r="J249" i="36"/>
  <c r="J248" i="36" s="1"/>
  <c r="I249" i="36"/>
  <c r="I248" i="36" s="1"/>
  <c r="L245" i="36"/>
  <c r="L244" i="36" s="1"/>
  <c r="K245" i="36"/>
  <c r="K244" i="36" s="1"/>
  <c r="J245" i="36"/>
  <c r="J244" i="36" s="1"/>
  <c r="I245" i="36"/>
  <c r="I244" i="36" s="1"/>
  <c r="L241" i="36"/>
  <c r="K241" i="36"/>
  <c r="J241" i="36"/>
  <c r="I241" i="36"/>
  <c r="L238" i="36"/>
  <c r="K238" i="36"/>
  <c r="J238" i="36"/>
  <c r="I238" i="36"/>
  <c r="L236" i="36"/>
  <c r="L235" i="36" s="1"/>
  <c r="K236" i="36"/>
  <c r="K235" i="36" s="1"/>
  <c r="J236" i="36"/>
  <c r="J235" i="36" s="1"/>
  <c r="I236" i="36"/>
  <c r="I235" i="36" s="1"/>
  <c r="L229" i="36"/>
  <c r="L228" i="36" s="1"/>
  <c r="L227" i="36" s="1"/>
  <c r="K229" i="36"/>
  <c r="K228" i="36" s="1"/>
  <c r="K227" i="36" s="1"/>
  <c r="J229" i="36"/>
  <c r="J228" i="36" s="1"/>
  <c r="J227" i="36" s="1"/>
  <c r="I229" i="36"/>
  <c r="I228" i="36" s="1"/>
  <c r="I227" i="36" s="1"/>
  <c r="L225" i="36"/>
  <c r="L224" i="36" s="1"/>
  <c r="L223" i="36" s="1"/>
  <c r="K225" i="36"/>
  <c r="K224" i="36" s="1"/>
  <c r="K223" i="36" s="1"/>
  <c r="J225" i="36"/>
  <c r="J224" i="36" s="1"/>
  <c r="J223" i="36" s="1"/>
  <c r="I225" i="36"/>
  <c r="I224" i="36" s="1"/>
  <c r="I223" i="36" s="1"/>
  <c r="P216" i="36"/>
  <c r="O216" i="36"/>
  <c r="N216" i="36"/>
  <c r="M216" i="36"/>
  <c r="L216" i="36"/>
  <c r="L215" i="36" s="1"/>
  <c r="K216" i="36"/>
  <c r="K215" i="36" s="1"/>
  <c r="J216" i="36"/>
  <c r="J215" i="36" s="1"/>
  <c r="I216" i="36"/>
  <c r="I215" i="36" s="1"/>
  <c r="L213" i="36"/>
  <c r="L212" i="36" s="1"/>
  <c r="K213" i="36"/>
  <c r="K212" i="36" s="1"/>
  <c r="J213" i="36"/>
  <c r="J212" i="36" s="1"/>
  <c r="I213" i="36"/>
  <c r="I212" i="36" s="1"/>
  <c r="L206" i="36"/>
  <c r="L205" i="36" s="1"/>
  <c r="L204" i="36" s="1"/>
  <c r="K206" i="36"/>
  <c r="K205" i="36" s="1"/>
  <c r="K204" i="36" s="1"/>
  <c r="J206" i="36"/>
  <c r="J205" i="36" s="1"/>
  <c r="J204" i="36" s="1"/>
  <c r="I206" i="36"/>
  <c r="I205" i="36" s="1"/>
  <c r="I204" i="36" s="1"/>
  <c r="L202" i="36"/>
  <c r="L201" i="36" s="1"/>
  <c r="K202" i="36"/>
  <c r="K201" i="36" s="1"/>
  <c r="J202" i="36"/>
  <c r="J201" i="36" s="1"/>
  <c r="I202" i="36"/>
  <c r="I201" i="36" s="1"/>
  <c r="L197" i="36"/>
  <c r="L196" i="36" s="1"/>
  <c r="K197" i="36"/>
  <c r="K196" i="36" s="1"/>
  <c r="J197" i="36"/>
  <c r="J196" i="36" s="1"/>
  <c r="I197" i="36"/>
  <c r="I196" i="36" s="1"/>
  <c r="L191" i="36"/>
  <c r="L190" i="36" s="1"/>
  <c r="K191" i="36"/>
  <c r="K190" i="36" s="1"/>
  <c r="J191" i="36"/>
  <c r="J190" i="36" s="1"/>
  <c r="I191" i="36"/>
  <c r="I190" i="36" s="1"/>
  <c r="L186" i="36"/>
  <c r="L185" i="36" s="1"/>
  <c r="K186" i="36"/>
  <c r="K185" i="36" s="1"/>
  <c r="J186" i="36"/>
  <c r="J185" i="36" s="1"/>
  <c r="I186" i="36"/>
  <c r="I185" i="36" s="1"/>
  <c r="L183" i="36"/>
  <c r="L182" i="36" s="1"/>
  <c r="K183" i="36"/>
  <c r="K182" i="36" s="1"/>
  <c r="J183" i="36"/>
  <c r="J182" i="36" s="1"/>
  <c r="I183" i="36"/>
  <c r="I182" i="36" s="1"/>
  <c r="L175" i="36"/>
  <c r="L174" i="36" s="1"/>
  <c r="K175" i="36"/>
  <c r="K174" i="36" s="1"/>
  <c r="J175" i="36"/>
  <c r="J174" i="36" s="1"/>
  <c r="I175" i="36"/>
  <c r="I174" i="36" s="1"/>
  <c r="L170" i="36"/>
  <c r="L169" i="36" s="1"/>
  <c r="K170" i="36"/>
  <c r="K169" i="36" s="1"/>
  <c r="J170" i="36"/>
  <c r="J169" i="36" s="1"/>
  <c r="I170" i="36"/>
  <c r="I169" i="36" s="1"/>
  <c r="L166" i="36"/>
  <c r="L165" i="36" s="1"/>
  <c r="L164" i="36" s="1"/>
  <c r="K166" i="36"/>
  <c r="K165" i="36" s="1"/>
  <c r="K164" i="36" s="1"/>
  <c r="J166" i="36"/>
  <c r="J165" i="36" s="1"/>
  <c r="J164" i="36" s="1"/>
  <c r="I166" i="36"/>
  <c r="I165" i="36" s="1"/>
  <c r="I164" i="36" s="1"/>
  <c r="L161" i="36"/>
  <c r="L160" i="36" s="1"/>
  <c r="K161" i="36"/>
  <c r="K160" i="36" s="1"/>
  <c r="J161" i="36"/>
  <c r="J160" i="36" s="1"/>
  <c r="I161" i="36"/>
  <c r="I160" i="36" s="1"/>
  <c r="L156" i="36"/>
  <c r="L155" i="36" s="1"/>
  <c r="K156" i="36"/>
  <c r="K155" i="36" s="1"/>
  <c r="J156" i="36"/>
  <c r="J155" i="36" s="1"/>
  <c r="I156" i="36"/>
  <c r="I155" i="36" s="1"/>
  <c r="L150" i="36"/>
  <c r="L149" i="36" s="1"/>
  <c r="L148" i="36" s="1"/>
  <c r="K150" i="36"/>
  <c r="K149" i="36" s="1"/>
  <c r="K148" i="36" s="1"/>
  <c r="J150" i="36"/>
  <c r="J149" i="36" s="1"/>
  <c r="J148" i="36" s="1"/>
  <c r="I150" i="36"/>
  <c r="I149" i="36" s="1"/>
  <c r="I148" i="36" s="1"/>
  <c r="L146" i="36"/>
  <c r="L145" i="36" s="1"/>
  <c r="K146" i="36"/>
  <c r="K145" i="36" s="1"/>
  <c r="J146" i="36"/>
  <c r="J145" i="36" s="1"/>
  <c r="I146" i="36"/>
  <c r="I145" i="36" s="1"/>
  <c r="L142" i="36"/>
  <c r="L141" i="36" s="1"/>
  <c r="L140" i="36" s="1"/>
  <c r="K142" i="36"/>
  <c r="K141" i="36" s="1"/>
  <c r="K140" i="36" s="1"/>
  <c r="J142" i="36"/>
  <c r="J141" i="36" s="1"/>
  <c r="J140" i="36" s="1"/>
  <c r="I142" i="36"/>
  <c r="I141" i="36" s="1"/>
  <c r="I140" i="36" s="1"/>
  <c r="L137" i="36"/>
  <c r="L136" i="36" s="1"/>
  <c r="L135" i="36" s="1"/>
  <c r="K137" i="36"/>
  <c r="K136" i="36" s="1"/>
  <c r="K135" i="36" s="1"/>
  <c r="J137" i="36"/>
  <c r="J136" i="36" s="1"/>
  <c r="J135" i="36" s="1"/>
  <c r="I137" i="36"/>
  <c r="I136" i="36" s="1"/>
  <c r="I135" i="36" s="1"/>
  <c r="L132" i="36"/>
  <c r="K132" i="36"/>
  <c r="K131" i="36" s="1"/>
  <c r="K130" i="36" s="1"/>
  <c r="J132" i="36"/>
  <c r="J131" i="36" s="1"/>
  <c r="J130" i="36" s="1"/>
  <c r="I132" i="36"/>
  <c r="I131" i="36" s="1"/>
  <c r="I130" i="36" s="1"/>
  <c r="L131" i="36"/>
  <c r="L130" i="36" s="1"/>
  <c r="L128" i="36"/>
  <c r="L127" i="36" s="1"/>
  <c r="L126" i="36" s="1"/>
  <c r="K128" i="36"/>
  <c r="K127" i="36" s="1"/>
  <c r="K126" i="36" s="1"/>
  <c r="J128" i="36"/>
  <c r="J127" i="36" s="1"/>
  <c r="J126" i="36" s="1"/>
  <c r="I128" i="36"/>
  <c r="I127" i="36" s="1"/>
  <c r="I126" i="36" s="1"/>
  <c r="L124" i="36"/>
  <c r="L123" i="36" s="1"/>
  <c r="L122" i="36" s="1"/>
  <c r="K124" i="36"/>
  <c r="K123" i="36" s="1"/>
  <c r="K122" i="36" s="1"/>
  <c r="J124" i="36"/>
  <c r="J123" i="36" s="1"/>
  <c r="J122" i="36" s="1"/>
  <c r="I124" i="36"/>
  <c r="I123" i="36" s="1"/>
  <c r="I122" i="36" s="1"/>
  <c r="L120" i="36"/>
  <c r="L119" i="36" s="1"/>
  <c r="L118" i="36" s="1"/>
  <c r="K120" i="36"/>
  <c r="K119" i="36" s="1"/>
  <c r="K118" i="36" s="1"/>
  <c r="J120" i="36"/>
  <c r="J119" i="36" s="1"/>
  <c r="J118" i="36" s="1"/>
  <c r="I120" i="36"/>
  <c r="I119" i="36" s="1"/>
  <c r="I118" i="36" s="1"/>
  <c r="L116" i="36"/>
  <c r="L115" i="36" s="1"/>
  <c r="L114" i="36" s="1"/>
  <c r="K116" i="36"/>
  <c r="K115" i="36" s="1"/>
  <c r="K114" i="36" s="1"/>
  <c r="J116" i="36"/>
  <c r="J115" i="36" s="1"/>
  <c r="J114" i="36" s="1"/>
  <c r="I116" i="36"/>
  <c r="I115" i="36" s="1"/>
  <c r="I114" i="36" s="1"/>
  <c r="L111" i="36"/>
  <c r="L110" i="36" s="1"/>
  <c r="L109" i="36" s="1"/>
  <c r="K111" i="36"/>
  <c r="K110" i="36" s="1"/>
  <c r="K109" i="36" s="1"/>
  <c r="J111" i="36"/>
  <c r="J110" i="36" s="1"/>
  <c r="J109" i="36" s="1"/>
  <c r="I111" i="36"/>
  <c r="I110" i="36" s="1"/>
  <c r="I109" i="36" s="1"/>
  <c r="L105" i="36"/>
  <c r="L104" i="36" s="1"/>
  <c r="K105" i="36"/>
  <c r="K104" i="36" s="1"/>
  <c r="J105" i="36"/>
  <c r="J104" i="36" s="1"/>
  <c r="I105" i="36"/>
  <c r="I104" i="36" s="1"/>
  <c r="L101" i="36"/>
  <c r="L100" i="36" s="1"/>
  <c r="K101" i="36"/>
  <c r="K100" i="36" s="1"/>
  <c r="K99" i="36" s="1"/>
  <c r="J101" i="36"/>
  <c r="J100" i="36" s="1"/>
  <c r="I101" i="36"/>
  <c r="I100" i="36" s="1"/>
  <c r="L96" i="36"/>
  <c r="L95" i="36" s="1"/>
  <c r="L94" i="36" s="1"/>
  <c r="K96" i="36"/>
  <c r="K95" i="36" s="1"/>
  <c r="K94" i="36" s="1"/>
  <c r="J96" i="36"/>
  <c r="J95" i="36" s="1"/>
  <c r="J94" i="36" s="1"/>
  <c r="I96" i="36"/>
  <c r="I95" i="36" s="1"/>
  <c r="I94" i="36" s="1"/>
  <c r="L91" i="36"/>
  <c r="L90" i="36" s="1"/>
  <c r="L89" i="36" s="1"/>
  <c r="K91" i="36"/>
  <c r="K90" i="36" s="1"/>
  <c r="K89" i="36" s="1"/>
  <c r="J91" i="36"/>
  <c r="J90" i="36" s="1"/>
  <c r="J89" i="36" s="1"/>
  <c r="I91" i="36"/>
  <c r="I90" i="36" s="1"/>
  <c r="I89" i="36" s="1"/>
  <c r="L84" i="36"/>
  <c r="L83" i="36" s="1"/>
  <c r="L82" i="36" s="1"/>
  <c r="L81" i="36" s="1"/>
  <c r="K84" i="36"/>
  <c r="K83" i="36" s="1"/>
  <c r="K82" i="36" s="1"/>
  <c r="K81" i="36" s="1"/>
  <c r="J84" i="36"/>
  <c r="J83" i="36" s="1"/>
  <c r="J82" i="36" s="1"/>
  <c r="J81" i="36" s="1"/>
  <c r="I84" i="36"/>
  <c r="I83" i="36" s="1"/>
  <c r="I82" i="36" s="1"/>
  <c r="I81" i="36" s="1"/>
  <c r="L79" i="36"/>
  <c r="L78" i="36" s="1"/>
  <c r="L77" i="36" s="1"/>
  <c r="K79" i="36"/>
  <c r="K78" i="36" s="1"/>
  <c r="K77" i="36" s="1"/>
  <c r="J79" i="36"/>
  <c r="J78" i="36" s="1"/>
  <c r="J77" i="36" s="1"/>
  <c r="I79" i="36"/>
  <c r="I78" i="36" s="1"/>
  <c r="I77" i="36" s="1"/>
  <c r="L73" i="36"/>
  <c r="L72" i="36" s="1"/>
  <c r="K73" i="36"/>
  <c r="K72" i="36" s="1"/>
  <c r="J73" i="36"/>
  <c r="J72" i="36" s="1"/>
  <c r="I73" i="36"/>
  <c r="I72" i="36" s="1"/>
  <c r="L68" i="36"/>
  <c r="L67" i="36" s="1"/>
  <c r="K68" i="36"/>
  <c r="K67" i="36" s="1"/>
  <c r="J68" i="36"/>
  <c r="J67" i="36" s="1"/>
  <c r="I68" i="36"/>
  <c r="I67" i="36" s="1"/>
  <c r="L63" i="36"/>
  <c r="L62" i="36" s="1"/>
  <c r="K63" i="36"/>
  <c r="K62" i="36" s="1"/>
  <c r="J63" i="36"/>
  <c r="J62" i="36" s="1"/>
  <c r="I63" i="36"/>
  <c r="I62" i="36" s="1"/>
  <c r="L43" i="36"/>
  <c r="L42" i="36" s="1"/>
  <c r="L41" i="36" s="1"/>
  <c r="L40" i="36" s="1"/>
  <c r="K43" i="36"/>
  <c r="K42" i="36" s="1"/>
  <c r="K41" i="36" s="1"/>
  <c r="K40" i="36" s="1"/>
  <c r="J43" i="36"/>
  <c r="J42" i="36" s="1"/>
  <c r="J41" i="36" s="1"/>
  <c r="J40" i="36" s="1"/>
  <c r="I43" i="36"/>
  <c r="I42" i="36" s="1"/>
  <c r="I41" i="36" s="1"/>
  <c r="I40" i="36" s="1"/>
  <c r="L38" i="36"/>
  <c r="L37" i="36" s="1"/>
  <c r="L36" i="36" s="1"/>
  <c r="K38" i="36"/>
  <c r="K37" i="36" s="1"/>
  <c r="K36" i="36" s="1"/>
  <c r="J38" i="36"/>
  <c r="J37" i="36" s="1"/>
  <c r="J36" i="36" s="1"/>
  <c r="I38" i="36"/>
  <c r="I37" i="36" s="1"/>
  <c r="I36" i="36" s="1"/>
  <c r="L34" i="36"/>
  <c r="K34" i="36"/>
  <c r="J34" i="36"/>
  <c r="I34" i="36"/>
  <c r="L32" i="36"/>
  <c r="K32" i="36"/>
  <c r="J32" i="36"/>
  <c r="I32" i="36"/>
  <c r="L366" i="5"/>
  <c r="L365" i="5" s="1"/>
  <c r="K366" i="5"/>
  <c r="K365" i="5" s="1"/>
  <c r="J366" i="5"/>
  <c r="I366" i="5"/>
  <c r="J365" i="5"/>
  <c r="I365" i="5"/>
  <c r="L363" i="5"/>
  <c r="K363" i="5"/>
  <c r="J363" i="5"/>
  <c r="I363" i="5"/>
  <c r="L362" i="5"/>
  <c r="K362" i="5"/>
  <c r="J362" i="5"/>
  <c r="I362" i="5"/>
  <c r="L360" i="5"/>
  <c r="L359" i="5" s="1"/>
  <c r="K360" i="5"/>
  <c r="J360" i="5"/>
  <c r="J359" i="5" s="1"/>
  <c r="I360" i="5"/>
  <c r="I359" i="5" s="1"/>
  <c r="K359" i="5"/>
  <c r="L356" i="5"/>
  <c r="L355" i="5" s="1"/>
  <c r="K356" i="5"/>
  <c r="K355" i="5" s="1"/>
  <c r="J356" i="5"/>
  <c r="I356" i="5"/>
  <c r="J355" i="5"/>
  <c r="I355" i="5"/>
  <c r="L352" i="5"/>
  <c r="K352" i="5"/>
  <c r="J352" i="5"/>
  <c r="I352" i="5"/>
  <c r="L351" i="5"/>
  <c r="K351" i="5"/>
  <c r="J351" i="5"/>
  <c r="I351" i="5"/>
  <c r="L348" i="5"/>
  <c r="L347" i="5" s="1"/>
  <c r="K348" i="5"/>
  <c r="J348" i="5"/>
  <c r="J347" i="5" s="1"/>
  <c r="I348" i="5"/>
  <c r="I347" i="5" s="1"/>
  <c r="K347" i="5"/>
  <c r="L344" i="5"/>
  <c r="K344" i="5"/>
  <c r="J344" i="5"/>
  <c r="I344" i="5"/>
  <c r="L341" i="5"/>
  <c r="K341" i="5"/>
  <c r="J341" i="5"/>
  <c r="I341" i="5"/>
  <c r="P339" i="5"/>
  <c r="O339" i="5"/>
  <c r="N339" i="5"/>
  <c r="M339" i="5"/>
  <c r="L339" i="5"/>
  <c r="L338" i="5" s="1"/>
  <c r="K339" i="5"/>
  <c r="K338" i="5" s="1"/>
  <c r="J339" i="5"/>
  <c r="I339" i="5"/>
  <c r="J338" i="5"/>
  <c r="J337" i="5" s="1"/>
  <c r="I338" i="5"/>
  <c r="L334" i="5"/>
  <c r="L333" i="5" s="1"/>
  <c r="K334" i="5"/>
  <c r="K333" i="5" s="1"/>
  <c r="J334" i="5"/>
  <c r="I334" i="5"/>
  <c r="J333" i="5"/>
  <c r="I333" i="5"/>
  <c r="L331" i="5"/>
  <c r="K331" i="5"/>
  <c r="J331" i="5"/>
  <c r="I331" i="5"/>
  <c r="L330" i="5"/>
  <c r="K330" i="5"/>
  <c r="J330" i="5"/>
  <c r="I330" i="5"/>
  <c r="L328" i="5"/>
  <c r="L327" i="5" s="1"/>
  <c r="K328" i="5"/>
  <c r="J328" i="5"/>
  <c r="J327" i="5" s="1"/>
  <c r="I328" i="5"/>
  <c r="I327" i="5" s="1"/>
  <c r="K327" i="5"/>
  <c r="L324" i="5"/>
  <c r="L323" i="5" s="1"/>
  <c r="K324" i="5"/>
  <c r="K323" i="5" s="1"/>
  <c r="J324" i="5"/>
  <c r="I324" i="5"/>
  <c r="J323" i="5"/>
  <c r="I323" i="5"/>
  <c r="L320" i="5"/>
  <c r="K320" i="5"/>
  <c r="J320" i="5"/>
  <c r="J319" i="5" s="1"/>
  <c r="I320" i="5"/>
  <c r="L319" i="5"/>
  <c r="K319" i="5"/>
  <c r="I319" i="5"/>
  <c r="L316" i="5"/>
  <c r="L315" i="5" s="1"/>
  <c r="K316" i="5"/>
  <c r="J316" i="5"/>
  <c r="J315" i="5" s="1"/>
  <c r="I316" i="5"/>
  <c r="I315" i="5" s="1"/>
  <c r="K315" i="5"/>
  <c r="L312" i="5"/>
  <c r="K312" i="5"/>
  <c r="J312" i="5"/>
  <c r="I312" i="5"/>
  <c r="L309" i="5"/>
  <c r="K309" i="5"/>
  <c r="J309" i="5"/>
  <c r="I309" i="5"/>
  <c r="I306" i="5" s="1"/>
  <c r="I305" i="5" s="1"/>
  <c r="L307" i="5"/>
  <c r="K307" i="5"/>
  <c r="J307" i="5"/>
  <c r="J306" i="5" s="1"/>
  <c r="I307" i="5"/>
  <c r="L306" i="5"/>
  <c r="K306" i="5"/>
  <c r="K305" i="5" s="1"/>
  <c r="L301" i="5"/>
  <c r="L300" i="5" s="1"/>
  <c r="K301" i="5"/>
  <c r="K300" i="5" s="1"/>
  <c r="J301" i="5"/>
  <c r="I301" i="5"/>
  <c r="J300" i="5"/>
  <c r="I300" i="5"/>
  <c r="L298" i="5"/>
  <c r="K298" i="5"/>
  <c r="J298" i="5"/>
  <c r="J297" i="5" s="1"/>
  <c r="I298" i="5"/>
  <c r="L297" i="5"/>
  <c r="K297" i="5"/>
  <c r="I297" i="5"/>
  <c r="L295" i="5"/>
  <c r="L294" i="5" s="1"/>
  <c r="K295" i="5"/>
  <c r="K294" i="5" s="1"/>
  <c r="J295" i="5"/>
  <c r="J294" i="5" s="1"/>
  <c r="I295" i="5"/>
  <c r="I294" i="5" s="1"/>
  <c r="L291" i="5"/>
  <c r="L290" i="5" s="1"/>
  <c r="K291" i="5"/>
  <c r="K290" i="5" s="1"/>
  <c r="J291" i="5"/>
  <c r="I291" i="5"/>
  <c r="J290" i="5"/>
  <c r="I290" i="5"/>
  <c r="L287" i="5"/>
  <c r="K287" i="5"/>
  <c r="J287" i="5"/>
  <c r="J286" i="5" s="1"/>
  <c r="I287" i="5"/>
  <c r="L286" i="5"/>
  <c r="K286" i="5"/>
  <c r="I286" i="5"/>
  <c r="L283" i="5"/>
  <c r="L282" i="5" s="1"/>
  <c r="K283" i="5"/>
  <c r="K282" i="5" s="1"/>
  <c r="J283" i="5"/>
  <c r="J282" i="5" s="1"/>
  <c r="I283" i="5"/>
  <c r="I282" i="5" s="1"/>
  <c r="I272" i="5" s="1"/>
  <c r="L279" i="5"/>
  <c r="K279" i="5"/>
  <c r="J279" i="5"/>
  <c r="I279" i="5"/>
  <c r="L276" i="5"/>
  <c r="K276" i="5"/>
  <c r="J276" i="5"/>
  <c r="I276" i="5"/>
  <c r="L274" i="5"/>
  <c r="K274" i="5"/>
  <c r="K273" i="5" s="1"/>
  <c r="K272" i="5" s="1"/>
  <c r="J274" i="5"/>
  <c r="J273" i="5" s="1"/>
  <c r="J272" i="5" s="1"/>
  <c r="I274" i="5"/>
  <c r="L273" i="5"/>
  <c r="I273" i="5"/>
  <c r="L269" i="5"/>
  <c r="K269" i="5"/>
  <c r="K268" i="5" s="1"/>
  <c r="J269" i="5"/>
  <c r="J268" i="5" s="1"/>
  <c r="I269" i="5"/>
  <c r="L268" i="5"/>
  <c r="I268" i="5"/>
  <c r="L266" i="5"/>
  <c r="K266" i="5"/>
  <c r="J266" i="5"/>
  <c r="J265" i="5" s="1"/>
  <c r="I266" i="5"/>
  <c r="I265" i="5" s="1"/>
  <c r="L265" i="5"/>
  <c r="K265" i="5"/>
  <c r="L263" i="5"/>
  <c r="L262" i="5" s="1"/>
  <c r="K263" i="5"/>
  <c r="K262" i="5" s="1"/>
  <c r="J263" i="5"/>
  <c r="I263" i="5"/>
  <c r="J262" i="5"/>
  <c r="I262" i="5"/>
  <c r="L259" i="5"/>
  <c r="K259" i="5"/>
  <c r="K258" i="5" s="1"/>
  <c r="J259" i="5"/>
  <c r="J258" i="5" s="1"/>
  <c r="I259" i="5"/>
  <c r="L258" i="5"/>
  <c r="I258" i="5"/>
  <c r="L255" i="5"/>
  <c r="L254" i="5" s="1"/>
  <c r="K255" i="5"/>
  <c r="K254" i="5" s="1"/>
  <c r="J255" i="5"/>
  <c r="J254" i="5" s="1"/>
  <c r="I255" i="5"/>
  <c r="I254" i="5" s="1"/>
  <c r="L251" i="5"/>
  <c r="L250" i="5" s="1"/>
  <c r="K251" i="5"/>
  <c r="J251" i="5"/>
  <c r="I251" i="5"/>
  <c r="K250" i="5"/>
  <c r="J250" i="5"/>
  <c r="I250" i="5"/>
  <c r="L247" i="5"/>
  <c r="K247" i="5"/>
  <c r="J247" i="5"/>
  <c r="I247" i="5"/>
  <c r="L244" i="5"/>
  <c r="K244" i="5"/>
  <c r="J244" i="5"/>
  <c r="I244" i="5"/>
  <c r="L242" i="5"/>
  <c r="L241" i="5" s="1"/>
  <c r="L240" i="5" s="1"/>
  <c r="K242" i="5"/>
  <c r="J242" i="5"/>
  <c r="J241" i="5" s="1"/>
  <c r="J240" i="5" s="1"/>
  <c r="J239" i="5" s="1"/>
  <c r="I242" i="5"/>
  <c r="I241" i="5" s="1"/>
  <c r="K241" i="5"/>
  <c r="L235" i="5"/>
  <c r="K235" i="5"/>
  <c r="K234" i="5" s="1"/>
  <c r="K233" i="5" s="1"/>
  <c r="J235" i="5"/>
  <c r="J234" i="5" s="1"/>
  <c r="J233" i="5" s="1"/>
  <c r="I235" i="5"/>
  <c r="I234" i="5" s="1"/>
  <c r="I233" i="5" s="1"/>
  <c r="L234" i="5"/>
  <c r="L233" i="5" s="1"/>
  <c r="L231" i="5"/>
  <c r="K231" i="5"/>
  <c r="K230" i="5" s="1"/>
  <c r="K229" i="5" s="1"/>
  <c r="J231" i="5"/>
  <c r="J230" i="5" s="1"/>
  <c r="J229" i="5" s="1"/>
  <c r="I231" i="5"/>
  <c r="I230" i="5" s="1"/>
  <c r="I229" i="5" s="1"/>
  <c r="L230" i="5"/>
  <c r="L229" i="5" s="1"/>
  <c r="P222" i="5"/>
  <c r="O222" i="5"/>
  <c r="N222" i="5"/>
  <c r="M222" i="5"/>
  <c r="L222" i="5"/>
  <c r="L221" i="5" s="1"/>
  <c r="K222" i="5"/>
  <c r="K221" i="5" s="1"/>
  <c r="J222" i="5"/>
  <c r="I222" i="5"/>
  <c r="J221" i="5"/>
  <c r="I221" i="5"/>
  <c r="L219" i="5"/>
  <c r="K219" i="5"/>
  <c r="K218" i="5" s="1"/>
  <c r="K217" i="5" s="1"/>
  <c r="J219" i="5"/>
  <c r="J218" i="5" s="1"/>
  <c r="J217" i="5" s="1"/>
  <c r="I219" i="5"/>
  <c r="I218" i="5" s="1"/>
  <c r="I217" i="5" s="1"/>
  <c r="L218" i="5"/>
  <c r="L217" i="5" s="1"/>
  <c r="L212" i="5"/>
  <c r="K212" i="5"/>
  <c r="K211" i="5" s="1"/>
  <c r="K210" i="5" s="1"/>
  <c r="J212" i="5"/>
  <c r="J211" i="5" s="1"/>
  <c r="J210" i="5" s="1"/>
  <c r="I212" i="5"/>
  <c r="I211" i="5" s="1"/>
  <c r="I210" i="5" s="1"/>
  <c r="L211" i="5"/>
  <c r="L210" i="5" s="1"/>
  <c r="L208" i="5"/>
  <c r="K208" i="5"/>
  <c r="K207" i="5" s="1"/>
  <c r="J208" i="5"/>
  <c r="J207" i="5" s="1"/>
  <c r="I208" i="5"/>
  <c r="I207" i="5" s="1"/>
  <c r="L207" i="5"/>
  <c r="L203" i="5"/>
  <c r="K203" i="5"/>
  <c r="J203" i="5"/>
  <c r="J202" i="5" s="1"/>
  <c r="I203" i="5"/>
  <c r="I202" i="5" s="1"/>
  <c r="L202" i="5"/>
  <c r="K202" i="5"/>
  <c r="L197" i="5"/>
  <c r="L196" i="5" s="1"/>
  <c r="L187" i="5" s="1"/>
  <c r="K197" i="5"/>
  <c r="K196" i="5" s="1"/>
  <c r="J197" i="5"/>
  <c r="I197" i="5"/>
  <c r="J196" i="5"/>
  <c r="I196" i="5"/>
  <c r="L192" i="5"/>
  <c r="K192" i="5"/>
  <c r="K191" i="5" s="1"/>
  <c r="J192" i="5"/>
  <c r="J191" i="5" s="1"/>
  <c r="I192" i="5"/>
  <c r="I191" i="5" s="1"/>
  <c r="L191" i="5"/>
  <c r="L189" i="5"/>
  <c r="K189" i="5"/>
  <c r="J189" i="5"/>
  <c r="J188" i="5" s="1"/>
  <c r="J187" i="5" s="1"/>
  <c r="I189" i="5"/>
  <c r="I188" i="5" s="1"/>
  <c r="I187" i="5" s="1"/>
  <c r="I186" i="5" s="1"/>
  <c r="L188" i="5"/>
  <c r="K188" i="5"/>
  <c r="L181" i="5"/>
  <c r="L180" i="5" s="1"/>
  <c r="K181" i="5"/>
  <c r="K180" i="5" s="1"/>
  <c r="J181" i="5"/>
  <c r="I181" i="5"/>
  <c r="J180" i="5"/>
  <c r="I180" i="5"/>
  <c r="I174" i="5" s="1"/>
  <c r="L176" i="5"/>
  <c r="K176" i="5"/>
  <c r="J176" i="5"/>
  <c r="J175" i="5" s="1"/>
  <c r="J174" i="5" s="1"/>
  <c r="I176" i="5"/>
  <c r="L175" i="5"/>
  <c r="L174" i="5" s="1"/>
  <c r="K175" i="5"/>
  <c r="K174" i="5" s="1"/>
  <c r="I175" i="5"/>
  <c r="L172" i="5"/>
  <c r="K172" i="5"/>
  <c r="J172" i="5"/>
  <c r="J171" i="5" s="1"/>
  <c r="J170" i="5" s="1"/>
  <c r="I172" i="5"/>
  <c r="L171" i="5"/>
  <c r="L170" i="5" s="1"/>
  <c r="K171" i="5"/>
  <c r="K170" i="5" s="1"/>
  <c r="I171" i="5"/>
  <c r="I170" i="5"/>
  <c r="I169" i="5" s="1"/>
  <c r="L167" i="5"/>
  <c r="L166" i="5" s="1"/>
  <c r="K167" i="5"/>
  <c r="K166" i="5" s="1"/>
  <c r="J167" i="5"/>
  <c r="I167" i="5"/>
  <c r="J166" i="5"/>
  <c r="I166" i="5"/>
  <c r="L162" i="5"/>
  <c r="K162" i="5"/>
  <c r="J162" i="5"/>
  <c r="J161" i="5" s="1"/>
  <c r="J160" i="5" s="1"/>
  <c r="J159" i="5" s="1"/>
  <c r="I162" i="5"/>
  <c r="I161" i="5" s="1"/>
  <c r="I160" i="5" s="1"/>
  <c r="I159" i="5" s="1"/>
  <c r="L161" i="5"/>
  <c r="K161" i="5"/>
  <c r="K160" i="5" s="1"/>
  <c r="K159" i="5" s="1"/>
  <c r="L156" i="5"/>
  <c r="L155" i="5" s="1"/>
  <c r="L154" i="5" s="1"/>
  <c r="K156" i="5"/>
  <c r="K155" i="5" s="1"/>
  <c r="K154" i="5" s="1"/>
  <c r="J156" i="5"/>
  <c r="I156" i="5"/>
  <c r="J155" i="5"/>
  <c r="J154" i="5" s="1"/>
  <c r="I155" i="5"/>
  <c r="I154" i="5" s="1"/>
  <c r="L152" i="5"/>
  <c r="L151" i="5" s="1"/>
  <c r="K152" i="5"/>
  <c r="K151" i="5" s="1"/>
  <c r="J152" i="5"/>
  <c r="I152" i="5"/>
  <c r="J151" i="5"/>
  <c r="I151" i="5"/>
  <c r="L148" i="5"/>
  <c r="K148" i="5"/>
  <c r="J148" i="5"/>
  <c r="J147" i="5" s="1"/>
  <c r="J146" i="5" s="1"/>
  <c r="I148" i="5"/>
  <c r="L147" i="5"/>
  <c r="L146" i="5" s="1"/>
  <c r="K147" i="5"/>
  <c r="K146" i="5" s="1"/>
  <c r="I147" i="5"/>
  <c r="I146" i="5"/>
  <c r="L143" i="5"/>
  <c r="K143" i="5"/>
  <c r="J143" i="5"/>
  <c r="J142" i="5" s="1"/>
  <c r="J141" i="5" s="1"/>
  <c r="I143" i="5"/>
  <c r="L142" i="5"/>
  <c r="L141" i="5" s="1"/>
  <c r="K142" i="5"/>
  <c r="K141" i="5" s="1"/>
  <c r="I142" i="5"/>
  <c r="I141" i="5"/>
  <c r="L138" i="5"/>
  <c r="L137" i="5" s="1"/>
  <c r="L136" i="5" s="1"/>
  <c r="K138" i="5"/>
  <c r="K137" i="5" s="1"/>
  <c r="K136" i="5" s="1"/>
  <c r="J138" i="5"/>
  <c r="I138" i="5"/>
  <c r="J137" i="5"/>
  <c r="J136" i="5" s="1"/>
  <c r="I137" i="5"/>
  <c r="I136" i="5" s="1"/>
  <c r="L134" i="5"/>
  <c r="L133" i="5" s="1"/>
  <c r="L132" i="5" s="1"/>
  <c r="K134" i="5"/>
  <c r="K133" i="5" s="1"/>
  <c r="K132" i="5" s="1"/>
  <c r="J134" i="5"/>
  <c r="I134" i="5"/>
  <c r="J133" i="5"/>
  <c r="J132" i="5" s="1"/>
  <c r="I133" i="5"/>
  <c r="I132" i="5" s="1"/>
  <c r="L130" i="5"/>
  <c r="L129" i="5" s="1"/>
  <c r="L128" i="5" s="1"/>
  <c r="K130" i="5"/>
  <c r="K129" i="5" s="1"/>
  <c r="K128" i="5" s="1"/>
  <c r="J130" i="5"/>
  <c r="I130" i="5"/>
  <c r="J129" i="5"/>
  <c r="J128" i="5" s="1"/>
  <c r="I129" i="5"/>
  <c r="I128" i="5" s="1"/>
  <c r="L126" i="5"/>
  <c r="L125" i="5" s="1"/>
  <c r="L124" i="5" s="1"/>
  <c r="K126" i="5"/>
  <c r="K125" i="5" s="1"/>
  <c r="K124" i="5" s="1"/>
  <c r="J126" i="5"/>
  <c r="I126" i="5"/>
  <c r="J125" i="5"/>
  <c r="J124" i="5" s="1"/>
  <c r="I125" i="5"/>
  <c r="I124" i="5" s="1"/>
  <c r="L122" i="5"/>
  <c r="L121" i="5" s="1"/>
  <c r="L120" i="5" s="1"/>
  <c r="K122" i="5"/>
  <c r="K121" i="5" s="1"/>
  <c r="K120" i="5" s="1"/>
  <c r="J122" i="5"/>
  <c r="I122" i="5"/>
  <c r="J121" i="5"/>
  <c r="J120" i="5" s="1"/>
  <c r="I121" i="5"/>
  <c r="I120" i="5" s="1"/>
  <c r="L117" i="5"/>
  <c r="L116" i="5" s="1"/>
  <c r="L115" i="5" s="1"/>
  <c r="K117" i="5"/>
  <c r="K116" i="5" s="1"/>
  <c r="K115" i="5" s="1"/>
  <c r="J117" i="5"/>
  <c r="I117" i="5"/>
  <c r="J116" i="5"/>
  <c r="J115" i="5" s="1"/>
  <c r="J114" i="5" s="1"/>
  <c r="I116" i="5"/>
  <c r="I115" i="5" s="1"/>
  <c r="I114" i="5" s="1"/>
  <c r="L111" i="5"/>
  <c r="L110" i="5" s="1"/>
  <c r="K111" i="5"/>
  <c r="K110" i="5" s="1"/>
  <c r="J111" i="5"/>
  <c r="J110" i="5" s="1"/>
  <c r="I111" i="5"/>
  <c r="I110" i="5" s="1"/>
  <c r="L107" i="5"/>
  <c r="L106" i="5" s="1"/>
  <c r="K107" i="5"/>
  <c r="K106" i="5" s="1"/>
  <c r="J107" i="5"/>
  <c r="I107" i="5"/>
  <c r="J106" i="5"/>
  <c r="J105" i="5" s="1"/>
  <c r="I106" i="5"/>
  <c r="I105" i="5" s="1"/>
  <c r="L102" i="5"/>
  <c r="L101" i="5" s="1"/>
  <c r="L100" i="5" s="1"/>
  <c r="K102" i="5"/>
  <c r="K101" i="5" s="1"/>
  <c r="K100" i="5" s="1"/>
  <c r="J102" i="5"/>
  <c r="I102" i="5"/>
  <c r="J101" i="5"/>
  <c r="J100" i="5" s="1"/>
  <c r="I101" i="5"/>
  <c r="I100" i="5" s="1"/>
  <c r="L97" i="5"/>
  <c r="L96" i="5" s="1"/>
  <c r="L95" i="5" s="1"/>
  <c r="K97" i="5"/>
  <c r="K96" i="5" s="1"/>
  <c r="K95" i="5" s="1"/>
  <c r="J97" i="5"/>
  <c r="I97" i="5"/>
  <c r="J96" i="5"/>
  <c r="J95" i="5" s="1"/>
  <c r="J94" i="5" s="1"/>
  <c r="I96" i="5"/>
  <c r="I95" i="5" s="1"/>
  <c r="I94" i="5" s="1"/>
  <c r="L90" i="5"/>
  <c r="L89" i="5" s="1"/>
  <c r="L88" i="5" s="1"/>
  <c r="L87" i="5" s="1"/>
  <c r="K90" i="5"/>
  <c r="J90" i="5"/>
  <c r="J89" i="5" s="1"/>
  <c r="J88" i="5" s="1"/>
  <c r="J87" i="5" s="1"/>
  <c r="I90" i="5"/>
  <c r="I89" i="5" s="1"/>
  <c r="I88" i="5" s="1"/>
  <c r="I87" i="5" s="1"/>
  <c r="K89" i="5"/>
  <c r="K88" i="5"/>
  <c r="K87" i="5" s="1"/>
  <c r="L85" i="5"/>
  <c r="K85" i="5"/>
  <c r="J85" i="5"/>
  <c r="J84" i="5" s="1"/>
  <c r="J83" i="5" s="1"/>
  <c r="I85" i="5"/>
  <c r="L84" i="5"/>
  <c r="L83" i="5" s="1"/>
  <c r="K84" i="5"/>
  <c r="K83" i="5" s="1"/>
  <c r="I84" i="5"/>
  <c r="I83" i="5"/>
  <c r="L79" i="5"/>
  <c r="K79" i="5"/>
  <c r="J79" i="5"/>
  <c r="J78" i="5" s="1"/>
  <c r="I79" i="5"/>
  <c r="L78" i="5"/>
  <c r="K78" i="5"/>
  <c r="I78" i="5"/>
  <c r="L74" i="5"/>
  <c r="K74" i="5"/>
  <c r="K73" i="5" s="1"/>
  <c r="J74" i="5"/>
  <c r="J73" i="5" s="1"/>
  <c r="I74" i="5"/>
  <c r="I73" i="5" s="1"/>
  <c r="L73" i="5"/>
  <c r="L69" i="5"/>
  <c r="L68" i="5" s="1"/>
  <c r="L67" i="5" s="1"/>
  <c r="L66" i="5" s="1"/>
  <c r="K69" i="5"/>
  <c r="K68" i="5" s="1"/>
  <c r="J69" i="5"/>
  <c r="I69" i="5"/>
  <c r="J68" i="5"/>
  <c r="I68" i="5"/>
  <c r="L49" i="5"/>
  <c r="L48" i="5" s="1"/>
  <c r="L47" i="5" s="1"/>
  <c r="L46" i="5" s="1"/>
  <c r="K49" i="5"/>
  <c r="K48" i="5" s="1"/>
  <c r="K47" i="5" s="1"/>
  <c r="K46" i="5" s="1"/>
  <c r="J49" i="5"/>
  <c r="J48" i="5" s="1"/>
  <c r="J47" i="5" s="1"/>
  <c r="J46" i="5" s="1"/>
  <c r="I49" i="5"/>
  <c r="I48" i="5" s="1"/>
  <c r="I47" i="5" s="1"/>
  <c r="I46" i="5" s="1"/>
  <c r="L44" i="5"/>
  <c r="K44" i="5"/>
  <c r="K43" i="5" s="1"/>
  <c r="K42" i="5" s="1"/>
  <c r="J44" i="5"/>
  <c r="J43" i="5" s="1"/>
  <c r="J42" i="5" s="1"/>
  <c r="I44" i="5"/>
  <c r="L43" i="5"/>
  <c r="L42" i="5" s="1"/>
  <c r="I43" i="5"/>
  <c r="I42" i="5"/>
  <c r="L40" i="5"/>
  <c r="K40" i="5"/>
  <c r="J40" i="5"/>
  <c r="I40" i="5"/>
  <c r="L38" i="5"/>
  <c r="L37" i="5" s="1"/>
  <c r="L36" i="5" s="1"/>
  <c r="L35" i="5" s="1"/>
  <c r="K38" i="5"/>
  <c r="J38" i="5"/>
  <c r="I38" i="5"/>
  <c r="K37" i="5"/>
  <c r="K36" i="5" s="1"/>
  <c r="K35" i="5" s="1"/>
  <c r="J37" i="5"/>
  <c r="J36" i="5" s="1"/>
  <c r="I37" i="5"/>
  <c r="I36" i="5" s="1"/>
  <c r="I35" i="5" s="1"/>
  <c r="L366" i="39"/>
  <c r="K366" i="39"/>
  <c r="J366" i="39"/>
  <c r="I366" i="39"/>
  <c r="L365" i="39"/>
  <c r="K365" i="39"/>
  <c r="J365" i="39"/>
  <c r="I365" i="39"/>
  <c r="L363" i="39"/>
  <c r="L362" i="39" s="1"/>
  <c r="K363" i="39"/>
  <c r="J363" i="39"/>
  <c r="J362" i="39" s="1"/>
  <c r="I363" i="39"/>
  <c r="I362" i="39" s="1"/>
  <c r="K362" i="39"/>
  <c r="L360" i="39"/>
  <c r="L359" i="39" s="1"/>
  <c r="K360" i="39"/>
  <c r="K359" i="39" s="1"/>
  <c r="J360" i="39"/>
  <c r="J359" i="39" s="1"/>
  <c r="I360" i="39"/>
  <c r="I359" i="39" s="1"/>
  <c r="L356" i="39"/>
  <c r="K356" i="39"/>
  <c r="J356" i="39"/>
  <c r="I356" i="39"/>
  <c r="L355" i="39"/>
  <c r="K355" i="39"/>
  <c r="J355" i="39"/>
  <c r="I355" i="39"/>
  <c r="L352" i="39"/>
  <c r="L351" i="39" s="1"/>
  <c r="K352" i="39"/>
  <c r="K351" i="39" s="1"/>
  <c r="J352" i="39"/>
  <c r="J351" i="39" s="1"/>
  <c r="I352" i="39"/>
  <c r="I351" i="39" s="1"/>
  <c r="L348" i="39"/>
  <c r="L347" i="39" s="1"/>
  <c r="K348" i="39"/>
  <c r="J348" i="39"/>
  <c r="J347" i="39" s="1"/>
  <c r="I348" i="39"/>
  <c r="I347" i="39" s="1"/>
  <c r="K347" i="39"/>
  <c r="L344" i="39"/>
  <c r="K344" i="39"/>
  <c r="J344" i="39"/>
  <c r="I344" i="39"/>
  <c r="L341" i="39"/>
  <c r="K341" i="39"/>
  <c r="J341" i="39"/>
  <c r="I341" i="39"/>
  <c r="P339" i="39"/>
  <c r="O339" i="39"/>
  <c r="N339" i="39"/>
  <c r="M339" i="39"/>
  <c r="L339" i="39"/>
  <c r="K339" i="39"/>
  <c r="K338" i="39" s="1"/>
  <c r="K337" i="39" s="1"/>
  <c r="J339" i="39"/>
  <c r="I339" i="39"/>
  <c r="L338" i="39"/>
  <c r="J338" i="39"/>
  <c r="I338" i="39"/>
  <c r="L334" i="39"/>
  <c r="K334" i="39"/>
  <c r="K333" i="39" s="1"/>
  <c r="J334" i="39"/>
  <c r="I334" i="39"/>
  <c r="L333" i="39"/>
  <c r="J333" i="39"/>
  <c r="I333" i="39"/>
  <c r="L331" i="39"/>
  <c r="L330" i="39" s="1"/>
  <c r="K331" i="39"/>
  <c r="J331" i="39"/>
  <c r="J330" i="39" s="1"/>
  <c r="I331" i="39"/>
  <c r="I330" i="39" s="1"/>
  <c r="K330" i="39"/>
  <c r="L328" i="39"/>
  <c r="L327" i="39" s="1"/>
  <c r="K328" i="39"/>
  <c r="J328" i="39"/>
  <c r="J327" i="39" s="1"/>
  <c r="I328" i="39"/>
  <c r="I327" i="39" s="1"/>
  <c r="K327" i="39"/>
  <c r="L324" i="39"/>
  <c r="K324" i="39"/>
  <c r="K323" i="39" s="1"/>
  <c r="J324" i="39"/>
  <c r="I324" i="39"/>
  <c r="L323" i="39"/>
  <c r="J323" i="39"/>
  <c r="I323" i="39"/>
  <c r="L320" i="39"/>
  <c r="L319" i="39" s="1"/>
  <c r="K320" i="39"/>
  <c r="K319" i="39" s="1"/>
  <c r="J320" i="39"/>
  <c r="J319" i="39" s="1"/>
  <c r="I320" i="39"/>
  <c r="I319" i="39" s="1"/>
  <c r="L316" i="39"/>
  <c r="L315" i="39" s="1"/>
  <c r="K316" i="39"/>
  <c r="J316" i="39"/>
  <c r="J315" i="39" s="1"/>
  <c r="I316" i="39"/>
  <c r="I315" i="39" s="1"/>
  <c r="K315" i="39"/>
  <c r="L312" i="39"/>
  <c r="K312" i="39"/>
  <c r="J312" i="39"/>
  <c r="I312" i="39"/>
  <c r="L309" i="39"/>
  <c r="K309" i="39"/>
  <c r="J309" i="39"/>
  <c r="I309" i="39"/>
  <c r="L307" i="39"/>
  <c r="L306" i="39" s="1"/>
  <c r="L305" i="39" s="1"/>
  <c r="K307" i="39"/>
  <c r="K306" i="39" s="1"/>
  <c r="K305" i="39" s="1"/>
  <c r="K304" i="39" s="1"/>
  <c r="J307" i="39"/>
  <c r="J306" i="39" s="1"/>
  <c r="I307" i="39"/>
  <c r="I306" i="39" s="1"/>
  <c r="L301" i="39"/>
  <c r="K301" i="39"/>
  <c r="K300" i="39" s="1"/>
  <c r="J301" i="39"/>
  <c r="I301" i="39"/>
  <c r="L300" i="39"/>
  <c r="J300" i="39"/>
  <c r="I300" i="39"/>
  <c r="L298" i="39"/>
  <c r="L297" i="39" s="1"/>
  <c r="K298" i="39"/>
  <c r="J298" i="39"/>
  <c r="J297" i="39" s="1"/>
  <c r="I298" i="39"/>
  <c r="I297" i="39" s="1"/>
  <c r="K297" i="39"/>
  <c r="L295" i="39"/>
  <c r="L294" i="39" s="1"/>
  <c r="K295" i="39"/>
  <c r="K294" i="39" s="1"/>
  <c r="J295" i="39"/>
  <c r="J294" i="39" s="1"/>
  <c r="I295" i="39"/>
  <c r="I294" i="39" s="1"/>
  <c r="L291" i="39"/>
  <c r="K291" i="39"/>
  <c r="K290" i="39" s="1"/>
  <c r="J291" i="39"/>
  <c r="I291" i="39"/>
  <c r="L290" i="39"/>
  <c r="J290" i="39"/>
  <c r="I290" i="39"/>
  <c r="L287" i="39"/>
  <c r="L286" i="39" s="1"/>
  <c r="K287" i="39"/>
  <c r="K286" i="39" s="1"/>
  <c r="J287" i="39"/>
  <c r="J286" i="39" s="1"/>
  <c r="I287" i="39"/>
  <c r="I286" i="39" s="1"/>
  <c r="L283" i="39"/>
  <c r="L282" i="39" s="1"/>
  <c r="K283" i="39"/>
  <c r="K282" i="39" s="1"/>
  <c r="J283" i="39"/>
  <c r="J282" i="39" s="1"/>
  <c r="I283" i="39"/>
  <c r="I282" i="39" s="1"/>
  <c r="L279" i="39"/>
  <c r="K279" i="39"/>
  <c r="J279" i="39"/>
  <c r="I279" i="39"/>
  <c r="L276" i="39"/>
  <c r="K276" i="39"/>
  <c r="J276" i="39"/>
  <c r="I276" i="39"/>
  <c r="L274" i="39"/>
  <c r="L273" i="39" s="1"/>
  <c r="K274" i="39"/>
  <c r="K273" i="39" s="1"/>
  <c r="J274" i="39"/>
  <c r="J273" i="39" s="1"/>
  <c r="I274" i="39"/>
  <c r="I273" i="39" s="1"/>
  <c r="I272" i="39" s="1"/>
  <c r="L269" i="39"/>
  <c r="L268" i="39" s="1"/>
  <c r="K269" i="39"/>
  <c r="K268" i="39" s="1"/>
  <c r="J269" i="39"/>
  <c r="J268" i="39" s="1"/>
  <c r="I269" i="39"/>
  <c r="I268" i="39" s="1"/>
  <c r="L266" i="39"/>
  <c r="L265" i="39" s="1"/>
  <c r="K266" i="39"/>
  <c r="K265" i="39" s="1"/>
  <c r="J266" i="39"/>
  <c r="J265" i="39" s="1"/>
  <c r="I266" i="39"/>
  <c r="I265" i="39" s="1"/>
  <c r="L263" i="39"/>
  <c r="K263" i="39"/>
  <c r="J263" i="39"/>
  <c r="I263" i="39"/>
  <c r="L262" i="39"/>
  <c r="K262" i="39"/>
  <c r="J262" i="39"/>
  <c r="I262" i="39"/>
  <c r="L259" i="39"/>
  <c r="L258" i="39" s="1"/>
  <c r="K259" i="39"/>
  <c r="K258" i="39" s="1"/>
  <c r="J259" i="39"/>
  <c r="J258" i="39" s="1"/>
  <c r="I259" i="39"/>
  <c r="I258" i="39" s="1"/>
  <c r="L255" i="39"/>
  <c r="L254" i="39" s="1"/>
  <c r="K255" i="39"/>
  <c r="K254" i="39" s="1"/>
  <c r="J255" i="39"/>
  <c r="J254" i="39" s="1"/>
  <c r="I255" i="39"/>
  <c r="I254" i="39" s="1"/>
  <c r="L251" i="39"/>
  <c r="K251" i="39"/>
  <c r="J251" i="39"/>
  <c r="I251" i="39"/>
  <c r="L250" i="39"/>
  <c r="K250" i="39"/>
  <c r="J250" i="39"/>
  <c r="I250" i="39"/>
  <c r="L247" i="39"/>
  <c r="K247" i="39"/>
  <c r="J247" i="39"/>
  <c r="I247" i="39"/>
  <c r="L244" i="39"/>
  <c r="K244" i="39"/>
  <c r="J244" i="39"/>
  <c r="I244" i="39"/>
  <c r="L242" i="39"/>
  <c r="L241" i="39" s="1"/>
  <c r="K242" i="39"/>
  <c r="K241" i="39" s="1"/>
  <c r="J242" i="39"/>
  <c r="J241" i="39" s="1"/>
  <c r="I242" i="39"/>
  <c r="I241" i="39" s="1"/>
  <c r="L235" i="39"/>
  <c r="L234" i="39" s="1"/>
  <c r="L233" i="39" s="1"/>
  <c r="K235" i="39"/>
  <c r="J235" i="39"/>
  <c r="I235" i="39"/>
  <c r="I234" i="39" s="1"/>
  <c r="I233" i="39" s="1"/>
  <c r="K234" i="39"/>
  <c r="J234" i="39"/>
  <c r="K233" i="39"/>
  <c r="J233" i="39"/>
  <c r="L231" i="39"/>
  <c r="L230" i="39" s="1"/>
  <c r="L229" i="39" s="1"/>
  <c r="K231" i="39"/>
  <c r="J231" i="39"/>
  <c r="I231" i="39"/>
  <c r="I230" i="39" s="1"/>
  <c r="I229" i="39" s="1"/>
  <c r="K230" i="39"/>
  <c r="K229" i="39" s="1"/>
  <c r="J230" i="39"/>
  <c r="J229" i="39"/>
  <c r="P222" i="39"/>
  <c r="O222" i="39"/>
  <c r="N222" i="39"/>
  <c r="M222" i="39"/>
  <c r="L222" i="39"/>
  <c r="K222" i="39"/>
  <c r="K221" i="39" s="1"/>
  <c r="J222" i="39"/>
  <c r="I222" i="39"/>
  <c r="L221" i="39"/>
  <c r="J221" i="39"/>
  <c r="I221" i="39"/>
  <c r="L219" i="39"/>
  <c r="L218" i="39" s="1"/>
  <c r="L217" i="39" s="1"/>
  <c r="K219" i="39"/>
  <c r="J219" i="39"/>
  <c r="I219" i="39"/>
  <c r="I218" i="39" s="1"/>
  <c r="I217" i="39" s="1"/>
  <c r="K218" i="39"/>
  <c r="K217" i="39" s="1"/>
  <c r="J218" i="39"/>
  <c r="J217" i="39"/>
  <c r="L212" i="39"/>
  <c r="L211" i="39" s="1"/>
  <c r="L210" i="39" s="1"/>
  <c r="K212" i="39"/>
  <c r="J212" i="39"/>
  <c r="I212" i="39"/>
  <c r="I211" i="39" s="1"/>
  <c r="I210" i="39" s="1"/>
  <c r="K211" i="39"/>
  <c r="K210" i="39" s="1"/>
  <c r="J211" i="39"/>
  <c r="J210" i="39"/>
  <c r="L208" i="39"/>
  <c r="L207" i="39" s="1"/>
  <c r="K208" i="39"/>
  <c r="J208" i="39"/>
  <c r="I208" i="39"/>
  <c r="I207" i="39" s="1"/>
  <c r="K207" i="39"/>
  <c r="J207" i="39"/>
  <c r="L203" i="39"/>
  <c r="L202" i="39" s="1"/>
  <c r="K203" i="39"/>
  <c r="K202" i="39" s="1"/>
  <c r="J203" i="39"/>
  <c r="J202" i="39" s="1"/>
  <c r="I203" i="39"/>
  <c r="I202" i="39" s="1"/>
  <c r="L197" i="39"/>
  <c r="K197" i="39"/>
  <c r="K196" i="39" s="1"/>
  <c r="K187" i="39" s="1"/>
  <c r="J197" i="39"/>
  <c r="I197" i="39"/>
  <c r="L196" i="39"/>
  <c r="J196" i="39"/>
  <c r="I196" i="39"/>
  <c r="L192" i="39"/>
  <c r="L191" i="39" s="1"/>
  <c r="K192" i="39"/>
  <c r="J192" i="39"/>
  <c r="I192" i="39"/>
  <c r="I191" i="39" s="1"/>
  <c r="K191" i="39"/>
  <c r="J191" i="39"/>
  <c r="L189" i="39"/>
  <c r="L188" i="39" s="1"/>
  <c r="L187" i="39" s="1"/>
  <c r="L186" i="39" s="1"/>
  <c r="K189" i="39"/>
  <c r="J189" i="39"/>
  <c r="J188" i="39" s="1"/>
  <c r="J187" i="39" s="1"/>
  <c r="J186" i="39" s="1"/>
  <c r="I189" i="39"/>
  <c r="I188" i="39" s="1"/>
  <c r="I187" i="39" s="1"/>
  <c r="I186" i="39" s="1"/>
  <c r="K188" i="39"/>
  <c r="L181" i="39"/>
  <c r="K181" i="39"/>
  <c r="K180" i="39" s="1"/>
  <c r="J181" i="39"/>
  <c r="I181" i="39"/>
  <c r="L180" i="39"/>
  <c r="J180" i="39"/>
  <c r="I180" i="39"/>
  <c r="L176" i="39"/>
  <c r="L175" i="39" s="1"/>
  <c r="L174" i="39" s="1"/>
  <c r="K176" i="39"/>
  <c r="J176" i="39"/>
  <c r="I176" i="39"/>
  <c r="I175" i="39" s="1"/>
  <c r="I174" i="39" s="1"/>
  <c r="K175" i="39"/>
  <c r="J175" i="39"/>
  <c r="J174" i="39"/>
  <c r="L172" i="39"/>
  <c r="K172" i="39"/>
  <c r="J172" i="39"/>
  <c r="I172" i="39"/>
  <c r="I171" i="39" s="1"/>
  <c r="I170" i="39" s="1"/>
  <c r="L171" i="39"/>
  <c r="K171" i="39"/>
  <c r="K170" i="39" s="1"/>
  <c r="J171" i="39"/>
  <c r="L170" i="39"/>
  <c r="J170" i="39"/>
  <c r="J169" i="39" s="1"/>
  <c r="L167" i="39"/>
  <c r="K167" i="39"/>
  <c r="K166" i="39" s="1"/>
  <c r="J167" i="39"/>
  <c r="I167" i="39"/>
  <c r="L166" i="39"/>
  <c r="J166" i="39"/>
  <c r="I166" i="39"/>
  <c r="L162" i="39"/>
  <c r="K162" i="39"/>
  <c r="J162" i="39"/>
  <c r="I162" i="39"/>
  <c r="I161" i="39" s="1"/>
  <c r="I160" i="39" s="1"/>
  <c r="I159" i="39" s="1"/>
  <c r="L161" i="39"/>
  <c r="K161" i="39"/>
  <c r="K160" i="39" s="1"/>
  <c r="K159" i="39" s="1"/>
  <c r="J161" i="39"/>
  <c r="L160" i="39"/>
  <c r="L159" i="39" s="1"/>
  <c r="J160" i="39"/>
  <c r="J159" i="39" s="1"/>
  <c r="L156" i="39"/>
  <c r="K156" i="39"/>
  <c r="K155" i="39" s="1"/>
  <c r="K154" i="39" s="1"/>
  <c r="J156" i="39"/>
  <c r="I156" i="39"/>
  <c r="L155" i="39"/>
  <c r="L154" i="39" s="1"/>
  <c r="J155" i="39"/>
  <c r="J154" i="39" s="1"/>
  <c r="I155" i="39"/>
  <c r="I154" i="39" s="1"/>
  <c r="L152" i="39"/>
  <c r="K152" i="39"/>
  <c r="K151" i="39" s="1"/>
  <c r="J152" i="39"/>
  <c r="I152" i="39"/>
  <c r="L151" i="39"/>
  <c r="J151" i="39"/>
  <c r="I151" i="39"/>
  <c r="L148" i="39"/>
  <c r="K148" i="39"/>
  <c r="J148" i="39"/>
  <c r="I148" i="39"/>
  <c r="I147" i="39" s="1"/>
  <c r="I146" i="39" s="1"/>
  <c r="L147" i="39"/>
  <c r="K147" i="39"/>
  <c r="K146" i="39" s="1"/>
  <c r="J147" i="39"/>
  <c r="L146" i="39"/>
  <c r="J146" i="39"/>
  <c r="L143" i="39"/>
  <c r="K143" i="39"/>
  <c r="J143" i="39"/>
  <c r="I143" i="39"/>
  <c r="I142" i="39" s="1"/>
  <c r="I141" i="39" s="1"/>
  <c r="L142" i="39"/>
  <c r="K142" i="39"/>
  <c r="K141" i="39" s="1"/>
  <c r="J142" i="39"/>
  <c r="L141" i="39"/>
  <c r="J141" i="39"/>
  <c r="J140" i="39" s="1"/>
  <c r="L138" i="39"/>
  <c r="K138" i="39"/>
  <c r="K137" i="39" s="1"/>
  <c r="K136" i="39" s="1"/>
  <c r="J138" i="39"/>
  <c r="I138" i="39"/>
  <c r="L137" i="39"/>
  <c r="L136" i="39" s="1"/>
  <c r="J137" i="39"/>
  <c r="J136" i="39" s="1"/>
  <c r="I137" i="39"/>
  <c r="I136" i="39" s="1"/>
  <c r="L134" i="39"/>
  <c r="K134" i="39"/>
  <c r="K133" i="39" s="1"/>
  <c r="K132" i="39" s="1"/>
  <c r="J134" i="39"/>
  <c r="I134" i="39"/>
  <c r="L133" i="39"/>
  <c r="L132" i="39" s="1"/>
  <c r="J133" i="39"/>
  <c r="J132" i="39" s="1"/>
  <c r="I133" i="39"/>
  <c r="I132" i="39" s="1"/>
  <c r="L130" i="39"/>
  <c r="K130" i="39"/>
  <c r="K129" i="39" s="1"/>
  <c r="K128" i="39" s="1"/>
  <c r="J130" i="39"/>
  <c r="I130" i="39"/>
  <c r="L129" i="39"/>
  <c r="L128" i="39" s="1"/>
  <c r="J129" i="39"/>
  <c r="J128" i="39" s="1"/>
  <c r="I129" i="39"/>
  <c r="I128" i="39" s="1"/>
  <c r="L126" i="39"/>
  <c r="K126" i="39"/>
  <c r="K125" i="39" s="1"/>
  <c r="K124" i="39" s="1"/>
  <c r="J126" i="39"/>
  <c r="I126" i="39"/>
  <c r="L125" i="39"/>
  <c r="L124" i="39" s="1"/>
  <c r="J125" i="39"/>
  <c r="J124" i="39" s="1"/>
  <c r="I125" i="39"/>
  <c r="I124" i="39" s="1"/>
  <c r="L122" i="39"/>
  <c r="K122" i="39"/>
  <c r="K121" i="39" s="1"/>
  <c r="K120" i="39" s="1"/>
  <c r="J122" i="39"/>
  <c r="I122" i="39"/>
  <c r="L121" i="39"/>
  <c r="L120" i="39" s="1"/>
  <c r="J121" i="39"/>
  <c r="J120" i="39" s="1"/>
  <c r="I121" i="39"/>
  <c r="I120" i="39" s="1"/>
  <c r="L117" i="39"/>
  <c r="K117" i="39"/>
  <c r="K116" i="39" s="1"/>
  <c r="K115" i="39" s="1"/>
  <c r="J117" i="39"/>
  <c r="I117" i="39"/>
  <c r="L116" i="39"/>
  <c r="L115" i="39" s="1"/>
  <c r="J116" i="39"/>
  <c r="J115" i="39" s="1"/>
  <c r="I116" i="39"/>
  <c r="I115" i="39" s="1"/>
  <c r="L111" i="39"/>
  <c r="L110" i="39" s="1"/>
  <c r="K111" i="39"/>
  <c r="K110" i="39" s="1"/>
  <c r="J111" i="39"/>
  <c r="J110" i="39" s="1"/>
  <c r="I111" i="39"/>
  <c r="I110" i="39" s="1"/>
  <c r="L107" i="39"/>
  <c r="K107" i="39"/>
  <c r="K106" i="39" s="1"/>
  <c r="K105" i="39" s="1"/>
  <c r="J107" i="39"/>
  <c r="I107" i="39"/>
  <c r="L106" i="39"/>
  <c r="J106" i="39"/>
  <c r="I106" i="39"/>
  <c r="L102" i="39"/>
  <c r="K102" i="39"/>
  <c r="K101" i="39" s="1"/>
  <c r="K100" i="39" s="1"/>
  <c r="J102" i="39"/>
  <c r="I102" i="39"/>
  <c r="L101" i="39"/>
  <c r="L100" i="39" s="1"/>
  <c r="J101" i="39"/>
  <c r="J100" i="39" s="1"/>
  <c r="I101" i="39"/>
  <c r="I100" i="39" s="1"/>
  <c r="L97" i="39"/>
  <c r="K97" i="39"/>
  <c r="K96" i="39" s="1"/>
  <c r="K95" i="39" s="1"/>
  <c r="J97" i="39"/>
  <c r="I97" i="39"/>
  <c r="L96" i="39"/>
  <c r="L95" i="39" s="1"/>
  <c r="J96" i="39"/>
  <c r="J95" i="39" s="1"/>
  <c r="I96" i="39"/>
  <c r="I95" i="39" s="1"/>
  <c r="L90" i="39"/>
  <c r="L89" i="39" s="1"/>
  <c r="L88" i="39" s="1"/>
  <c r="L87" i="39" s="1"/>
  <c r="K90" i="39"/>
  <c r="K89" i="39" s="1"/>
  <c r="K88" i="39" s="1"/>
  <c r="K87" i="39" s="1"/>
  <c r="J90" i="39"/>
  <c r="J89" i="39" s="1"/>
  <c r="J88" i="39" s="1"/>
  <c r="J87" i="39" s="1"/>
  <c r="I90" i="39"/>
  <c r="I89" i="39" s="1"/>
  <c r="I88" i="39" s="1"/>
  <c r="I87" i="39" s="1"/>
  <c r="L85" i="39"/>
  <c r="K85" i="39"/>
  <c r="J85" i="39"/>
  <c r="J84" i="39" s="1"/>
  <c r="J83" i="39" s="1"/>
  <c r="I85" i="39"/>
  <c r="I84" i="39" s="1"/>
  <c r="I83" i="39" s="1"/>
  <c r="L84" i="39"/>
  <c r="K84" i="39"/>
  <c r="K83" i="39" s="1"/>
  <c r="L83" i="39"/>
  <c r="L79" i="39"/>
  <c r="K79" i="39"/>
  <c r="J79" i="39"/>
  <c r="J78" i="39" s="1"/>
  <c r="I79" i="39"/>
  <c r="I78" i="39" s="1"/>
  <c r="L78" i="39"/>
  <c r="K78" i="39"/>
  <c r="L74" i="39"/>
  <c r="L73" i="39" s="1"/>
  <c r="K74" i="39"/>
  <c r="K73" i="39" s="1"/>
  <c r="J74" i="39"/>
  <c r="J73" i="39" s="1"/>
  <c r="I74" i="39"/>
  <c r="I73" i="39" s="1"/>
  <c r="L69" i="39"/>
  <c r="K69" i="39"/>
  <c r="K68" i="39" s="1"/>
  <c r="K67" i="39" s="1"/>
  <c r="K66" i="39" s="1"/>
  <c r="J69" i="39"/>
  <c r="I69" i="39"/>
  <c r="L68" i="39"/>
  <c r="L67" i="39" s="1"/>
  <c r="L66" i="39" s="1"/>
  <c r="J68" i="39"/>
  <c r="I68" i="39"/>
  <c r="I67" i="39" s="1"/>
  <c r="I66" i="39" s="1"/>
  <c r="L49" i="39"/>
  <c r="L48" i="39" s="1"/>
  <c r="L47" i="39" s="1"/>
  <c r="L46" i="39" s="1"/>
  <c r="K49" i="39"/>
  <c r="K48" i="39" s="1"/>
  <c r="K47" i="39" s="1"/>
  <c r="K46" i="39" s="1"/>
  <c r="J49" i="39"/>
  <c r="J48" i="39" s="1"/>
  <c r="J47" i="39" s="1"/>
  <c r="J46" i="39" s="1"/>
  <c r="I49" i="39"/>
  <c r="I48" i="39" s="1"/>
  <c r="I47" i="39" s="1"/>
  <c r="I46" i="39" s="1"/>
  <c r="L44" i="39"/>
  <c r="L43" i="39" s="1"/>
  <c r="L42" i="39" s="1"/>
  <c r="K44" i="39"/>
  <c r="J44" i="39"/>
  <c r="J43" i="39" s="1"/>
  <c r="J42" i="39" s="1"/>
  <c r="I44" i="39"/>
  <c r="I43" i="39" s="1"/>
  <c r="I42" i="39" s="1"/>
  <c r="K43" i="39"/>
  <c r="K42" i="39"/>
  <c r="L40" i="39"/>
  <c r="K40" i="39"/>
  <c r="J40" i="39"/>
  <c r="I40" i="39"/>
  <c r="L38" i="39"/>
  <c r="K38" i="39"/>
  <c r="J38" i="39"/>
  <c r="I38" i="39"/>
  <c r="L37" i="39"/>
  <c r="L36" i="39" s="1"/>
  <c r="L35" i="39" s="1"/>
  <c r="K37" i="39"/>
  <c r="K36" i="39" s="1"/>
  <c r="K35" i="39" s="1"/>
  <c r="J37" i="39"/>
  <c r="J36" i="39" s="1"/>
  <c r="J35" i="39" s="1"/>
  <c r="I37" i="39"/>
  <c r="I36" i="39" s="1"/>
  <c r="I35" i="39" s="1"/>
  <c r="L366" i="3"/>
  <c r="L365" i="3" s="1"/>
  <c r="K366" i="3"/>
  <c r="J366" i="3"/>
  <c r="I366" i="3"/>
  <c r="K365" i="3"/>
  <c r="J365" i="3"/>
  <c r="I365" i="3"/>
  <c r="L363" i="3"/>
  <c r="K363" i="3"/>
  <c r="J363" i="3"/>
  <c r="I363" i="3"/>
  <c r="L362" i="3"/>
  <c r="K362" i="3"/>
  <c r="J362" i="3"/>
  <c r="I362" i="3"/>
  <c r="L360" i="3"/>
  <c r="L359" i="3" s="1"/>
  <c r="K360" i="3"/>
  <c r="K359" i="3" s="1"/>
  <c r="J360" i="3"/>
  <c r="J359" i="3" s="1"/>
  <c r="I360" i="3"/>
  <c r="I359" i="3" s="1"/>
  <c r="L356" i="3"/>
  <c r="K356" i="3"/>
  <c r="J356" i="3"/>
  <c r="I356" i="3"/>
  <c r="L355" i="3"/>
  <c r="K355" i="3"/>
  <c r="J355" i="3"/>
  <c r="I355" i="3"/>
  <c r="L352" i="3"/>
  <c r="K352" i="3"/>
  <c r="J352" i="3"/>
  <c r="I352" i="3"/>
  <c r="L351" i="3"/>
  <c r="K351" i="3"/>
  <c r="J351" i="3"/>
  <c r="I351" i="3"/>
  <c r="L348" i="3"/>
  <c r="L347" i="3" s="1"/>
  <c r="K348" i="3"/>
  <c r="K347" i="3" s="1"/>
  <c r="J348" i="3"/>
  <c r="J347" i="3" s="1"/>
  <c r="I348" i="3"/>
  <c r="I347" i="3" s="1"/>
  <c r="L344" i="3"/>
  <c r="K344" i="3"/>
  <c r="J344" i="3"/>
  <c r="I344" i="3"/>
  <c r="L341" i="3"/>
  <c r="K341" i="3"/>
  <c r="J341" i="3"/>
  <c r="I341" i="3"/>
  <c r="P339" i="3"/>
  <c r="O339" i="3"/>
  <c r="N339" i="3"/>
  <c r="M339" i="3"/>
  <c r="L339" i="3"/>
  <c r="K339" i="3"/>
  <c r="J339" i="3"/>
  <c r="I339" i="3"/>
  <c r="L338" i="3"/>
  <c r="K338" i="3"/>
  <c r="K337" i="3" s="1"/>
  <c r="J338" i="3"/>
  <c r="J337" i="3" s="1"/>
  <c r="I338" i="3"/>
  <c r="I337" i="3" s="1"/>
  <c r="L334" i="3"/>
  <c r="K334" i="3"/>
  <c r="J334" i="3"/>
  <c r="I334" i="3"/>
  <c r="L333" i="3"/>
  <c r="K333" i="3"/>
  <c r="J333" i="3"/>
  <c r="I333" i="3"/>
  <c r="L331" i="3"/>
  <c r="K331" i="3"/>
  <c r="K330" i="3" s="1"/>
  <c r="J331" i="3"/>
  <c r="I331" i="3"/>
  <c r="I330" i="3" s="1"/>
  <c r="L330" i="3"/>
  <c r="J330" i="3"/>
  <c r="L328" i="3"/>
  <c r="L327" i="3" s="1"/>
  <c r="K328" i="3"/>
  <c r="K327" i="3" s="1"/>
  <c r="J328" i="3"/>
  <c r="J327" i="3" s="1"/>
  <c r="I328" i="3"/>
  <c r="I327" i="3" s="1"/>
  <c r="L324" i="3"/>
  <c r="K324" i="3"/>
  <c r="J324" i="3"/>
  <c r="I324" i="3"/>
  <c r="L323" i="3"/>
  <c r="K323" i="3"/>
  <c r="J323" i="3"/>
  <c r="I323" i="3"/>
  <c r="L320" i="3"/>
  <c r="K320" i="3"/>
  <c r="J320" i="3"/>
  <c r="I320" i="3"/>
  <c r="L319" i="3"/>
  <c r="K319" i="3"/>
  <c r="J319" i="3"/>
  <c r="I319" i="3"/>
  <c r="L316" i="3"/>
  <c r="L315" i="3" s="1"/>
  <c r="K316" i="3"/>
  <c r="K315" i="3" s="1"/>
  <c r="J316" i="3"/>
  <c r="J315" i="3" s="1"/>
  <c r="I316" i="3"/>
  <c r="I315" i="3" s="1"/>
  <c r="L312" i="3"/>
  <c r="K312" i="3"/>
  <c r="J312" i="3"/>
  <c r="I312" i="3"/>
  <c r="L309" i="3"/>
  <c r="K309" i="3"/>
  <c r="K306" i="3" s="1"/>
  <c r="J309" i="3"/>
  <c r="J306" i="3" s="1"/>
  <c r="I309" i="3"/>
  <c r="L307" i="3"/>
  <c r="K307" i="3"/>
  <c r="J307" i="3"/>
  <c r="I307" i="3"/>
  <c r="L306" i="3"/>
  <c r="I306" i="3"/>
  <c r="L301" i="3"/>
  <c r="L300" i="3" s="1"/>
  <c r="K301" i="3"/>
  <c r="J301" i="3"/>
  <c r="I301" i="3"/>
  <c r="I300" i="3" s="1"/>
  <c r="K300" i="3"/>
  <c r="J300" i="3"/>
  <c r="L298" i="3"/>
  <c r="K298" i="3"/>
  <c r="J298" i="3"/>
  <c r="I298" i="3"/>
  <c r="L297" i="3"/>
  <c r="K297" i="3"/>
  <c r="J297" i="3"/>
  <c r="I297" i="3"/>
  <c r="L295" i="3"/>
  <c r="L294" i="3" s="1"/>
  <c r="K295" i="3"/>
  <c r="K294" i="3" s="1"/>
  <c r="J295" i="3"/>
  <c r="J294" i="3" s="1"/>
  <c r="I295" i="3"/>
  <c r="I294" i="3" s="1"/>
  <c r="L291" i="3"/>
  <c r="L290" i="3" s="1"/>
  <c r="K291" i="3"/>
  <c r="J291" i="3"/>
  <c r="I291" i="3"/>
  <c r="I290" i="3" s="1"/>
  <c r="K290" i="3"/>
  <c r="J290" i="3"/>
  <c r="L287" i="3"/>
  <c r="K287" i="3"/>
  <c r="J287" i="3"/>
  <c r="I287" i="3"/>
  <c r="L286" i="3"/>
  <c r="K286" i="3"/>
  <c r="J286" i="3"/>
  <c r="I286" i="3"/>
  <c r="L283" i="3"/>
  <c r="L282" i="3" s="1"/>
  <c r="K283" i="3"/>
  <c r="K282" i="3" s="1"/>
  <c r="K272" i="3" s="1"/>
  <c r="J283" i="3"/>
  <c r="J282" i="3" s="1"/>
  <c r="J272" i="3" s="1"/>
  <c r="I283" i="3"/>
  <c r="I282" i="3" s="1"/>
  <c r="L279" i="3"/>
  <c r="K279" i="3"/>
  <c r="J279" i="3"/>
  <c r="I279" i="3"/>
  <c r="L276" i="3"/>
  <c r="K276" i="3"/>
  <c r="J276" i="3"/>
  <c r="I276" i="3"/>
  <c r="L274" i="3"/>
  <c r="K274" i="3"/>
  <c r="J274" i="3"/>
  <c r="I274" i="3"/>
  <c r="L273" i="3"/>
  <c r="K273" i="3"/>
  <c r="J273" i="3"/>
  <c r="I273" i="3"/>
  <c r="L269" i="3"/>
  <c r="K269" i="3"/>
  <c r="J269" i="3"/>
  <c r="I269" i="3"/>
  <c r="L268" i="3"/>
  <c r="K268" i="3"/>
  <c r="J268" i="3"/>
  <c r="I268" i="3"/>
  <c r="L266" i="3"/>
  <c r="K266" i="3"/>
  <c r="K265" i="3" s="1"/>
  <c r="J266" i="3"/>
  <c r="J265" i="3" s="1"/>
  <c r="I266" i="3"/>
  <c r="L265" i="3"/>
  <c r="I265" i="3"/>
  <c r="L263" i="3"/>
  <c r="L262" i="3" s="1"/>
  <c r="K263" i="3"/>
  <c r="J263" i="3"/>
  <c r="I263" i="3"/>
  <c r="I262" i="3" s="1"/>
  <c r="K262" i="3"/>
  <c r="J262" i="3"/>
  <c r="L259" i="3"/>
  <c r="K259" i="3"/>
  <c r="J259" i="3"/>
  <c r="I259" i="3"/>
  <c r="L258" i="3"/>
  <c r="K258" i="3"/>
  <c r="J258" i="3"/>
  <c r="I258" i="3"/>
  <c r="L255" i="3"/>
  <c r="K255" i="3"/>
  <c r="K254" i="3" s="1"/>
  <c r="J255" i="3"/>
  <c r="J254" i="3" s="1"/>
  <c r="I255" i="3"/>
  <c r="I254" i="3" s="1"/>
  <c r="L254" i="3"/>
  <c r="L251" i="3"/>
  <c r="L250" i="3" s="1"/>
  <c r="K251" i="3"/>
  <c r="J251" i="3"/>
  <c r="I251" i="3"/>
  <c r="I250" i="3" s="1"/>
  <c r="K250" i="3"/>
  <c r="J250" i="3"/>
  <c r="L247" i="3"/>
  <c r="K247" i="3"/>
  <c r="J247" i="3"/>
  <c r="I247" i="3"/>
  <c r="L244" i="3"/>
  <c r="K244" i="3"/>
  <c r="J244" i="3"/>
  <c r="I244" i="3"/>
  <c r="L242" i="3"/>
  <c r="K242" i="3"/>
  <c r="K241" i="3" s="1"/>
  <c r="J242" i="3"/>
  <c r="J241" i="3" s="1"/>
  <c r="I242" i="3"/>
  <c r="I241" i="3" s="1"/>
  <c r="I240" i="3" s="1"/>
  <c r="L241" i="3"/>
  <c r="L235" i="3"/>
  <c r="K235" i="3"/>
  <c r="J235" i="3"/>
  <c r="I235" i="3"/>
  <c r="L234" i="3"/>
  <c r="L233" i="3" s="1"/>
  <c r="K234" i="3"/>
  <c r="J234" i="3"/>
  <c r="I234" i="3"/>
  <c r="K233" i="3"/>
  <c r="J233" i="3"/>
  <c r="I233" i="3"/>
  <c r="L231" i="3"/>
  <c r="K231" i="3"/>
  <c r="J231" i="3"/>
  <c r="I231" i="3"/>
  <c r="L230" i="3"/>
  <c r="L229" i="3" s="1"/>
  <c r="K230" i="3"/>
  <c r="J230" i="3"/>
  <c r="I230" i="3"/>
  <c r="K229" i="3"/>
  <c r="J229" i="3"/>
  <c r="I229" i="3"/>
  <c r="P222" i="3"/>
  <c r="O222" i="3"/>
  <c r="N222" i="3"/>
  <c r="M222" i="3"/>
  <c r="L222" i="3"/>
  <c r="L221" i="3" s="1"/>
  <c r="K222" i="3"/>
  <c r="J222" i="3"/>
  <c r="I222" i="3"/>
  <c r="K221" i="3"/>
  <c r="J221" i="3"/>
  <c r="I221" i="3"/>
  <c r="L219" i="3"/>
  <c r="L218" i="3" s="1"/>
  <c r="L217" i="3" s="1"/>
  <c r="K219" i="3"/>
  <c r="K218" i="3" s="1"/>
  <c r="K217" i="3" s="1"/>
  <c r="J219" i="3"/>
  <c r="I219" i="3"/>
  <c r="I218" i="3" s="1"/>
  <c r="I217" i="3" s="1"/>
  <c r="J218" i="3"/>
  <c r="J217" i="3"/>
  <c r="L212" i="3"/>
  <c r="L211" i="3" s="1"/>
  <c r="L210" i="3" s="1"/>
  <c r="K212" i="3"/>
  <c r="K211" i="3" s="1"/>
  <c r="K210" i="3" s="1"/>
  <c r="J212" i="3"/>
  <c r="J211" i="3" s="1"/>
  <c r="J210" i="3" s="1"/>
  <c r="I212" i="3"/>
  <c r="I211" i="3" s="1"/>
  <c r="I210" i="3" s="1"/>
  <c r="L208" i="3"/>
  <c r="L207" i="3" s="1"/>
  <c r="K208" i="3"/>
  <c r="K207" i="3" s="1"/>
  <c r="J208" i="3"/>
  <c r="I208" i="3"/>
  <c r="I207" i="3" s="1"/>
  <c r="J207" i="3"/>
  <c r="L203" i="3"/>
  <c r="L202" i="3" s="1"/>
  <c r="K203" i="3"/>
  <c r="J203" i="3"/>
  <c r="J202" i="3" s="1"/>
  <c r="I203" i="3"/>
  <c r="K202" i="3"/>
  <c r="I202" i="3"/>
  <c r="L197" i="3"/>
  <c r="K197" i="3"/>
  <c r="J197" i="3"/>
  <c r="I197" i="3"/>
  <c r="L196" i="3"/>
  <c r="K196" i="3"/>
  <c r="J196" i="3"/>
  <c r="I196" i="3"/>
  <c r="L192" i="3"/>
  <c r="L191" i="3" s="1"/>
  <c r="K192" i="3"/>
  <c r="K191" i="3" s="1"/>
  <c r="J192" i="3"/>
  <c r="I192" i="3"/>
  <c r="I191" i="3" s="1"/>
  <c r="J191" i="3"/>
  <c r="L189" i="3"/>
  <c r="L188" i="3" s="1"/>
  <c r="K189" i="3"/>
  <c r="K188" i="3" s="1"/>
  <c r="J189" i="3"/>
  <c r="J188" i="3" s="1"/>
  <c r="J187" i="3" s="1"/>
  <c r="J186" i="3" s="1"/>
  <c r="I189" i="3"/>
  <c r="I188" i="3"/>
  <c r="I187" i="3" s="1"/>
  <c r="L181" i="3"/>
  <c r="K181" i="3"/>
  <c r="J181" i="3"/>
  <c r="I181" i="3"/>
  <c r="L180" i="3"/>
  <c r="K180" i="3"/>
  <c r="J180" i="3"/>
  <c r="I180" i="3"/>
  <c r="L176" i="3"/>
  <c r="L175" i="3" s="1"/>
  <c r="L174" i="3" s="1"/>
  <c r="K176" i="3"/>
  <c r="K175" i="3" s="1"/>
  <c r="K174" i="3" s="1"/>
  <c r="J176" i="3"/>
  <c r="I176" i="3"/>
  <c r="I175" i="3" s="1"/>
  <c r="I174" i="3" s="1"/>
  <c r="J175" i="3"/>
  <c r="J174" i="3"/>
  <c r="L172" i="3"/>
  <c r="K172" i="3"/>
  <c r="K171" i="3" s="1"/>
  <c r="K170" i="3" s="1"/>
  <c r="K169" i="3" s="1"/>
  <c r="J172" i="3"/>
  <c r="I172" i="3"/>
  <c r="I171" i="3" s="1"/>
  <c r="I170" i="3" s="1"/>
  <c r="L171" i="3"/>
  <c r="J171" i="3"/>
  <c r="L170" i="3"/>
  <c r="L169" i="3" s="1"/>
  <c r="J170" i="3"/>
  <c r="J169" i="3" s="1"/>
  <c r="L167" i="3"/>
  <c r="K167" i="3"/>
  <c r="J167" i="3"/>
  <c r="I167" i="3"/>
  <c r="L166" i="3"/>
  <c r="K166" i="3"/>
  <c r="J166" i="3"/>
  <c r="J160" i="3" s="1"/>
  <c r="J159" i="3" s="1"/>
  <c r="I166" i="3"/>
  <c r="L162" i="3"/>
  <c r="L161" i="3" s="1"/>
  <c r="L160" i="3" s="1"/>
  <c r="L159" i="3" s="1"/>
  <c r="K162" i="3"/>
  <c r="K161" i="3" s="1"/>
  <c r="K160" i="3" s="1"/>
  <c r="K159" i="3" s="1"/>
  <c r="J162" i="3"/>
  <c r="I162" i="3"/>
  <c r="I161" i="3" s="1"/>
  <c r="I160" i="3" s="1"/>
  <c r="I159" i="3" s="1"/>
  <c r="J161" i="3"/>
  <c r="L156" i="3"/>
  <c r="K156" i="3"/>
  <c r="J156" i="3"/>
  <c r="I156" i="3"/>
  <c r="L155" i="3"/>
  <c r="L154" i="3" s="1"/>
  <c r="K155" i="3"/>
  <c r="K154" i="3" s="1"/>
  <c r="J155" i="3"/>
  <c r="J154" i="3" s="1"/>
  <c r="I155" i="3"/>
  <c r="I154" i="3" s="1"/>
  <c r="L152" i="3"/>
  <c r="K152" i="3"/>
  <c r="J152" i="3"/>
  <c r="I152" i="3"/>
  <c r="L151" i="3"/>
  <c r="K151" i="3"/>
  <c r="J151" i="3"/>
  <c r="I151" i="3"/>
  <c r="L148" i="3"/>
  <c r="K148" i="3"/>
  <c r="K147" i="3" s="1"/>
  <c r="K146" i="3" s="1"/>
  <c r="J148" i="3"/>
  <c r="I148" i="3"/>
  <c r="I147" i="3" s="1"/>
  <c r="I146" i="3" s="1"/>
  <c r="L147" i="3"/>
  <c r="J147" i="3"/>
  <c r="L146" i="3"/>
  <c r="J146" i="3"/>
  <c r="L143" i="3"/>
  <c r="K143" i="3"/>
  <c r="K142" i="3" s="1"/>
  <c r="K141" i="3" s="1"/>
  <c r="K140" i="3" s="1"/>
  <c r="J143" i="3"/>
  <c r="I143" i="3"/>
  <c r="I142" i="3" s="1"/>
  <c r="I141" i="3" s="1"/>
  <c r="I140" i="3" s="1"/>
  <c r="L142" i="3"/>
  <c r="J142" i="3"/>
  <c r="L141" i="3"/>
  <c r="J141" i="3"/>
  <c r="J140" i="3" s="1"/>
  <c r="L138" i="3"/>
  <c r="K138" i="3"/>
  <c r="J138" i="3"/>
  <c r="I138" i="3"/>
  <c r="L137" i="3"/>
  <c r="L136" i="3" s="1"/>
  <c r="K137" i="3"/>
  <c r="K136" i="3" s="1"/>
  <c r="J137" i="3"/>
  <c r="J136" i="3" s="1"/>
  <c r="I137" i="3"/>
  <c r="I136" i="3" s="1"/>
  <c r="L134" i="3"/>
  <c r="K134" i="3"/>
  <c r="J134" i="3"/>
  <c r="I134" i="3"/>
  <c r="L133" i="3"/>
  <c r="L132" i="3" s="1"/>
  <c r="K133" i="3"/>
  <c r="K132" i="3" s="1"/>
  <c r="J133" i="3"/>
  <c r="J132" i="3" s="1"/>
  <c r="I133" i="3"/>
  <c r="I132" i="3" s="1"/>
  <c r="L130" i="3"/>
  <c r="K130" i="3"/>
  <c r="J130" i="3"/>
  <c r="I130" i="3"/>
  <c r="L129" i="3"/>
  <c r="L128" i="3" s="1"/>
  <c r="K129" i="3"/>
  <c r="K128" i="3" s="1"/>
  <c r="J129" i="3"/>
  <c r="J128" i="3" s="1"/>
  <c r="I129" i="3"/>
  <c r="I128" i="3" s="1"/>
  <c r="L126" i="3"/>
  <c r="K126" i="3"/>
  <c r="J126" i="3"/>
  <c r="I126" i="3"/>
  <c r="L125" i="3"/>
  <c r="L124" i="3" s="1"/>
  <c r="K125" i="3"/>
  <c r="K124" i="3" s="1"/>
  <c r="J125" i="3"/>
  <c r="J124" i="3" s="1"/>
  <c r="I125" i="3"/>
  <c r="I124" i="3" s="1"/>
  <c r="L122" i="3"/>
  <c r="K122" i="3"/>
  <c r="J122" i="3"/>
  <c r="I122" i="3"/>
  <c r="L121" i="3"/>
  <c r="L120" i="3" s="1"/>
  <c r="K121" i="3"/>
  <c r="K120" i="3" s="1"/>
  <c r="J121" i="3"/>
  <c r="J120" i="3" s="1"/>
  <c r="I121" i="3"/>
  <c r="I120" i="3" s="1"/>
  <c r="L117" i="3"/>
  <c r="K117" i="3"/>
  <c r="J117" i="3"/>
  <c r="I117" i="3"/>
  <c r="L116" i="3"/>
  <c r="L115" i="3" s="1"/>
  <c r="K116" i="3"/>
  <c r="K115" i="3" s="1"/>
  <c r="J116" i="3"/>
  <c r="J115" i="3" s="1"/>
  <c r="J114" i="3" s="1"/>
  <c r="I116" i="3"/>
  <c r="I115" i="3" s="1"/>
  <c r="L111" i="3"/>
  <c r="L110" i="3" s="1"/>
  <c r="K111" i="3"/>
  <c r="K110" i="3" s="1"/>
  <c r="J111" i="3"/>
  <c r="J110" i="3" s="1"/>
  <c r="I111" i="3"/>
  <c r="I110" i="3" s="1"/>
  <c r="L107" i="3"/>
  <c r="K107" i="3"/>
  <c r="J107" i="3"/>
  <c r="I107" i="3"/>
  <c r="L106" i="3"/>
  <c r="L105" i="3" s="1"/>
  <c r="K106" i="3"/>
  <c r="K105" i="3" s="1"/>
  <c r="J106" i="3"/>
  <c r="J105" i="3" s="1"/>
  <c r="I106" i="3"/>
  <c r="L102" i="3"/>
  <c r="K102" i="3"/>
  <c r="J102" i="3"/>
  <c r="I102" i="3"/>
  <c r="L101" i="3"/>
  <c r="L100" i="3" s="1"/>
  <c r="K101" i="3"/>
  <c r="K100" i="3" s="1"/>
  <c r="J101" i="3"/>
  <c r="J100" i="3" s="1"/>
  <c r="I101" i="3"/>
  <c r="I100" i="3" s="1"/>
  <c r="L97" i="3"/>
  <c r="K97" i="3"/>
  <c r="J97" i="3"/>
  <c r="I97" i="3"/>
  <c r="L96" i="3"/>
  <c r="L95" i="3" s="1"/>
  <c r="K96" i="3"/>
  <c r="K95" i="3" s="1"/>
  <c r="J96" i="3"/>
  <c r="J95" i="3" s="1"/>
  <c r="I96" i="3"/>
  <c r="I95" i="3" s="1"/>
  <c r="L90" i="3"/>
  <c r="L89" i="3" s="1"/>
  <c r="L88" i="3" s="1"/>
  <c r="L87" i="3" s="1"/>
  <c r="K90" i="3"/>
  <c r="K89" i="3" s="1"/>
  <c r="K88" i="3" s="1"/>
  <c r="K87" i="3" s="1"/>
  <c r="J90" i="3"/>
  <c r="J89" i="3" s="1"/>
  <c r="J88" i="3" s="1"/>
  <c r="J87" i="3" s="1"/>
  <c r="I90" i="3"/>
  <c r="I89" i="3" s="1"/>
  <c r="I88" i="3" s="1"/>
  <c r="I87" i="3" s="1"/>
  <c r="L85" i="3"/>
  <c r="K85" i="3"/>
  <c r="J85" i="3"/>
  <c r="I85" i="3"/>
  <c r="L84" i="3"/>
  <c r="K84" i="3"/>
  <c r="J84" i="3"/>
  <c r="I84" i="3"/>
  <c r="L83" i="3"/>
  <c r="K83" i="3"/>
  <c r="J83" i="3"/>
  <c r="I83" i="3"/>
  <c r="L79" i="3"/>
  <c r="K79" i="3"/>
  <c r="J79" i="3"/>
  <c r="I79" i="3"/>
  <c r="L78" i="3"/>
  <c r="K78" i="3"/>
  <c r="J78" i="3"/>
  <c r="I78" i="3"/>
  <c r="L74" i="3"/>
  <c r="L73" i="3" s="1"/>
  <c r="K74" i="3"/>
  <c r="K73" i="3" s="1"/>
  <c r="J74" i="3"/>
  <c r="J73" i="3" s="1"/>
  <c r="I74" i="3"/>
  <c r="I73" i="3" s="1"/>
  <c r="L69" i="3"/>
  <c r="K69" i="3"/>
  <c r="J69" i="3"/>
  <c r="I69" i="3"/>
  <c r="L68" i="3"/>
  <c r="K68" i="3"/>
  <c r="J68" i="3"/>
  <c r="J67" i="3" s="1"/>
  <c r="J66" i="3" s="1"/>
  <c r="I68" i="3"/>
  <c r="I67" i="3" s="1"/>
  <c r="I66" i="3" s="1"/>
  <c r="L49" i="3"/>
  <c r="L48" i="3" s="1"/>
  <c r="L47" i="3" s="1"/>
  <c r="L46" i="3" s="1"/>
  <c r="K49" i="3"/>
  <c r="K48" i="3" s="1"/>
  <c r="K47" i="3" s="1"/>
  <c r="K46" i="3" s="1"/>
  <c r="J49" i="3"/>
  <c r="J48" i="3" s="1"/>
  <c r="J47" i="3" s="1"/>
  <c r="J46" i="3" s="1"/>
  <c r="I49" i="3"/>
  <c r="I48" i="3" s="1"/>
  <c r="I47" i="3" s="1"/>
  <c r="I46" i="3" s="1"/>
  <c r="L44" i="3"/>
  <c r="K44" i="3"/>
  <c r="K43" i="3" s="1"/>
  <c r="K42" i="3" s="1"/>
  <c r="J44" i="3"/>
  <c r="J43" i="3" s="1"/>
  <c r="J42" i="3" s="1"/>
  <c r="I44" i="3"/>
  <c r="I43" i="3" s="1"/>
  <c r="I42" i="3" s="1"/>
  <c r="L43" i="3"/>
  <c r="L42" i="3"/>
  <c r="L40" i="3"/>
  <c r="K40" i="3"/>
  <c r="J40" i="3"/>
  <c r="I40" i="3"/>
  <c r="L38" i="3"/>
  <c r="K38" i="3"/>
  <c r="J38" i="3"/>
  <c r="I38" i="3"/>
  <c r="L37" i="3"/>
  <c r="L36" i="3" s="1"/>
  <c r="L35" i="3" s="1"/>
  <c r="K37" i="3"/>
  <c r="K36" i="3" s="1"/>
  <c r="K35" i="3" s="1"/>
  <c r="J37" i="3"/>
  <c r="J36" i="3" s="1"/>
  <c r="I37" i="3"/>
  <c r="I36" i="3" s="1"/>
  <c r="L366" i="40"/>
  <c r="K366" i="40"/>
  <c r="K365" i="40" s="1"/>
  <c r="J366" i="40"/>
  <c r="I366" i="40"/>
  <c r="L365" i="40"/>
  <c r="J365" i="40"/>
  <c r="I365" i="40"/>
  <c r="L363" i="40"/>
  <c r="K363" i="40"/>
  <c r="J363" i="40"/>
  <c r="I363" i="40"/>
  <c r="L362" i="40"/>
  <c r="K362" i="40"/>
  <c r="J362" i="40"/>
  <c r="I362" i="40"/>
  <c r="L360" i="40"/>
  <c r="L359" i="40" s="1"/>
  <c r="K360" i="40"/>
  <c r="K359" i="40" s="1"/>
  <c r="J360" i="40"/>
  <c r="J359" i="40" s="1"/>
  <c r="I360" i="40"/>
  <c r="I359" i="40" s="1"/>
  <c r="L356" i="40"/>
  <c r="K356" i="40"/>
  <c r="K355" i="40" s="1"/>
  <c r="J356" i="40"/>
  <c r="I356" i="40"/>
  <c r="L355" i="40"/>
  <c r="J355" i="40"/>
  <c r="I355" i="40"/>
  <c r="L352" i="40"/>
  <c r="K352" i="40"/>
  <c r="J352" i="40"/>
  <c r="I352" i="40"/>
  <c r="L351" i="40"/>
  <c r="K351" i="40"/>
  <c r="J351" i="40"/>
  <c r="I351" i="40"/>
  <c r="L348" i="40"/>
  <c r="L347" i="40" s="1"/>
  <c r="K348" i="40"/>
  <c r="K347" i="40" s="1"/>
  <c r="J348" i="40"/>
  <c r="J347" i="40" s="1"/>
  <c r="I348" i="40"/>
  <c r="I347" i="40" s="1"/>
  <c r="L344" i="40"/>
  <c r="K344" i="40"/>
  <c r="J344" i="40"/>
  <c r="I344" i="40"/>
  <c r="L341" i="40"/>
  <c r="K341" i="40"/>
  <c r="J341" i="40"/>
  <c r="I341" i="40"/>
  <c r="P339" i="40"/>
  <c r="O339" i="40"/>
  <c r="N339" i="40"/>
  <c r="M339" i="40"/>
  <c r="L339" i="40"/>
  <c r="K339" i="40"/>
  <c r="K338" i="40" s="1"/>
  <c r="J339" i="40"/>
  <c r="I339" i="40"/>
  <c r="L338" i="40"/>
  <c r="J338" i="40"/>
  <c r="J337" i="40" s="1"/>
  <c r="I338" i="40"/>
  <c r="L334" i="40"/>
  <c r="K334" i="40"/>
  <c r="K333" i="40" s="1"/>
  <c r="J334" i="40"/>
  <c r="I334" i="40"/>
  <c r="L333" i="40"/>
  <c r="J333" i="40"/>
  <c r="I333" i="40"/>
  <c r="L331" i="40"/>
  <c r="K331" i="40"/>
  <c r="J331" i="40"/>
  <c r="I331" i="40"/>
  <c r="L330" i="40"/>
  <c r="K330" i="40"/>
  <c r="J330" i="40"/>
  <c r="I330" i="40"/>
  <c r="L328" i="40"/>
  <c r="L327" i="40" s="1"/>
  <c r="K328" i="40"/>
  <c r="K327" i="40" s="1"/>
  <c r="J328" i="40"/>
  <c r="J327" i="40" s="1"/>
  <c r="I328" i="40"/>
  <c r="I327" i="40" s="1"/>
  <c r="L324" i="40"/>
  <c r="K324" i="40"/>
  <c r="K323" i="40" s="1"/>
  <c r="J324" i="40"/>
  <c r="I324" i="40"/>
  <c r="L323" i="40"/>
  <c r="J323" i="40"/>
  <c r="I323" i="40"/>
  <c r="L320" i="40"/>
  <c r="K320" i="40"/>
  <c r="J320" i="40"/>
  <c r="I320" i="40"/>
  <c r="L319" i="40"/>
  <c r="K319" i="40"/>
  <c r="J319" i="40"/>
  <c r="I319" i="40"/>
  <c r="L316" i="40"/>
  <c r="L315" i="40" s="1"/>
  <c r="K316" i="40"/>
  <c r="K315" i="40" s="1"/>
  <c r="J316" i="40"/>
  <c r="J315" i="40" s="1"/>
  <c r="I316" i="40"/>
  <c r="I315" i="40" s="1"/>
  <c r="L312" i="40"/>
  <c r="K312" i="40"/>
  <c r="J312" i="40"/>
  <c r="I312" i="40"/>
  <c r="L309" i="40"/>
  <c r="L306" i="40" s="1"/>
  <c r="K309" i="40"/>
  <c r="J309" i="40"/>
  <c r="J306" i="40" s="1"/>
  <c r="I309" i="40"/>
  <c r="I306" i="40" s="1"/>
  <c r="L307" i="40"/>
  <c r="K307" i="40"/>
  <c r="J307" i="40"/>
  <c r="I307" i="40"/>
  <c r="K306" i="40"/>
  <c r="K305" i="40" s="1"/>
  <c r="L301" i="40"/>
  <c r="K301" i="40"/>
  <c r="K300" i="40" s="1"/>
  <c r="J301" i="40"/>
  <c r="I301" i="40"/>
  <c r="L300" i="40"/>
  <c r="J300" i="40"/>
  <c r="I300" i="40"/>
  <c r="L298" i="40"/>
  <c r="K298" i="40"/>
  <c r="J298" i="40"/>
  <c r="I298" i="40"/>
  <c r="L297" i="40"/>
  <c r="K297" i="40"/>
  <c r="J297" i="40"/>
  <c r="I297" i="40"/>
  <c r="L295" i="40"/>
  <c r="L294" i="40" s="1"/>
  <c r="K295" i="40"/>
  <c r="K294" i="40" s="1"/>
  <c r="J295" i="40"/>
  <c r="J294" i="40" s="1"/>
  <c r="I295" i="40"/>
  <c r="I294" i="40" s="1"/>
  <c r="L291" i="40"/>
  <c r="K291" i="40"/>
  <c r="K290" i="40" s="1"/>
  <c r="J291" i="40"/>
  <c r="I291" i="40"/>
  <c r="L290" i="40"/>
  <c r="J290" i="40"/>
  <c r="I290" i="40"/>
  <c r="L287" i="40"/>
  <c r="K287" i="40"/>
  <c r="J287" i="40"/>
  <c r="I287" i="40"/>
  <c r="L286" i="40"/>
  <c r="K286" i="40"/>
  <c r="J286" i="40"/>
  <c r="I286" i="40"/>
  <c r="L283" i="40"/>
  <c r="L282" i="40" s="1"/>
  <c r="L272" i="40" s="1"/>
  <c r="K283" i="40"/>
  <c r="J283" i="40"/>
  <c r="J282" i="40" s="1"/>
  <c r="I283" i="40"/>
  <c r="I282" i="40" s="1"/>
  <c r="K282" i="40"/>
  <c r="L279" i="40"/>
  <c r="K279" i="40"/>
  <c r="J279" i="40"/>
  <c r="I279" i="40"/>
  <c r="L276" i="40"/>
  <c r="K276" i="40"/>
  <c r="J276" i="40"/>
  <c r="I276" i="40"/>
  <c r="L274" i="40"/>
  <c r="K274" i="40"/>
  <c r="J274" i="40"/>
  <c r="I274" i="40"/>
  <c r="L273" i="40"/>
  <c r="K273" i="40"/>
  <c r="J273" i="40"/>
  <c r="I273" i="40"/>
  <c r="I272" i="40" s="1"/>
  <c r="L269" i="40"/>
  <c r="L268" i="40" s="1"/>
  <c r="K269" i="40"/>
  <c r="J269" i="40"/>
  <c r="I269" i="40"/>
  <c r="K268" i="40"/>
  <c r="J268" i="40"/>
  <c r="I268" i="40"/>
  <c r="L266" i="40"/>
  <c r="L265" i="40" s="1"/>
  <c r="K266" i="40"/>
  <c r="J266" i="40"/>
  <c r="J265" i="40" s="1"/>
  <c r="I266" i="40"/>
  <c r="K265" i="40"/>
  <c r="I265" i="40"/>
  <c r="L263" i="40"/>
  <c r="K263" i="40"/>
  <c r="K262" i="40" s="1"/>
  <c r="J263" i="40"/>
  <c r="I263" i="40"/>
  <c r="I262" i="40" s="1"/>
  <c r="L262" i="40"/>
  <c r="J262" i="40"/>
  <c r="L259" i="40"/>
  <c r="L258" i="40" s="1"/>
  <c r="K259" i="40"/>
  <c r="J259" i="40"/>
  <c r="I259" i="40"/>
  <c r="K258" i="40"/>
  <c r="J258" i="40"/>
  <c r="I258" i="40"/>
  <c r="L255" i="40"/>
  <c r="L254" i="40" s="1"/>
  <c r="K255" i="40"/>
  <c r="J255" i="40"/>
  <c r="J254" i="40" s="1"/>
  <c r="I255" i="40"/>
  <c r="K254" i="40"/>
  <c r="I254" i="40"/>
  <c r="L251" i="40"/>
  <c r="K251" i="40"/>
  <c r="K250" i="40" s="1"/>
  <c r="J251" i="40"/>
  <c r="I251" i="40"/>
  <c r="I250" i="40" s="1"/>
  <c r="L250" i="40"/>
  <c r="J250" i="40"/>
  <c r="L247" i="40"/>
  <c r="K247" i="40"/>
  <c r="J247" i="40"/>
  <c r="I247" i="40"/>
  <c r="L244" i="40"/>
  <c r="K244" i="40"/>
  <c r="J244" i="40"/>
  <c r="I244" i="40"/>
  <c r="L242" i="40"/>
  <c r="L241" i="40" s="1"/>
  <c r="K242" i="40"/>
  <c r="J242" i="40"/>
  <c r="J241" i="40" s="1"/>
  <c r="I242" i="40"/>
  <c r="K241" i="40"/>
  <c r="I241" i="40"/>
  <c r="L235" i="40"/>
  <c r="L234" i="40" s="1"/>
  <c r="L233" i="40" s="1"/>
  <c r="K235" i="40"/>
  <c r="J235" i="40"/>
  <c r="I235" i="40"/>
  <c r="I234" i="40" s="1"/>
  <c r="I233" i="40" s="1"/>
  <c r="K234" i="40"/>
  <c r="K233" i="40" s="1"/>
  <c r="J234" i="40"/>
  <c r="J233" i="40"/>
  <c r="L231" i="40"/>
  <c r="L230" i="40" s="1"/>
  <c r="L229" i="40" s="1"/>
  <c r="K231" i="40"/>
  <c r="J231" i="40"/>
  <c r="I231" i="40"/>
  <c r="I230" i="40" s="1"/>
  <c r="I229" i="40" s="1"/>
  <c r="K230" i="40"/>
  <c r="K229" i="40" s="1"/>
  <c r="J230" i="40"/>
  <c r="J229" i="40"/>
  <c r="P222" i="40"/>
  <c r="O222" i="40"/>
  <c r="N222" i="40"/>
  <c r="M222" i="40"/>
  <c r="L222" i="40"/>
  <c r="K222" i="40"/>
  <c r="K221" i="40" s="1"/>
  <c r="J222" i="40"/>
  <c r="I222" i="40"/>
  <c r="I221" i="40" s="1"/>
  <c r="L221" i="40"/>
  <c r="J221" i="40"/>
  <c r="L219" i="40"/>
  <c r="L218" i="40" s="1"/>
  <c r="L217" i="40" s="1"/>
  <c r="K219" i="40"/>
  <c r="J219" i="40"/>
  <c r="I219" i="40"/>
  <c r="I218" i="40" s="1"/>
  <c r="K218" i="40"/>
  <c r="J218" i="40"/>
  <c r="J217" i="40"/>
  <c r="L212" i="40"/>
  <c r="L211" i="40" s="1"/>
  <c r="L210" i="40" s="1"/>
  <c r="K212" i="40"/>
  <c r="J212" i="40"/>
  <c r="I212" i="40"/>
  <c r="I211" i="40" s="1"/>
  <c r="I210" i="40" s="1"/>
  <c r="K211" i="40"/>
  <c r="K210" i="40" s="1"/>
  <c r="J211" i="40"/>
  <c r="J210" i="40"/>
  <c r="L208" i="40"/>
  <c r="L207" i="40" s="1"/>
  <c r="K208" i="40"/>
  <c r="J208" i="40"/>
  <c r="I208" i="40"/>
  <c r="I207" i="40" s="1"/>
  <c r="K207" i="40"/>
  <c r="J207" i="40"/>
  <c r="L203" i="40"/>
  <c r="L202" i="40" s="1"/>
  <c r="K203" i="40"/>
  <c r="J203" i="40"/>
  <c r="J202" i="40" s="1"/>
  <c r="I203" i="40"/>
  <c r="K202" i="40"/>
  <c r="I202" i="40"/>
  <c r="L197" i="40"/>
  <c r="K197" i="40"/>
  <c r="K196" i="40" s="1"/>
  <c r="K187" i="40" s="1"/>
  <c r="J197" i="40"/>
  <c r="I197" i="40"/>
  <c r="I196" i="40" s="1"/>
  <c r="L196" i="40"/>
  <c r="J196" i="40"/>
  <c r="L192" i="40"/>
  <c r="L191" i="40" s="1"/>
  <c r="K192" i="40"/>
  <c r="J192" i="40"/>
  <c r="I192" i="40"/>
  <c r="I191" i="40" s="1"/>
  <c r="K191" i="40"/>
  <c r="J191" i="40"/>
  <c r="L189" i="40"/>
  <c r="L188" i="40" s="1"/>
  <c r="K189" i="40"/>
  <c r="J189" i="40"/>
  <c r="J188" i="40" s="1"/>
  <c r="I189" i="40"/>
  <c r="K188" i="40"/>
  <c r="I188" i="40"/>
  <c r="L181" i="40"/>
  <c r="K181" i="40"/>
  <c r="K180" i="40" s="1"/>
  <c r="J181" i="40"/>
  <c r="I181" i="40"/>
  <c r="I180" i="40" s="1"/>
  <c r="L180" i="40"/>
  <c r="J180" i="40"/>
  <c r="L176" i="40"/>
  <c r="L175" i="40" s="1"/>
  <c r="L174" i="40" s="1"/>
  <c r="K176" i="40"/>
  <c r="J176" i="40"/>
  <c r="I176" i="40"/>
  <c r="I175" i="40" s="1"/>
  <c r="K175" i="40"/>
  <c r="J175" i="40"/>
  <c r="J174" i="40"/>
  <c r="L172" i="40"/>
  <c r="L171" i="40" s="1"/>
  <c r="L170" i="40" s="1"/>
  <c r="L169" i="40" s="1"/>
  <c r="K172" i="40"/>
  <c r="J172" i="40"/>
  <c r="I172" i="40"/>
  <c r="I171" i="40" s="1"/>
  <c r="I170" i="40" s="1"/>
  <c r="K171" i="40"/>
  <c r="K170" i="40" s="1"/>
  <c r="J171" i="40"/>
  <c r="J170" i="40"/>
  <c r="J169" i="40" s="1"/>
  <c r="L167" i="40"/>
  <c r="K167" i="40"/>
  <c r="K166" i="40" s="1"/>
  <c r="J167" i="40"/>
  <c r="I167" i="40"/>
  <c r="I166" i="40" s="1"/>
  <c r="L166" i="40"/>
  <c r="J166" i="40"/>
  <c r="L162" i="40"/>
  <c r="L161" i="40" s="1"/>
  <c r="L160" i="40" s="1"/>
  <c r="L159" i="40" s="1"/>
  <c r="K162" i="40"/>
  <c r="J162" i="40"/>
  <c r="I162" i="40"/>
  <c r="I161" i="40" s="1"/>
  <c r="K161" i="40"/>
  <c r="J161" i="40"/>
  <c r="J160" i="40"/>
  <c r="J159" i="40" s="1"/>
  <c r="L156" i="40"/>
  <c r="K156" i="40"/>
  <c r="K155" i="40" s="1"/>
  <c r="K154" i="40" s="1"/>
  <c r="J156" i="40"/>
  <c r="I156" i="40"/>
  <c r="I155" i="40" s="1"/>
  <c r="I154" i="40" s="1"/>
  <c r="L155" i="40"/>
  <c r="L154" i="40" s="1"/>
  <c r="J155" i="40"/>
  <c r="J154" i="40" s="1"/>
  <c r="L152" i="40"/>
  <c r="K152" i="40"/>
  <c r="K151" i="40" s="1"/>
  <c r="J152" i="40"/>
  <c r="I152" i="40"/>
  <c r="I151" i="40" s="1"/>
  <c r="L151" i="40"/>
  <c r="J151" i="40"/>
  <c r="L148" i="40"/>
  <c r="K148" i="40"/>
  <c r="J148" i="40"/>
  <c r="I148" i="40"/>
  <c r="L147" i="40"/>
  <c r="K147" i="40"/>
  <c r="K146" i="40" s="1"/>
  <c r="J147" i="40"/>
  <c r="I147" i="40"/>
  <c r="I146" i="40" s="1"/>
  <c r="L146" i="40"/>
  <c r="J146" i="40"/>
  <c r="L143" i="40"/>
  <c r="K143" i="40"/>
  <c r="J143" i="40"/>
  <c r="I143" i="40"/>
  <c r="L142" i="40"/>
  <c r="K142" i="40"/>
  <c r="K141" i="40" s="1"/>
  <c r="J142" i="40"/>
  <c r="I142" i="40"/>
  <c r="I141" i="40" s="1"/>
  <c r="L141" i="40"/>
  <c r="L140" i="40" s="1"/>
  <c r="J141" i="40"/>
  <c r="J140" i="40" s="1"/>
  <c r="L138" i="40"/>
  <c r="K138" i="40"/>
  <c r="K137" i="40" s="1"/>
  <c r="K136" i="40" s="1"/>
  <c r="J138" i="40"/>
  <c r="I138" i="40"/>
  <c r="I137" i="40" s="1"/>
  <c r="I136" i="40" s="1"/>
  <c r="L137" i="40"/>
  <c r="L136" i="40" s="1"/>
  <c r="J137" i="40"/>
  <c r="J136" i="40" s="1"/>
  <c r="L134" i="40"/>
  <c r="K134" i="40"/>
  <c r="K133" i="40" s="1"/>
  <c r="K132" i="40" s="1"/>
  <c r="J134" i="40"/>
  <c r="I134" i="40"/>
  <c r="I133" i="40" s="1"/>
  <c r="I132" i="40" s="1"/>
  <c r="L133" i="40"/>
  <c r="L132" i="40" s="1"/>
  <c r="J133" i="40"/>
  <c r="J132" i="40" s="1"/>
  <c r="L130" i="40"/>
  <c r="K130" i="40"/>
  <c r="K129" i="40" s="1"/>
  <c r="K128" i="40" s="1"/>
  <c r="J130" i="40"/>
  <c r="I130" i="40"/>
  <c r="L129" i="40"/>
  <c r="L128" i="40" s="1"/>
  <c r="J129" i="40"/>
  <c r="J128" i="40" s="1"/>
  <c r="I129" i="40"/>
  <c r="I128" i="40" s="1"/>
  <c r="L126" i="40"/>
  <c r="K126" i="40"/>
  <c r="K125" i="40" s="1"/>
  <c r="K124" i="40" s="1"/>
  <c r="J126" i="40"/>
  <c r="I126" i="40"/>
  <c r="I125" i="40" s="1"/>
  <c r="I124" i="40" s="1"/>
  <c r="L125" i="40"/>
  <c r="L124" i="40" s="1"/>
  <c r="J125" i="40"/>
  <c r="J124" i="40" s="1"/>
  <c r="L122" i="40"/>
  <c r="K122" i="40"/>
  <c r="K121" i="40" s="1"/>
  <c r="K120" i="40" s="1"/>
  <c r="J122" i="40"/>
  <c r="I122" i="40"/>
  <c r="I121" i="40" s="1"/>
  <c r="I120" i="40" s="1"/>
  <c r="L121" i="40"/>
  <c r="L120" i="40" s="1"/>
  <c r="J121" i="40"/>
  <c r="J120" i="40" s="1"/>
  <c r="L117" i="40"/>
  <c r="K117" i="40"/>
  <c r="K116" i="40" s="1"/>
  <c r="K115" i="40" s="1"/>
  <c r="J117" i="40"/>
  <c r="I117" i="40"/>
  <c r="I116" i="40" s="1"/>
  <c r="I115" i="40" s="1"/>
  <c r="I114" i="40" s="1"/>
  <c r="L116" i="40"/>
  <c r="L115" i="40" s="1"/>
  <c r="L114" i="40" s="1"/>
  <c r="J116" i="40"/>
  <c r="J115" i="40" s="1"/>
  <c r="L111" i="40"/>
  <c r="L110" i="40" s="1"/>
  <c r="K111" i="40"/>
  <c r="K110" i="40" s="1"/>
  <c r="J111" i="40"/>
  <c r="J110" i="40" s="1"/>
  <c r="I111" i="40"/>
  <c r="I110" i="40" s="1"/>
  <c r="L107" i="40"/>
  <c r="K107" i="40"/>
  <c r="K106" i="40" s="1"/>
  <c r="K105" i="40" s="1"/>
  <c r="J107" i="40"/>
  <c r="I107" i="40"/>
  <c r="I106" i="40" s="1"/>
  <c r="I105" i="40" s="1"/>
  <c r="L106" i="40"/>
  <c r="L105" i="40" s="1"/>
  <c r="J106" i="40"/>
  <c r="J105" i="40" s="1"/>
  <c r="L102" i="40"/>
  <c r="K102" i="40"/>
  <c r="K101" i="40" s="1"/>
  <c r="K100" i="40" s="1"/>
  <c r="J102" i="40"/>
  <c r="I102" i="40"/>
  <c r="I101" i="40" s="1"/>
  <c r="I100" i="40" s="1"/>
  <c r="L101" i="40"/>
  <c r="L100" i="40" s="1"/>
  <c r="J101" i="40"/>
  <c r="J100" i="40" s="1"/>
  <c r="L97" i="40"/>
  <c r="K97" i="40"/>
  <c r="K96" i="40" s="1"/>
  <c r="K95" i="40" s="1"/>
  <c r="K94" i="40" s="1"/>
  <c r="J97" i="40"/>
  <c r="I97" i="40"/>
  <c r="I96" i="40" s="1"/>
  <c r="I95" i="40" s="1"/>
  <c r="I94" i="40" s="1"/>
  <c r="L96" i="40"/>
  <c r="L95" i="40" s="1"/>
  <c r="L94" i="40" s="1"/>
  <c r="J96" i="40"/>
  <c r="J95" i="40" s="1"/>
  <c r="J94" i="40" s="1"/>
  <c r="L90" i="40"/>
  <c r="L89" i="40" s="1"/>
  <c r="L88" i="40" s="1"/>
  <c r="L87" i="40" s="1"/>
  <c r="K90" i="40"/>
  <c r="K89" i="40" s="1"/>
  <c r="K88" i="40" s="1"/>
  <c r="K87" i="40" s="1"/>
  <c r="J90" i="40"/>
  <c r="J89" i="40" s="1"/>
  <c r="J88" i="40" s="1"/>
  <c r="J87" i="40" s="1"/>
  <c r="I90" i="40"/>
  <c r="I89" i="40" s="1"/>
  <c r="I88" i="40" s="1"/>
  <c r="I87" i="40" s="1"/>
  <c r="L85" i="40"/>
  <c r="K85" i="40"/>
  <c r="J85" i="40"/>
  <c r="I85" i="40"/>
  <c r="L84" i="40"/>
  <c r="K84" i="40"/>
  <c r="K83" i="40" s="1"/>
  <c r="J84" i="40"/>
  <c r="I84" i="40"/>
  <c r="I83" i="40" s="1"/>
  <c r="L83" i="40"/>
  <c r="J83" i="40"/>
  <c r="L79" i="40"/>
  <c r="K79" i="40"/>
  <c r="J79" i="40"/>
  <c r="I79" i="40"/>
  <c r="L78" i="40"/>
  <c r="K78" i="40"/>
  <c r="J78" i="40"/>
  <c r="I78" i="40"/>
  <c r="L74" i="40"/>
  <c r="L73" i="40" s="1"/>
  <c r="K74" i="40"/>
  <c r="J74" i="40"/>
  <c r="J73" i="40" s="1"/>
  <c r="I74" i="40"/>
  <c r="K73" i="40"/>
  <c r="I73" i="40"/>
  <c r="L69" i="40"/>
  <c r="K69" i="40"/>
  <c r="K68" i="40" s="1"/>
  <c r="K67" i="40" s="1"/>
  <c r="K66" i="40" s="1"/>
  <c r="J69" i="40"/>
  <c r="I69" i="40"/>
  <c r="I68" i="40" s="1"/>
  <c r="I67" i="40" s="1"/>
  <c r="I66" i="40" s="1"/>
  <c r="L68" i="40"/>
  <c r="J68" i="40"/>
  <c r="L49" i="40"/>
  <c r="L48" i="40" s="1"/>
  <c r="L47" i="40" s="1"/>
  <c r="L46" i="40" s="1"/>
  <c r="K49" i="40"/>
  <c r="K48" i="40" s="1"/>
  <c r="K47" i="40" s="1"/>
  <c r="K46" i="40" s="1"/>
  <c r="J49" i="40"/>
  <c r="J48" i="40" s="1"/>
  <c r="J47" i="40" s="1"/>
  <c r="J46" i="40" s="1"/>
  <c r="I49" i="40"/>
  <c r="I48" i="40" s="1"/>
  <c r="I47" i="40" s="1"/>
  <c r="I46" i="40" s="1"/>
  <c r="L44" i="40"/>
  <c r="K44" i="40"/>
  <c r="J44" i="40"/>
  <c r="J43" i="40" s="1"/>
  <c r="J42" i="40" s="1"/>
  <c r="I44" i="40"/>
  <c r="I43" i="40" s="1"/>
  <c r="I42" i="40" s="1"/>
  <c r="L43" i="40"/>
  <c r="K43" i="40"/>
  <c r="K42" i="40" s="1"/>
  <c r="L42" i="40"/>
  <c r="L40" i="40"/>
  <c r="K40" i="40"/>
  <c r="J40" i="40"/>
  <c r="I40" i="40"/>
  <c r="L38" i="40"/>
  <c r="K38" i="40"/>
  <c r="K37" i="40" s="1"/>
  <c r="K36" i="40" s="1"/>
  <c r="J38" i="40"/>
  <c r="I38" i="40"/>
  <c r="L37" i="40"/>
  <c r="L36" i="40" s="1"/>
  <c r="L35" i="40" s="1"/>
  <c r="J37" i="40"/>
  <c r="J36" i="40" s="1"/>
  <c r="J35" i="40" s="1"/>
  <c r="I37" i="40"/>
  <c r="I36" i="40" s="1"/>
  <c r="I35" i="40" s="1"/>
  <c r="L366" i="34"/>
  <c r="L365" i="34" s="1"/>
  <c r="K366" i="34"/>
  <c r="J366" i="34"/>
  <c r="I366" i="34"/>
  <c r="I365" i="34" s="1"/>
  <c r="K365" i="34"/>
  <c r="J365" i="34"/>
  <c r="L363" i="34"/>
  <c r="L362" i="34" s="1"/>
  <c r="K363" i="34"/>
  <c r="J363" i="34"/>
  <c r="I363" i="34"/>
  <c r="K362" i="34"/>
  <c r="J362" i="34"/>
  <c r="I362" i="34"/>
  <c r="L360" i="34"/>
  <c r="K360" i="34"/>
  <c r="K359" i="34" s="1"/>
  <c r="J360" i="34"/>
  <c r="J359" i="34" s="1"/>
  <c r="I360" i="34"/>
  <c r="L359" i="34"/>
  <c r="I359" i="34"/>
  <c r="L356" i="34"/>
  <c r="K356" i="34"/>
  <c r="J356" i="34"/>
  <c r="I356" i="34"/>
  <c r="I355" i="34" s="1"/>
  <c r="L355" i="34"/>
  <c r="K355" i="34"/>
  <c r="J355" i="34"/>
  <c r="L352" i="34"/>
  <c r="L351" i="34" s="1"/>
  <c r="K352" i="34"/>
  <c r="J352" i="34"/>
  <c r="I352" i="34"/>
  <c r="I351" i="34" s="1"/>
  <c r="K351" i="34"/>
  <c r="J351" i="34"/>
  <c r="L348" i="34"/>
  <c r="K348" i="34"/>
  <c r="K347" i="34" s="1"/>
  <c r="J348" i="34"/>
  <c r="J347" i="34" s="1"/>
  <c r="I348" i="34"/>
  <c r="L347" i="34"/>
  <c r="I347" i="34"/>
  <c r="L344" i="34"/>
  <c r="K344" i="34"/>
  <c r="J344" i="34"/>
  <c r="I344" i="34"/>
  <c r="L341" i="34"/>
  <c r="K341" i="34"/>
  <c r="J341" i="34"/>
  <c r="I341" i="34"/>
  <c r="P339" i="34"/>
  <c r="O339" i="34"/>
  <c r="N339" i="34"/>
  <c r="M339" i="34"/>
  <c r="L339" i="34"/>
  <c r="K339" i="34"/>
  <c r="J339" i="34"/>
  <c r="I339" i="34"/>
  <c r="I338" i="34" s="1"/>
  <c r="L338" i="34"/>
  <c r="K338" i="34"/>
  <c r="J338" i="34"/>
  <c r="L334" i="34"/>
  <c r="L333" i="34" s="1"/>
  <c r="K334" i="34"/>
  <c r="J334" i="34"/>
  <c r="I334" i="34"/>
  <c r="I333" i="34" s="1"/>
  <c r="K333" i="34"/>
  <c r="J333" i="34"/>
  <c r="L331" i="34"/>
  <c r="L330" i="34" s="1"/>
  <c r="K331" i="34"/>
  <c r="J331" i="34"/>
  <c r="J330" i="34" s="1"/>
  <c r="I331" i="34"/>
  <c r="I330" i="34" s="1"/>
  <c r="K330" i="34"/>
  <c r="L328" i="34"/>
  <c r="K328" i="34"/>
  <c r="K327" i="34" s="1"/>
  <c r="J328" i="34"/>
  <c r="J327" i="34" s="1"/>
  <c r="I328" i="34"/>
  <c r="L327" i="34"/>
  <c r="I327" i="34"/>
  <c r="L324" i="34"/>
  <c r="L323" i="34" s="1"/>
  <c r="K324" i="34"/>
  <c r="J324" i="34"/>
  <c r="I324" i="34"/>
  <c r="I323" i="34" s="1"/>
  <c r="K323" i="34"/>
  <c r="J323" i="34"/>
  <c r="L320" i="34"/>
  <c r="L319" i="34" s="1"/>
  <c r="K320" i="34"/>
  <c r="J320" i="34"/>
  <c r="J319" i="34" s="1"/>
  <c r="I320" i="34"/>
  <c r="K319" i="34"/>
  <c r="I319" i="34"/>
  <c r="L316" i="34"/>
  <c r="K316" i="34"/>
  <c r="K315" i="34" s="1"/>
  <c r="J316" i="34"/>
  <c r="J315" i="34" s="1"/>
  <c r="I316" i="34"/>
  <c r="L315" i="34"/>
  <c r="I315" i="34"/>
  <c r="L312" i="34"/>
  <c r="K312" i="34"/>
  <c r="J312" i="34"/>
  <c r="I312" i="34"/>
  <c r="L309" i="34"/>
  <c r="K309" i="34"/>
  <c r="K306" i="34" s="1"/>
  <c r="J309" i="34"/>
  <c r="I309" i="34"/>
  <c r="L307" i="34"/>
  <c r="L306" i="34" s="1"/>
  <c r="K307" i="34"/>
  <c r="J307" i="34"/>
  <c r="J306" i="34" s="1"/>
  <c r="I307" i="34"/>
  <c r="I306" i="34" s="1"/>
  <c r="L301" i="34"/>
  <c r="L300" i="34" s="1"/>
  <c r="K301" i="34"/>
  <c r="J301" i="34"/>
  <c r="I301" i="34"/>
  <c r="I300" i="34" s="1"/>
  <c r="K300" i="34"/>
  <c r="J300" i="34"/>
  <c r="L298" i="34"/>
  <c r="L297" i="34" s="1"/>
  <c r="K298" i="34"/>
  <c r="J298" i="34"/>
  <c r="J297" i="34" s="1"/>
  <c r="I298" i="34"/>
  <c r="I297" i="34" s="1"/>
  <c r="K297" i="34"/>
  <c r="L295" i="34"/>
  <c r="K295" i="34"/>
  <c r="K294" i="34" s="1"/>
  <c r="J295" i="34"/>
  <c r="J294" i="34" s="1"/>
  <c r="I295" i="34"/>
  <c r="L294" i="34"/>
  <c r="I294" i="34"/>
  <c r="L291" i="34"/>
  <c r="L290" i="34" s="1"/>
  <c r="K291" i="34"/>
  <c r="J291" i="34"/>
  <c r="I291" i="34"/>
  <c r="I290" i="34" s="1"/>
  <c r="K290" i="34"/>
  <c r="J290" i="34"/>
  <c r="L287" i="34"/>
  <c r="L286" i="34" s="1"/>
  <c r="K287" i="34"/>
  <c r="J287" i="34"/>
  <c r="J286" i="34" s="1"/>
  <c r="I287" i="34"/>
  <c r="K286" i="34"/>
  <c r="I286" i="34"/>
  <c r="L283" i="34"/>
  <c r="K283" i="34"/>
  <c r="K282" i="34" s="1"/>
  <c r="K272" i="34" s="1"/>
  <c r="J283" i="34"/>
  <c r="J282" i="34" s="1"/>
  <c r="I283" i="34"/>
  <c r="L282" i="34"/>
  <c r="I282" i="34"/>
  <c r="L279" i="34"/>
  <c r="K279" i="34"/>
  <c r="J279" i="34"/>
  <c r="I279" i="34"/>
  <c r="L276" i="34"/>
  <c r="K276" i="34"/>
  <c r="J276" i="34"/>
  <c r="I276" i="34"/>
  <c r="L274" i="34"/>
  <c r="L273" i="34" s="1"/>
  <c r="K274" i="34"/>
  <c r="J274" i="34"/>
  <c r="J273" i="34" s="1"/>
  <c r="I274" i="34"/>
  <c r="I273" i="34" s="1"/>
  <c r="K273" i="34"/>
  <c r="L269" i="34"/>
  <c r="L268" i="34" s="1"/>
  <c r="K269" i="34"/>
  <c r="J269" i="34"/>
  <c r="J268" i="34" s="1"/>
  <c r="I269" i="34"/>
  <c r="I268" i="34" s="1"/>
  <c r="K268" i="34"/>
  <c r="L266" i="34"/>
  <c r="K266" i="34"/>
  <c r="K265" i="34" s="1"/>
  <c r="J266" i="34"/>
  <c r="J265" i="34" s="1"/>
  <c r="I266" i="34"/>
  <c r="L265" i="34"/>
  <c r="I265" i="34"/>
  <c r="L263" i="34"/>
  <c r="K263" i="34"/>
  <c r="J263" i="34"/>
  <c r="I263" i="34"/>
  <c r="I262" i="34" s="1"/>
  <c r="L262" i="34"/>
  <c r="K262" i="34"/>
  <c r="J262" i="34"/>
  <c r="L259" i="34"/>
  <c r="L258" i="34" s="1"/>
  <c r="K259" i="34"/>
  <c r="J259" i="34"/>
  <c r="J258" i="34" s="1"/>
  <c r="I259" i="34"/>
  <c r="I258" i="34" s="1"/>
  <c r="K258" i="34"/>
  <c r="L255" i="34"/>
  <c r="K255" i="34"/>
  <c r="K254" i="34" s="1"/>
  <c r="J255" i="34"/>
  <c r="J254" i="34" s="1"/>
  <c r="I255" i="34"/>
  <c r="L254" i="34"/>
  <c r="I254" i="34"/>
  <c r="L251" i="34"/>
  <c r="K251" i="34"/>
  <c r="J251" i="34"/>
  <c r="I251" i="34"/>
  <c r="I250" i="34" s="1"/>
  <c r="L250" i="34"/>
  <c r="K250" i="34"/>
  <c r="J250" i="34"/>
  <c r="L247" i="34"/>
  <c r="K247" i="34"/>
  <c r="J247" i="34"/>
  <c r="I247" i="34"/>
  <c r="L244" i="34"/>
  <c r="K244" i="34"/>
  <c r="J244" i="34"/>
  <c r="I244" i="34"/>
  <c r="L242" i="34"/>
  <c r="K242" i="34"/>
  <c r="K241" i="34" s="1"/>
  <c r="K240" i="34" s="1"/>
  <c r="K239" i="34" s="1"/>
  <c r="J242" i="34"/>
  <c r="J241" i="34" s="1"/>
  <c r="I242" i="34"/>
  <c r="L241" i="34"/>
  <c r="L240" i="34" s="1"/>
  <c r="I241" i="34"/>
  <c r="L235" i="34"/>
  <c r="L234" i="34" s="1"/>
  <c r="L233" i="34" s="1"/>
  <c r="K235" i="34"/>
  <c r="J235" i="34"/>
  <c r="J234" i="34" s="1"/>
  <c r="J233" i="34" s="1"/>
  <c r="I235" i="34"/>
  <c r="I234" i="34" s="1"/>
  <c r="I233" i="34" s="1"/>
  <c r="K234" i="34"/>
  <c r="K233" i="34"/>
  <c r="L231" i="34"/>
  <c r="L230" i="34" s="1"/>
  <c r="L229" i="34" s="1"/>
  <c r="K231" i="34"/>
  <c r="J231" i="34"/>
  <c r="J230" i="34" s="1"/>
  <c r="J229" i="34" s="1"/>
  <c r="I231" i="34"/>
  <c r="I230" i="34" s="1"/>
  <c r="I229" i="34" s="1"/>
  <c r="K230" i="34"/>
  <c r="K229" i="34"/>
  <c r="P222" i="34"/>
  <c r="O222" i="34"/>
  <c r="N222" i="34"/>
  <c r="M222" i="34"/>
  <c r="L222" i="34"/>
  <c r="L221" i="34" s="1"/>
  <c r="K222" i="34"/>
  <c r="J222" i="34"/>
  <c r="I222" i="34"/>
  <c r="I221" i="34" s="1"/>
  <c r="K221" i="34"/>
  <c r="J221" i="34"/>
  <c r="L219" i="34"/>
  <c r="L218" i="34" s="1"/>
  <c r="L217" i="34" s="1"/>
  <c r="K219" i="34"/>
  <c r="J219" i="34"/>
  <c r="I219" i="34"/>
  <c r="I218" i="34" s="1"/>
  <c r="I217" i="34" s="1"/>
  <c r="K218" i="34"/>
  <c r="J218" i="34"/>
  <c r="K217" i="34"/>
  <c r="J217" i="34"/>
  <c r="L212" i="34"/>
  <c r="L211" i="34" s="1"/>
  <c r="L210" i="34" s="1"/>
  <c r="K212" i="34"/>
  <c r="J212" i="34"/>
  <c r="J211" i="34" s="1"/>
  <c r="J210" i="34" s="1"/>
  <c r="I212" i="34"/>
  <c r="I211" i="34" s="1"/>
  <c r="I210" i="34" s="1"/>
  <c r="K211" i="34"/>
  <c r="K210" i="34"/>
  <c r="L208" i="34"/>
  <c r="L207" i="34" s="1"/>
  <c r="K208" i="34"/>
  <c r="J208" i="34"/>
  <c r="J207" i="34" s="1"/>
  <c r="I208" i="34"/>
  <c r="I207" i="34" s="1"/>
  <c r="K207" i="34"/>
  <c r="L203" i="34"/>
  <c r="K203" i="34"/>
  <c r="K202" i="34" s="1"/>
  <c r="J203" i="34"/>
  <c r="J202" i="34" s="1"/>
  <c r="I203" i="34"/>
  <c r="L202" i="34"/>
  <c r="I202" i="34"/>
  <c r="L197" i="34"/>
  <c r="L196" i="34" s="1"/>
  <c r="K197" i="34"/>
  <c r="J197" i="34"/>
  <c r="I197" i="34"/>
  <c r="I196" i="34" s="1"/>
  <c r="K196" i="34"/>
  <c r="J196" i="34"/>
  <c r="L192" i="34"/>
  <c r="L191" i="34" s="1"/>
  <c r="K192" i="34"/>
  <c r="J192" i="34"/>
  <c r="I192" i="34"/>
  <c r="I191" i="34" s="1"/>
  <c r="K191" i="34"/>
  <c r="J191" i="34"/>
  <c r="L189" i="34"/>
  <c r="K189" i="34"/>
  <c r="K188" i="34" s="1"/>
  <c r="K187" i="34" s="1"/>
  <c r="K186" i="34" s="1"/>
  <c r="J189" i="34"/>
  <c r="J188" i="34" s="1"/>
  <c r="J187" i="34" s="1"/>
  <c r="J186" i="34" s="1"/>
  <c r="I189" i="34"/>
  <c r="L188" i="34"/>
  <c r="I188" i="34"/>
  <c r="L181" i="34"/>
  <c r="L180" i="34" s="1"/>
  <c r="K181" i="34"/>
  <c r="J181" i="34"/>
  <c r="I181" i="34"/>
  <c r="I180" i="34" s="1"/>
  <c r="K180" i="34"/>
  <c r="J180" i="34"/>
  <c r="L176" i="34"/>
  <c r="L175" i="34" s="1"/>
  <c r="L174" i="34" s="1"/>
  <c r="K176" i="34"/>
  <c r="J176" i="34"/>
  <c r="I176" i="34"/>
  <c r="I175" i="34" s="1"/>
  <c r="K175" i="34"/>
  <c r="J175" i="34"/>
  <c r="K174" i="34"/>
  <c r="J174" i="34"/>
  <c r="L172" i="34"/>
  <c r="L171" i="34" s="1"/>
  <c r="L170" i="34" s="1"/>
  <c r="K172" i="34"/>
  <c r="J172" i="34"/>
  <c r="I172" i="34"/>
  <c r="I171" i="34" s="1"/>
  <c r="I170" i="34" s="1"/>
  <c r="K171" i="34"/>
  <c r="J171" i="34"/>
  <c r="K170" i="34"/>
  <c r="K169" i="34" s="1"/>
  <c r="J170" i="34"/>
  <c r="J169" i="34" s="1"/>
  <c r="L167" i="34"/>
  <c r="L166" i="34" s="1"/>
  <c r="K167" i="34"/>
  <c r="J167" i="34"/>
  <c r="I167" i="34"/>
  <c r="I166" i="34" s="1"/>
  <c r="K166" i="34"/>
  <c r="J166" i="34"/>
  <c r="L162" i="34"/>
  <c r="L161" i="34" s="1"/>
  <c r="K162" i="34"/>
  <c r="J162" i="34"/>
  <c r="I162" i="34"/>
  <c r="I161" i="34" s="1"/>
  <c r="I160" i="34" s="1"/>
  <c r="I159" i="34" s="1"/>
  <c r="K161" i="34"/>
  <c r="J161" i="34"/>
  <c r="K160" i="34"/>
  <c r="K159" i="34" s="1"/>
  <c r="J160" i="34"/>
  <c r="J159" i="34" s="1"/>
  <c r="L156" i="34"/>
  <c r="L155" i="34" s="1"/>
  <c r="L154" i="34" s="1"/>
  <c r="K156" i="34"/>
  <c r="J156" i="34"/>
  <c r="I156" i="34"/>
  <c r="I155" i="34" s="1"/>
  <c r="I154" i="34" s="1"/>
  <c r="K155" i="34"/>
  <c r="K154" i="34" s="1"/>
  <c r="J155" i="34"/>
  <c r="J154" i="34" s="1"/>
  <c r="L152" i="34"/>
  <c r="L151" i="34" s="1"/>
  <c r="K152" i="34"/>
  <c r="J152" i="34"/>
  <c r="I152" i="34"/>
  <c r="I151" i="34" s="1"/>
  <c r="K151" i="34"/>
  <c r="J151" i="34"/>
  <c r="L148" i="34"/>
  <c r="L147" i="34" s="1"/>
  <c r="L146" i="34" s="1"/>
  <c r="K148" i="34"/>
  <c r="J148" i="34"/>
  <c r="I148" i="34"/>
  <c r="I147" i="34" s="1"/>
  <c r="I146" i="34" s="1"/>
  <c r="K147" i="34"/>
  <c r="J147" i="34"/>
  <c r="K146" i="34"/>
  <c r="J146" i="34"/>
  <c r="L143" i="34"/>
  <c r="L142" i="34" s="1"/>
  <c r="L141" i="34" s="1"/>
  <c r="L140" i="34" s="1"/>
  <c r="K143" i="34"/>
  <c r="J143" i="34"/>
  <c r="I143" i="34"/>
  <c r="I142" i="34" s="1"/>
  <c r="I141" i="34" s="1"/>
  <c r="K142" i="34"/>
  <c r="J142" i="34"/>
  <c r="K141" i="34"/>
  <c r="K140" i="34" s="1"/>
  <c r="J141" i="34"/>
  <c r="J140" i="34" s="1"/>
  <c r="L138" i="34"/>
  <c r="L137" i="34" s="1"/>
  <c r="L136" i="34" s="1"/>
  <c r="K138" i="34"/>
  <c r="J138" i="34"/>
  <c r="I138" i="34"/>
  <c r="I137" i="34" s="1"/>
  <c r="I136" i="34" s="1"/>
  <c r="K137" i="34"/>
  <c r="K136" i="34" s="1"/>
  <c r="J137" i="34"/>
  <c r="J136" i="34" s="1"/>
  <c r="L134" i="34"/>
  <c r="L133" i="34" s="1"/>
  <c r="L132" i="34" s="1"/>
  <c r="K134" i="34"/>
  <c r="J134" i="34"/>
  <c r="I134" i="34"/>
  <c r="I133" i="34" s="1"/>
  <c r="I132" i="34" s="1"/>
  <c r="K133" i="34"/>
  <c r="K132" i="34" s="1"/>
  <c r="J133" i="34"/>
  <c r="J132" i="34" s="1"/>
  <c r="L130" i="34"/>
  <c r="L129" i="34" s="1"/>
  <c r="L128" i="34" s="1"/>
  <c r="K130" i="34"/>
  <c r="J130" i="34"/>
  <c r="I130" i="34"/>
  <c r="I129" i="34" s="1"/>
  <c r="I128" i="34" s="1"/>
  <c r="K129" i="34"/>
  <c r="K128" i="34" s="1"/>
  <c r="J129" i="34"/>
  <c r="J128" i="34" s="1"/>
  <c r="L126" i="34"/>
  <c r="L125" i="34" s="1"/>
  <c r="L124" i="34" s="1"/>
  <c r="K126" i="34"/>
  <c r="J126" i="34"/>
  <c r="I126" i="34"/>
  <c r="I125" i="34" s="1"/>
  <c r="I124" i="34" s="1"/>
  <c r="K125" i="34"/>
  <c r="K124" i="34" s="1"/>
  <c r="J125" i="34"/>
  <c r="J124" i="34" s="1"/>
  <c r="L122" i="34"/>
  <c r="L121" i="34" s="1"/>
  <c r="L120" i="34" s="1"/>
  <c r="K122" i="34"/>
  <c r="J122" i="34"/>
  <c r="I122" i="34"/>
  <c r="I121" i="34" s="1"/>
  <c r="I120" i="34" s="1"/>
  <c r="K121" i="34"/>
  <c r="K120" i="34" s="1"/>
  <c r="J121" i="34"/>
  <c r="J120" i="34" s="1"/>
  <c r="L117" i="34"/>
  <c r="L116" i="34" s="1"/>
  <c r="L115" i="34" s="1"/>
  <c r="L114" i="34" s="1"/>
  <c r="K117" i="34"/>
  <c r="J117" i="34"/>
  <c r="I117" i="34"/>
  <c r="I116" i="34" s="1"/>
  <c r="I115" i="34" s="1"/>
  <c r="K116" i="34"/>
  <c r="K115" i="34" s="1"/>
  <c r="J116" i="34"/>
  <c r="J115" i="34" s="1"/>
  <c r="J114" i="34" s="1"/>
  <c r="L111" i="34"/>
  <c r="K111" i="34"/>
  <c r="K110" i="34" s="1"/>
  <c r="J111" i="34"/>
  <c r="J110" i="34" s="1"/>
  <c r="I111" i="34"/>
  <c r="L110" i="34"/>
  <c r="I110" i="34"/>
  <c r="L107" i="34"/>
  <c r="L106" i="34" s="1"/>
  <c r="L105" i="34" s="1"/>
  <c r="K107" i="34"/>
  <c r="J107" i="34"/>
  <c r="I107" i="34"/>
  <c r="I106" i="34" s="1"/>
  <c r="I105" i="34" s="1"/>
  <c r="K106" i="34"/>
  <c r="K105" i="34" s="1"/>
  <c r="J106" i="34"/>
  <c r="L102" i="34"/>
  <c r="L101" i="34" s="1"/>
  <c r="L100" i="34" s="1"/>
  <c r="K102" i="34"/>
  <c r="J102" i="34"/>
  <c r="I102" i="34"/>
  <c r="I101" i="34" s="1"/>
  <c r="I100" i="34" s="1"/>
  <c r="K101" i="34"/>
  <c r="K100" i="34" s="1"/>
  <c r="J101" i="34"/>
  <c r="J100" i="34" s="1"/>
  <c r="L97" i="34"/>
  <c r="L96" i="34" s="1"/>
  <c r="L95" i="34" s="1"/>
  <c r="L94" i="34" s="1"/>
  <c r="K97" i="34"/>
  <c r="J97" i="34"/>
  <c r="I97" i="34"/>
  <c r="I96" i="34" s="1"/>
  <c r="I95" i="34" s="1"/>
  <c r="K96" i="34"/>
  <c r="K95" i="34" s="1"/>
  <c r="J96" i="34"/>
  <c r="J95" i="34" s="1"/>
  <c r="L90" i="34"/>
  <c r="K90" i="34"/>
  <c r="K89" i="34" s="1"/>
  <c r="K88" i="34" s="1"/>
  <c r="K87" i="34" s="1"/>
  <c r="J90" i="34"/>
  <c r="J89" i="34" s="1"/>
  <c r="J88" i="34" s="1"/>
  <c r="J87" i="34" s="1"/>
  <c r="I90" i="34"/>
  <c r="L89" i="34"/>
  <c r="L88" i="34" s="1"/>
  <c r="L87" i="34" s="1"/>
  <c r="I89" i="34"/>
  <c r="I88" i="34" s="1"/>
  <c r="I87" i="34" s="1"/>
  <c r="L85" i="34"/>
  <c r="L84" i="34" s="1"/>
  <c r="L83" i="34" s="1"/>
  <c r="K85" i="34"/>
  <c r="J85" i="34"/>
  <c r="I85" i="34"/>
  <c r="I84" i="34" s="1"/>
  <c r="I83" i="34" s="1"/>
  <c r="K84" i="34"/>
  <c r="J84" i="34"/>
  <c r="K83" i="34"/>
  <c r="J83" i="34"/>
  <c r="L79" i="34"/>
  <c r="L78" i="34" s="1"/>
  <c r="K79" i="34"/>
  <c r="J79" i="34"/>
  <c r="I79" i="34"/>
  <c r="I78" i="34" s="1"/>
  <c r="K78" i="34"/>
  <c r="J78" i="34"/>
  <c r="L74" i="34"/>
  <c r="K74" i="34"/>
  <c r="K73" i="34" s="1"/>
  <c r="J74" i="34"/>
  <c r="J73" i="34" s="1"/>
  <c r="I74" i="34"/>
  <c r="L73" i="34"/>
  <c r="I73" i="34"/>
  <c r="L69" i="34"/>
  <c r="L68" i="34" s="1"/>
  <c r="L67" i="34" s="1"/>
  <c r="L66" i="34" s="1"/>
  <c r="K69" i="34"/>
  <c r="J69" i="34"/>
  <c r="I69" i="34"/>
  <c r="I68" i="34" s="1"/>
  <c r="I67" i="34" s="1"/>
  <c r="I66" i="34" s="1"/>
  <c r="K68" i="34"/>
  <c r="K67" i="34" s="1"/>
  <c r="K66" i="34" s="1"/>
  <c r="J68" i="34"/>
  <c r="L49" i="34"/>
  <c r="K49" i="34"/>
  <c r="K48" i="34" s="1"/>
  <c r="K47" i="34" s="1"/>
  <c r="K46" i="34" s="1"/>
  <c r="J49" i="34"/>
  <c r="J48" i="34" s="1"/>
  <c r="J47" i="34" s="1"/>
  <c r="J46" i="34" s="1"/>
  <c r="I49" i="34"/>
  <c r="L48" i="34"/>
  <c r="L47" i="34" s="1"/>
  <c r="L46" i="34" s="1"/>
  <c r="I48" i="34"/>
  <c r="I47" i="34" s="1"/>
  <c r="I46" i="34" s="1"/>
  <c r="L44" i="34"/>
  <c r="L43" i="34" s="1"/>
  <c r="L42" i="34" s="1"/>
  <c r="K44" i="34"/>
  <c r="J44" i="34"/>
  <c r="I44" i="34"/>
  <c r="I43" i="34" s="1"/>
  <c r="I42" i="34" s="1"/>
  <c r="K43" i="34"/>
  <c r="J43" i="34"/>
  <c r="K42" i="34"/>
  <c r="J42" i="34"/>
  <c r="L40" i="34"/>
  <c r="L37" i="34" s="1"/>
  <c r="L36" i="34" s="1"/>
  <c r="K40" i="34"/>
  <c r="J40" i="34"/>
  <c r="I40" i="34"/>
  <c r="L38" i="34"/>
  <c r="K38" i="34"/>
  <c r="J38" i="34"/>
  <c r="I38" i="34"/>
  <c r="I37" i="34" s="1"/>
  <c r="I36" i="34" s="1"/>
  <c r="I35" i="34" s="1"/>
  <c r="K37" i="34"/>
  <c r="K36" i="34" s="1"/>
  <c r="K35" i="34" s="1"/>
  <c r="J37" i="34"/>
  <c r="J36" i="34" s="1"/>
  <c r="J35" i="34" s="1"/>
  <c r="L366" i="4"/>
  <c r="L365" i="4" s="1"/>
  <c r="K366" i="4"/>
  <c r="K365" i="4" s="1"/>
  <c r="J366" i="4"/>
  <c r="I366" i="4"/>
  <c r="I365" i="4" s="1"/>
  <c r="J365" i="4"/>
  <c r="L363" i="4"/>
  <c r="K363" i="4"/>
  <c r="K362" i="4" s="1"/>
  <c r="J363" i="4"/>
  <c r="J362" i="4" s="1"/>
  <c r="I363" i="4"/>
  <c r="L362" i="4"/>
  <c r="I362" i="4"/>
  <c r="L360" i="4"/>
  <c r="L359" i="4" s="1"/>
  <c r="K360" i="4"/>
  <c r="J360" i="4"/>
  <c r="J359" i="4" s="1"/>
  <c r="I360" i="4"/>
  <c r="K359" i="4"/>
  <c r="I359" i="4"/>
  <c r="L356" i="4"/>
  <c r="L355" i="4" s="1"/>
  <c r="K356" i="4"/>
  <c r="K355" i="4" s="1"/>
  <c r="J356" i="4"/>
  <c r="I356" i="4"/>
  <c r="I355" i="4" s="1"/>
  <c r="J355" i="4"/>
  <c r="L352" i="4"/>
  <c r="K352" i="4"/>
  <c r="K351" i="4" s="1"/>
  <c r="J352" i="4"/>
  <c r="J351" i="4" s="1"/>
  <c r="I352" i="4"/>
  <c r="L351" i="4"/>
  <c r="I351" i="4"/>
  <c r="L348" i="4"/>
  <c r="L347" i="4" s="1"/>
  <c r="K348" i="4"/>
  <c r="J348" i="4"/>
  <c r="J347" i="4" s="1"/>
  <c r="I348" i="4"/>
  <c r="K347" i="4"/>
  <c r="I347" i="4"/>
  <c r="L344" i="4"/>
  <c r="K344" i="4"/>
  <c r="J344" i="4"/>
  <c r="I344" i="4"/>
  <c r="L341" i="4"/>
  <c r="K341" i="4"/>
  <c r="J341" i="4"/>
  <c r="I341" i="4"/>
  <c r="P339" i="4"/>
  <c r="O339" i="4"/>
  <c r="N339" i="4"/>
  <c r="M339" i="4"/>
  <c r="L339" i="4"/>
  <c r="L338" i="4" s="1"/>
  <c r="L337" i="4" s="1"/>
  <c r="K339" i="4"/>
  <c r="K338" i="4" s="1"/>
  <c r="K337" i="4" s="1"/>
  <c r="J339" i="4"/>
  <c r="I339" i="4"/>
  <c r="I338" i="4" s="1"/>
  <c r="J338" i="4"/>
  <c r="L334" i="4"/>
  <c r="L333" i="4" s="1"/>
  <c r="K334" i="4"/>
  <c r="K333" i="4" s="1"/>
  <c r="J334" i="4"/>
  <c r="I334" i="4"/>
  <c r="I333" i="4" s="1"/>
  <c r="J333" i="4"/>
  <c r="L331" i="4"/>
  <c r="K331" i="4"/>
  <c r="K330" i="4" s="1"/>
  <c r="J331" i="4"/>
  <c r="J330" i="4" s="1"/>
  <c r="I331" i="4"/>
  <c r="L330" i="4"/>
  <c r="I330" i="4"/>
  <c r="L328" i="4"/>
  <c r="L327" i="4" s="1"/>
  <c r="K328" i="4"/>
  <c r="J328" i="4"/>
  <c r="J327" i="4" s="1"/>
  <c r="I328" i="4"/>
  <c r="K327" i="4"/>
  <c r="I327" i="4"/>
  <c r="L324" i="4"/>
  <c r="L323" i="4" s="1"/>
  <c r="K324" i="4"/>
  <c r="K323" i="4" s="1"/>
  <c r="J324" i="4"/>
  <c r="I324" i="4"/>
  <c r="I323" i="4" s="1"/>
  <c r="J323" i="4"/>
  <c r="L320" i="4"/>
  <c r="K320" i="4"/>
  <c r="K319" i="4" s="1"/>
  <c r="J320" i="4"/>
  <c r="J319" i="4" s="1"/>
  <c r="I320" i="4"/>
  <c r="L319" i="4"/>
  <c r="I319" i="4"/>
  <c r="L316" i="4"/>
  <c r="L315" i="4" s="1"/>
  <c r="K316" i="4"/>
  <c r="J316" i="4"/>
  <c r="J315" i="4" s="1"/>
  <c r="I316" i="4"/>
  <c r="K315" i="4"/>
  <c r="I315" i="4"/>
  <c r="L312" i="4"/>
  <c r="K312" i="4"/>
  <c r="J312" i="4"/>
  <c r="I312" i="4"/>
  <c r="L309" i="4"/>
  <c r="K309" i="4"/>
  <c r="J309" i="4"/>
  <c r="I309" i="4"/>
  <c r="L307" i="4"/>
  <c r="K307" i="4"/>
  <c r="K306" i="4" s="1"/>
  <c r="K305" i="4" s="1"/>
  <c r="K304" i="4" s="1"/>
  <c r="J307" i="4"/>
  <c r="J306" i="4" s="1"/>
  <c r="I307" i="4"/>
  <c r="L306" i="4"/>
  <c r="I306" i="4"/>
  <c r="L301" i="4"/>
  <c r="L300" i="4" s="1"/>
  <c r="K301" i="4"/>
  <c r="K300" i="4" s="1"/>
  <c r="J301" i="4"/>
  <c r="I301" i="4"/>
  <c r="I300" i="4" s="1"/>
  <c r="J300" i="4"/>
  <c r="L298" i="4"/>
  <c r="K298" i="4"/>
  <c r="K297" i="4" s="1"/>
  <c r="J298" i="4"/>
  <c r="J297" i="4" s="1"/>
  <c r="I298" i="4"/>
  <c r="L297" i="4"/>
  <c r="I297" i="4"/>
  <c r="L295" i="4"/>
  <c r="L294" i="4" s="1"/>
  <c r="K295" i="4"/>
  <c r="J295" i="4"/>
  <c r="J294" i="4" s="1"/>
  <c r="I295" i="4"/>
  <c r="K294" i="4"/>
  <c r="I294" i="4"/>
  <c r="L291" i="4"/>
  <c r="L290" i="4" s="1"/>
  <c r="K291" i="4"/>
  <c r="J291" i="4"/>
  <c r="I291" i="4"/>
  <c r="I290" i="4" s="1"/>
  <c r="K290" i="4"/>
  <c r="J290" i="4"/>
  <c r="L287" i="4"/>
  <c r="K287" i="4"/>
  <c r="K286" i="4" s="1"/>
  <c r="J287" i="4"/>
  <c r="J286" i="4" s="1"/>
  <c r="I287" i="4"/>
  <c r="L286" i="4"/>
  <c r="I286" i="4"/>
  <c r="L283" i="4"/>
  <c r="L282" i="4" s="1"/>
  <c r="K283" i="4"/>
  <c r="J283" i="4"/>
  <c r="J282" i="4" s="1"/>
  <c r="I283" i="4"/>
  <c r="K282" i="4"/>
  <c r="I282" i="4"/>
  <c r="L279" i="4"/>
  <c r="K279" i="4"/>
  <c r="J279" i="4"/>
  <c r="I279" i="4"/>
  <c r="L276" i="4"/>
  <c r="K276" i="4"/>
  <c r="J276" i="4"/>
  <c r="I276" i="4"/>
  <c r="L274" i="4"/>
  <c r="K274" i="4"/>
  <c r="K273" i="4" s="1"/>
  <c r="J274" i="4"/>
  <c r="J273" i="4" s="1"/>
  <c r="I274" i="4"/>
  <c r="L273" i="4"/>
  <c r="I273" i="4"/>
  <c r="I272" i="4" s="1"/>
  <c r="L269" i="4"/>
  <c r="K269" i="4"/>
  <c r="K268" i="4" s="1"/>
  <c r="J269" i="4"/>
  <c r="J268" i="4" s="1"/>
  <c r="I269" i="4"/>
  <c r="L268" i="4"/>
  <c r="I268" i="4"/>
  <c r="L266" i="4"/>
  <c r="L265" i="4" s="1"/>
  <c r="K266" i="4"/>
  <c r="J266" i="4"/>
  <c r="J265" i="4" s="1"/>
  <c r="I266" i="4"/>
  <c r="K265" i="4"/>
  <c r="I265" i="4"/>
  <c r="L263" i="4"/>
  <c r="L262" i="4" s="1"/>
  <c r="K263" i="4"/>
  <c r="J263" i="4"/>
  <c r="I263" i="4"/>
  <c r="I262" i="4" s="1"/>
  <c r="K262" i="4"/>
  <c r="J262" i="4"/>
  <c r="L259" i="4"/>
  <c r="K259" i="4"/>
  <c r="K258" i="4" s="1"/>
  <c r="J259" i="4"/>
  <c r="J258" i="4" s="1"/>
  <c r="I259" i="4"/>
  <c r="L258" i="4"/>
  <c r="I258" i="4"/>
  <c r="L255" i="4"/>
  <c r="L254" i="4" s="1"/>
  <c r="K255" i="4"/>
  <c r="J255" i="4"/>
  <c r="J254" i="4" s="1"/>
  <c r="I255" i="4"/>
  <c r="K254" i="4"/>
  <c r="I254" i="4"/>
  <c r="L251" i="4"/>
  <c r="L250" i="4" s="1"/>
  <c r="K251" i="4"/>
  <c r="J251" i="4"/>
  <c r="I251" i="4"/>
  <c r="I250" i="4" s="1"/>
  <c r="I240" i="4" s="1"/>
  <c r="K250" i="4"/>
  <c r="J250" i="4"/>
  <c r="L247" i="4"/>
  <c r="K247" i="4"/>
  <c r="J247" i="4"/>
  <c r="I247" i="4"/>
  <c r="L244" i="4"/>
  <c r="K244" i="4"/>
  <c r="J244" i="4"/>
  <c r="I244" i="4"/>
  <c r="L242" i="4"/>
  <c r="L241" i="4" s="1"/>
  <c r="K242" i="4"/>
  <c r="J242" i="4"/>
  <c r="J241" i="4" s="1"/>
  <c r="I242" i="4"/>
  <c r="K241" i="4"/>
  <c r="I241" i="4"/>
  <c r="L235" i="4"/>
  <c r="K235" i="4"/>
  <c r="K234" i="4" s="1"/>
  <c r="K233" i="4" s="1"/>
  <c r="J235" i="4"/>
  <c r="J234" i="4" s="1"/>
  <c r="J233" i="4" s="1"/>
  <c r="I235" i="4"/>
  <c r="L234" i="4"/>
  <c r="L233" i="4" s="1"/>
  <c r="I234" i="4"/>
  <c r="I233" i="4" s="1"/>
  <c r="L231" i="4"/>
  <c r="K231" i="4"/>
  <c r="K230" i="4" s="1"/>
  <c r="K229" i="4" s="1"/>
  <c r="J231" i="4"/>
  <c r="J230" i="4" s="1"/>
  <c r="J229" i="4" s="1"/>
  <c r="I231" i="4"/>
  <c r="L230" i="4"/>
  <c r="L229" i="4" s="1"/>
  <c r="I230" i="4"/>
  <c r="I229" i="4" s="1"/>
  <c r="P222" i="4"/>
  <c r="O222" i="4"/>
  <c r="N222" i="4"/>
  <c r="M222" i="4"/>
  <c r="L222" i="4"/>
  <c r="L221" i="4" s="1"/>
  <c r="K222" i="4"/>
  <c r="K221" i="4" s="1"/>
  <c r="J222" i="4"/>
  <c r="I222" i="4"/>
  <c r="I221" i="4" s="1"/>
  <c r="J221" i="4"/>
  <c r="L219" i="4"/>
  <c r="K219" i="4"/>
  <c r="K218" i="4" s="1"/>
  <c r="J219" i="4"/>
  <c r="J218" i="4" s="1"/>
  <c r="J217" i="4" s="1"/>
  <c r="I219" i="4"/>
  <c r="L218" i="4"/>
  <c r="I218" i="4"/>
  <c r="I217" i="4" s="1"/>
  <c r="L212" i="4"/>
  <c r="K212" i="4"/>
  <c r="K211" i="4" s="1"/>
  <c r="K210" i="4" s="1"/>
  <c r="J212" i="4"/>
  <c r="J211" i="4" s="1"/>
  <c r="J210" i="4" s="1"/>
  <c r="I212" i="4"/>
  <c r="L211" i="4"/>
  <c r="L210" i="4" s="1"/>
  <c r="I211" i="4"/>
  <c r="I210" i="4" s="1"/>
  <c r="L208" i="4"/>
  <c r="K208" i="4"/>
  <c r="K207" i="4" s="1"/>
  <c r="J208" i="4"/>
  <c r="J207" i="4" s="1"/>
  <c r="I208" i="4"/>
  <c r="L207" i="4"/>
  <c r="I207" i="4"/>
  <c r="L203" i="4"/>
  <c r="L202" i="4" s="1"/>
  <c r="K203" i="4"/>
  <c r="J203" i="4"/>
  <c r="J202" i="4" s="1"/>
  <c r="I203" i="4"/>
  <c r="K202" i="4"/>
  <c r="I202" i="4"/>
  <c r="L197" i="4"/>
  <c r="L196" i="4" s="1"/>
  <c r="K197" i="4"/>
  <c r="J197" i="4"/>
  <c r="I197" i="4"/>
  <c r="I196" i="4" s="1"/>
  <c r="K196" i="4"/>
  <c r="J196" i="4"/>
  <c r="L192" i="4"/>
  <c r="K192" i="4"/>
  <c r="K191" i="4" s="1"/>
  <c r="J192" i="4"/>
  <c r="J191" i="4" s="1"/>
  <c r="I192" i="4"/>
  <c r="L191" i="4"/>
  <c r="I191" i="4"/>
  <c r="L189" i="4"/>
  <c r="L188" i="4" s="1"/>
  <c r="K189" i="4"/>
  <c r="J189" i="4"/>
  <c r="J188" i="4" s="1"/>
  <c r="I189" i="4"/>
  <c r="I188" i="4" s="1"/>
  <c r="I187" i="4" s="1"/>
  <c r="K188" i="4"/>
  <c r="L181" i="4"/>
  <c r="L180" i="4" s="1"/>
  <c r="K181" i="4"/>
  <c r="J181" i="4"/>
  <c r="I181" i="4"/>
  <c r="I180" i="4" s="1"/>
  <c r="K180" i="4"/>
  <c r="J180" i="4"/>
  <c r="L176" i="4"/>
  <c r="K176" i="4"/>
  <c r="K175" i="4" s="1"/>
  <c r="K174" i="4" s="1"/>
  <c r="J176" i="4"/>
  <c r="J175" i="4" s="1"/>
  <c r="J174" i="4" s="1"/>
  <c r="I176" i="4"/>
  <c r="L175" i="4"/>
  <c r="I175" i="4"/>
  <c r="L172" i="4"/>
  <c r="K172" i="4"/>
  <c r="K171" i="4" s="1"/>
  <c r="K170" i="4" s="1"/>
  <c r="K169" i="4" s="1"/>
  <c r="J172" i="4"/>
  <c r="J171" i="4" s="1"/>
  <c r="J170" i="4" s="1"/>
  <c r="J169" i="4" s="1"/>
  <c r="I172" i="4"/>
  <c r="L171" i="4"/>
  <c r="L170" i="4" s="1"/>
  <c r="I171" i="4"/>
  <c r="I170" i="4" s="1"/>
  <c r="L167" i="4"/>
  <c r="L166" i="4" s="1"/>
  <c r="K167" i="4"/>
  <c r="K166" i="4" s="1"/>
  <c r="J167" i="4"/>
  <c r="I167" i="4"/>
  <c r="I166" i="4" s="1"/>
  <c r="J166" i="4"/>
  <c r="L162" i="4"/>
  <c r="K162" i="4"/>
  <c r="K161" i="4" s="1"/>
  <c r="K160" i="4" s="1"/>
  <c r="K159" i="4" s="1"/>
  <c r="J162" i="4"/>
  <c r="J161" i="4" s="1"/>
  <c r="J160" i="4" s="1"/>
  <c r="J159" i="4" s="1"/>
  <c r="I162" i="4"/>
  <c r="L161" i="4"/>
  <c r="L160" i="4" s="1"/>
  <c r="L159" i="4" s="1"/>
  <c r="I161" i="4"/>
  <c r="I160" i="4" s="1"/>
  <c r="I159" i="4" s="1"/>
  <c r="L156" i="4"/>
  <c r="L155" i="4" s="1"/>
  <c r="L154" i="4" s="1"/>
  <c r="K156" i="4"/>
  <c r="K155" i="4" s="1"/>
  <c r="K154" i="4" s="1"/>
  <c r="J156" i="4"/>
  <c r="I156" i="4"/>
  <c r="I155" i="4" s="1"/>
  <c r="I154" i="4" s="1"/>
  <c r="J155" i="4"/>
  <c r="J154" i="4" s="1"/>
  <c r="L152" i="4"/>
  <c r="L151" i="4" s="1"/>
  <c r="K152" i="4"/>
  <c r="K151" i="4" s="1"/>
  <c r="J152" i="4"/>
  <c r="I152" i="4"/>
  <c r="I151" i="4" s="1"/>
  <c r="J151" i="4"/>
  <c r="L148" i="4"/>
  <c r="K148" i="4"/>
  <c r="K147" i="4" s="1"/>
  <c r="K146" i="4" s="1"/>
  <c r="J148" i="4"/>
  <c r="J147" i="4" s="1"/>
  <c r="J146" i="4" s="1"/>
  <c r="I148" i="4"/>
  <c r="L147" i="4"/>
  <c r="L146" i="4" s="1"/>
  <c r="I147" i="4"/>
  <c r="I146" i="4" s="1"/>
  <c r="L143" i="4"/>
  <c r="K143" i="4"/>
  <c r="K142" i="4" s="1"/>
  <c r="K141" i="4" s="1"/>
  <c r="K140" i="4" s="1"/>
  <c r="J143" i="4"/>
  <c r="J142" i="4" s="1"/>
  <c r="J141" i="4" s="1"/>
  <c r="I143" i="4"/>
  <c r="L142" i="4"/>
  <c r="L141" i="4" s="1"/>
  <c r="L140" i="4" s="1"/>
  <c r="I142" i="4"/>
  <c r="I141" i="4" s="1"/>
  <c r="I140" i="4" s="1"/>
  <c r="L138" i="4"/>
  <c r="L137" i="4" s="1"/>
  <c r="L136" i="4" s="1"/>
  <c r="K138" i="4"/>
  <c r="K137" i="4" s="1"/>
  <c r="K136" i="4" s="1"/>
  <c r="J138" i="4"/>
  <c r="I138" i="4"/>
  <c r="I137" i="4" s="1"/>
  <c r="I136" i="4" s="1"/>
  <c r="J137" i="4"/>
  <c r="J136" i="4" s="1"/>
  <c r="L134" i="4"/>
  <c r="L133" i="4" s="1"/>
  <c r="L132" i="4" s="1"/>
  <c r="K134" i="4"/>
  <c r="K133" i="4" s="1"/>
  <c r="K132" i="4" s="1"/>
  <c r="J134" i="4"/>
  <c r="I134" i="4"/>
  <c r="I133" i="4" s="1"/>
  <c r="I132" i="4" s="1"/>
  <c r="J133" i="4"/>
  <c r="J132" i="4" s="1"/>
  <c r="L130" i="4"/>
  <c r="L129" i="4" s="1"/>
  <c r="L128" i="4" s="1"/>
  <c r="K130" i="4"/>
  <c r="K129" i="4" s="1"/>
  <c r="K128" i="4" s="1"/>
  <c r="J130" i="4"/>
  <c r="I130" i="4"/>
  <c r="I129" i="4" s="1"/>
  <c r="I128" i="4" s="1"/>
  <c r="J129" i="4"/>
  <c r="J128" i="4" s="1"/>
  <c r="L126" i="4"/>
  <c r="L125" i="4" s="1"/>
  <c r="L124" i="4" s="1"/>
  <c r="K126" i="4"/>
  <c r="K125" i="4" s="1"/>
  <c r="K124" i="4" s="1"/>
  <c r="J126" i="4"/>
  <c r="I126" i="4"/>
  <c r="I125" i="4" s="1"/>
  <c r="I124" i="4" s="1"/>
  <c r="J125" i="4"/>
  <c r="J124" i="4" s="1"/>
  <c r="L122" i="4"/>
  <c r="L121" i="4" s="1"/>
  <c r="L120" i="4" s="1"/>
  <c r="K122" i="4"/>
  <c r="K121" i="4" s="1"/>
  <c r="K120" i="4" s="1"/>
  <c r="J122" i="4"/>
  <c r="I122" i="4"/>
  <c r="I121" i="4" s="1"/>
  <c r="I120" i="4" s="1"/>
  <c r="J121" i="4"/>
  <c r="J120" i="4" s="1"/>
  <c r="L117" i="4"/>
  <c r="L116" i="4" s="1"/>
  <c r="L115" i="4" s="1"/>
  <c r="K117" i="4"/>
  <c r="K116" i="4" s="1"/>
  <c r="K115" i="4" s="1"/>
  <c r="J117" i="4"/>
  <c r="I117" i="4"/>
  <c r="I116" i="4" s="1"/>
  <c r="I115" i="4" s="1"/>
  <c r="J116" i="4"/>
  <c r="J115" i="4" s="1"/>
  <c r="L111" i="4"/>
  <c r="L110" i="4" s="1"/>
  <c r="K111" i="4"/>
  <c r="J111" i="4"/>
  <c r="J110" i="4" s="1"/>
  <c r="I111" i="4"/>
  <c r="I110" i="4" s="1"/>
  <c r="K110" i="4"/>
  <c r="L107" i="4"/>
  <c r="L106" i="4" s="1"/>
  <c r="L105" i="4" s="1"/>
  <c r="K107" i="4"/>
  <c r="K106" i="4" s="1"/>
  <c r="K105" i="4" s="1"/>
  <c r="J107" i="4"/>
  <c r="I107" i="4"/>
  <c r="I106" i="4" s="1"/>
  <c r="J106" i="4"/>
  <c r="L102" i="4"/>
  <c r="L101" i="4" s="1"/>
  <c r="L100" i="4" s="1"/>
  <c r="K102" i="4"/>
  <c r="K101" i="4" s="1"/>
  <c r="K100" i="4" s="1"/>
  <c r="J102" i="4"/>
  <c r="I102" i="4"/>
  <c r="I101" i="4" s="1"/>
  <c r="I100" i="4" s="1"/>
  <c r="J101" i="4"/>
  <c r="J100" i="4" s="1"/>
  <c r="L97" i="4"/>
  <c r="L96" i="4" s="1"/>
  <c r="L95" i="4" s="1"/>
  <c r="K97" i="4"/>
  <c r="K96" i="4" s="1"/>
  <c r="K95" i="4" s="1"/>
  <c r="K94" i="4" s="1"/>
  <c r="J97" i="4"/>
  <c r="I97" i="4"/>
  <c r="I96" i="4" s="1"/>
  <c r="I95" i="4" s="1"/>
  <c r="J96" i="4"/>
  <c r="J95" i="4" s="1"/>
  <c r="L90" i="4"/>
  <c r="L89" i="4" s="1"/>
  <c r="L88" i="4" s="1"/>
  <c r="L87" i="4" s="1"/>
  <c r="K90" i="4"/>
  <c r="J90" i="4"/>
  <c r="J89" i="4" s="1"/>
  <c r="J88" i="4" s="1"/>
  <c r="J87" i="4" s="1"/>
  <c r="I90" i="4"/>
  <c r="K89" i="4"/>
  <c r="K88" i="4" s="1"/>
  <c r="K87" i="4" s="1"/>
  <c r="I89" i="4"/>
  <c r="I88" i="4"/>
  <c r="I87" i="4" s="1"/>
  <c r="L85" i="4"/>
  <c r="K85" i="4"/>
  <c r="K84" i="4" s="1"/>
  <c r="K83" i="4" s="1"/>
  <c r="J85" i="4"/>
  <c r="J84" i="4" s="1"/>
  <c r="J83" i="4" s="1"/>
  <c r="I85" i="4"/>
  <c r="L84" i="4"/>
  <c r="L83" i="4" s="1"/>
  <c r="I84" i="4"/>
  <c r="I83" i="4" s="1"/>
  <c r="L79" i="4"/>
  <c r="K79" i="4"/>
  <c r="K78" i="4" s="1"/>
  <c r="J79" i="4"/>
  <c r="J78" i="4" s="1"/>
  <c r="I79" i="4"/>
  <c r="L78" i="4"/>
  <c r="I78" i="4"/>
  <c r="L74" i="4"/>
  <c r="L73" i="4" s="1"/>
  <c r="K74" i="4"/>
  <c r="J74" i="4"/>
  <c r="J73" i="4" s="1"/>
  <c r="I74" i="4"/>
  <c r="K73" i="4"/>
  <c r="I73" i="4"/>
  <c r="L69" i="4"/>
  <c r="L68" i="4" s="1"/>
  <c r="K69" i="4"/>
  <c r="K68" i="4" s="1"/>
  <c r="J69" i="4"/>
  <c r="I69" i="4"/>
  <c r="I68" i="4" s="1"/>
  <c r="I67" i="4" s="1"/>
  <c r="I66" i="4" s="1"/>
  <c r="J68" i="4"/>
  <c r="L49" i="4"/>
  <c r="L48" i="4" s="1"/>
  <c r="L47" i="4" s="1"/>
  <c r="L46" i="4" s="1"/>
  <c r="K49" i="4"/>
  <c r="J49" i="4"/>
  <c r="J48" i="4" s="1"/>
  <c r="J47" i="4" s="1"/>
  <c r="J46" i="4" s="1"/>
  <c r="I49" i="4"/>
  <c r="I48" i="4" s="1"/>
  <c r="I47" i="4" s="1"/>
  <c r="I46" i="4" s="1"/>
  <c r="K48" i="4"/>
  <c r="K47" i="4" s="1"/>
  <c r="K46" i="4" s="1"/>
  <c r="L44" i="4"/>
  <c r="K44" i="4"/>
  <c r="K43" i="4" s="1"/>
  <c r="K42" i="4" s="1"/>
  <c r="J44" i="4"/>
  <c r="J43" i="4" s="1"/>
  <c r="J42" i="4" s="1"/>
  <c r="I44" i="4"/>
  <c r="L43" i="4"/>
  <c r="L42" i="4" s="1"/>
  <c r="I43" i="4"/>
  <c r="I42" i="4" s="1"/>
  <c r="L40" i="4"/>
  <c r="K40" i="4"/>
  <c r="K37" i="4" s="1"/>
  <c r="K36" i="4" s="1"/>
  <c r="K35" i="4" s="1"/>
  <c r="J40" i="4"/>
  <c r="I40" i="4"/>
  <c r="L38" i="4"/>
  <c r="L37" i="4" s="1"/>
  <c r="L36" i="4" s="1"/>
  <c r="L35" i="4" s="1"/>
  <c r="K38" i="4"/>
  <c r="J38" i="4"/>
  <c r="I38" i="4"/>
  <c r="I37" i="4" s="1"/>
  <c r="I36" i="4" s="1"/>
  <c r="I35" i="4" s="1"/>
  <c r="J37" i="4"/>
  <c r="J36" i="4" s="1"/>
  <c r="J35" i="4" s="1"/>
  <c r="C19" i="16"/>
  <c r="C21" i="16"/>
  <c r="C22" i="16"/>
  <c r="C24" i="16"/>
  <c r="C25" i="16"/>
  <c r="C26" i="16"/>
  <c r="C27" i="16"/>
  <c r="C28" i="16"/>
  <c r="C29" i="16"/>
  <c r="D30" i="16"/>
  <c r="C30" i="16" s="1"/>
  <c r="E30" i="16"/>
  <c r="E23" i="16" s="1"/>
  <c r="E40" i="16" s="1"/>
  <c r="F30" i="16"/>
  <c r="F23" i="16" s="1"/>
  <c r="F40" i="16" s="1"/>
  <c r="G30" i="16"/>
  <c r="G23" i="16" s="1"/>
  <c r="G40" i="16" s="1"/>
  <c r="H30" i="16"/>
  <c r="H23" i="16" s="1"/>
  <c r="H40" i="16" s="1"/>
  <c r="C32" i="16"/>
  <c r="C33" i="16"/>
  <c r="C34" i="16"/>
  <c r="C35" i="16"/>
  <c r="C36" i="16"/>
  <c r="C37" i="16"/>
  <c r="C38" i="16"/>
  <c r="C39" i="16"/>
  <c r="K19" i="18"/>
  <c r="K18" i="18"/>
  <c r="F26" i="17"/>
  <c r="E26" i="17"/>
  <c r="D26" i="17"/>
  <c r="C26" i="17"/>
  <c r="G23" i="17"/>
  <c r="G22" i="17"/>
  <c r="I24" i="18"/>
  <c r="H24" i="18"/>
  <c r="G24" i="18"/>
  <c r="F24" i="18"/>
  <c r="E24" i="18"/>
  <c r="J19" i="18"/>
  <c r="J24" i="18" s="1"/>
  <c r="K17" i="18"/>
  <c r="I99" i="36" l="1"/>
  <c r="L300" i="36"/>
  <c r="K31" i="36"/>
  <c r="K30" i="36" s="1"/>
  <c r="K29" i="36" s="1"/>
  <c r="J168" i="36"/>
  <c r="J211" i="36"/>
  <c r="K154" i="36"/>
  <c r="K153" i="36" s="1"/>
  <c r="I31" i="36"/>
  <c r="I30" i="36" s="1"/>
  <c r="I29" i="36" s="1"/>
  <c r="I108" i="36"/>
  <c r="L154" i="36"/>
  <c r="L153" i="36" s="1"/>
  <c r="L31" i="36"/>
  <c r="L30" i="36" s="1"/>
  <c r="L29" i="36" s="1"/>
  <c r="K234" i="36"/>
  <c r="K331" i="36"/>
  <c r="I211" i="36"/>
  <c r="J31" i="36"/>
  <c r="J30" i="36" s="1"/>
  <c r="J29" i="36" s="1"/>
  <c r="L168" i="36"/>
  <c r="L181" i="36"/>
  <c r="K266" i="36"/>
  <c r="I300" i="36"/>
  <c r="I299" i="36" s="1"/>
  <c r="J99" i="36"/>
  <c r="J88" i="36" s="1"/>
  <c r="J61" i="36"/>
  <c r="J60" i="36" s="1"/>
  <c r="I134" i="36"/>
  <c r="I154" i="36"/>
  <c r="I153" i="36" s="1"/>
  <c r="J163" i="36"/>
  <c r="I331" i="36"/>
  <c r="J154" i="36"/>
  <c r="J153" i="36" s="1"/>
  <c r="J181" i="36"/>
  <c r="L331" i="36"/>
  <c r="I168" i="36"/>
  <c r="I163" i="36" s="1"/>
  <c r="K211" i="36"/>
  <c r="J300" i="36"/>
  <c r="J299" i="36" s="1"/>
  <c r="L211" i="36"/>
  <c r="K300" i="36"/>
  <c r="K299" i="36" s="1"/>
  <c r="K168" i="36"/>
  <c r="K163" i="36" s="1"/>
  <c r="K181" i="36"/>
  <c r="K180" i="36" s="1"/>
  <c r="I266" i="36"/>
  <c r="I30" i="41"/>
  <c r="I91" i="41" s="1"/>
  <c r="K30" i="41"/>
  <c r="K91" i="41" s="1"/>
  <c r="J30" i="41"/>
  <c r="J91" i="41" s="1"/>
  <c r="K25" i="18"/>
  <c r="K186" i="1"/>
  <c r="I94" i="1"/>
  <c r="J67" i="1"/>
  <c r="J66" i="1" s="1"/>
  <c r="J105" i="1"/>
  <c r="K114" i="1"/>
  <c r="J305" i="1"/>
  <c r="J304" i="1" s="1"/>
  <c r="K337" i="1"/>
  <c r="K67" i="1"/>
  <c r="K66" i="1" s="1"/>
  <c r="K105" i="1"/>
  <c r="K94" i="1" s="1"/>
  <c r="L240" i="1"/>
  <c r="L239" i="1" s="1"/>
  <c r="J272" i="1"/>
  <c r="I272" i="1"/>
  <c r="I114" i="1"/>
  <c r="J337" i="1"/>
  <c r="L67" i="1"/>
  <c r="L66" i="1" s="1"/>
  <c r="J169" i="1"/>
  <c r="I240" i="1"/>
  <c r="I239" i="1" s="1"/>
  <c r="L305" i="1"/>
  <c r="J94" i="1"/>
  <c r="J34" i="1" s="1"/>
  <c r="L94" i="1"/>
  <c r="L34" i="1" s="1"/>
  <c r="K169" i="1"/>
  <c r="J240" i="1"/>
  <c r="J239" i="1" s="1"/>
  <c r="J185" i="1" s="1"/>
  <c r="L272" i="1"/>
  <c r="K272" i="1"/>
  <c r="J114" i="1"/>
  <c r="L114" i="1"/>
  <c r="I140" i="1"/>
  <c r="L169" i="1"/>
  <c r="K240" i="1"/>
  <c r="K239" i="1" s="1"/>
  <c r="L337" i="1"/>
  <c r="I67" i="1"/>
  <c r="I66" i="1" s="1"/>
  <c r="I34" i="1" s="1"/>
  <c r="I369" i="1" s="1"/>
  <c r="L105" i="1"/>
  <c r="J140" i="1"/>
  <c r="L160" i="1"/>
  <c r="L159" i="1" s="1"/>
  <c r="L217" i="1"/>
  <c r="L186" i="1" s="1"/>
  <c r="K305" i="1"/>
  <c r="I305" i="1"/>
  <c r="I304" i="1" s="1"/>
  <c r="K140" i="1"/>
  <c r="I187" i="1"/>
  <c r="I186" i="1" s="1"/>
  <c r="I185" i="1" s="1"/>
  <c r="J67" i="11"/>
  <c r="J66" i="11" s="1"/>
  <c r="J34" i="11" s="1"/>
  <c r="L174" i="11"/>
  <c r="K240" i="11"/>
  <c r="K272" i="11"/>
  <c r="J187" i="11"/>
  <c r="J186" i="11" s="1"/>
  <c r="K217" i="11"/>
  <c r="I240" i="11"/>
  <c r="I239" i="11" s="1"/>
  <c r="L272" i="11"/>
  <c r="K305" i="11"/>
  <c r="K94" i="11"/>
  <c r="K34" i="11" s="1"/>
  <c r="I187" i="11"/>
  <c r="I186" i="11" s="1"/>
  <c r="K186" i="11"/>
  <c r="J240" i="11"/>
  <c r="I272" i="11"/>
  <c r="I337" i="11"/>
  <c r="K337" i="11"/>
  <c r="J272" i="11"/>
  <c r="I305" i="11"/>
  <c r="J337" i="11"/>
  <c r="I114" i="11"/>
  <c r="K140" i="11"/>
  <c r="K160" i="11"/>
  <c r="K159" i="11" s="1"/>
  <c r="K169" i="11"/>
  <c r="L186" i="11"/>
  <c r="J305" i="11"/>
  <c r="L35" i="11"/>
  <c r="L34" i="11" s="1"/>
  <c r="I105" i="11"/>
  <c r="I94" i="11" s="1"/>
  <c r="I34" i="11" s="1"/>
  <c r="J114" i="11"/>
  <c r="L140" i="11"/>
  <c r="L169" i="11"/>
  <c r="L239" i="11"/>
  <c r="K114" i="11"/>
  <c r="L337" i="11"/>
  <c r="L304" i="11" s="1"/>
  <c r="K88" i="36"/>
  <c r="I234" i="36"/>
  <c r="J266" i="36"/>
  <c r="L299" i="36"/>
  <c r="K108" i="36"/>
  <c r="I61" i="36"/>
  <c r="I60" i="36" s="1"/>
  <c r="L99" i="36"/>
  <c r="L88" i="36" s="1"/>
  <c r="L108" i="36"/>
  <c r="L234" i="36"/>
  <c r="L266" i="36"/>
  <c r="K61" i="36"/>
  <c r="K60" i="36" s="1"/>
  <c r="J108" i="36"/>
  <c r="L61" i="36"/>
  <c r="L60" i="36" s="1"/>
  <c r="J134" i="36"/>
  <c r="K134" i="36"/>
  <c r="L134" i="36"/>
  <c r="I181" i="36"/>
  <c r="L163" i="36"/>
  <c r="I88" i="36"/>
  <c r="J234" i="36"/>
  <c r="J331" i="36"/>
  <c r="K67" i="5"/>
  <c r="K66" i="5" s="1"/>
  <c r="K240" i="5"/>
  <c r="K239" i="5" s="1"/>
  <c r="I140" i="5"/>
  <c r="I240" i="5"/>
  <c r="I239" i="5" s="1"/>
  <c r="I185" i="5" s="1"/>
  <c r="L272" i="5"/>
  <c r="L239" i="5" s="1"/>
  <c r="L305" i="5"/>
  <c r="K187" i="5"/>
  <c r="K186" i="5" s="1"/>
  <c r="K140" i="5"/>
  <c r="J305" i="5"/>
  <c r="J304" i="5" s="1"/>
  <c r="I337" i="5"/>
  <c r="J186" i="5"/>
  <c r="L114" i="5"/>
  <c r="J140" i="5"/>
  <c r="L160" i="5"/>
  <c r="L159" i="5" s="1"/>
  <c r="L186" i="5"/>
  <c r="I304" i="5"/>
  <c r="L140" i="5"/>
  <c r="K114" i="5"/>
  <c r="I67" i="5"/>
  <c r="I66" i="5" s="1"/>
  <c r="I34" i="5" s="1"/>
  <c r="I369" i="5" s="1"/>
  <c r="K94" i="5"/>
  <c r="K34" i="5" s="1"/>
  <c r="K105" i="5"/>
  <c r="K169" i="5"/>
  <c r="K337" i="5"/>
  <c r="K304" i="5" s="1"/>
  <c r="J67" i="5"/>
  <c r="J66" i="5" s="1"/>
  <c r="L105" i="5"/>
  <c r="L94" i="5" s="1"/>
  <c r="L34" i="5" s="1"/>
  <c r="L169" i="5"/>
  <c r="L337" i="5"/>
  <c r="J35" i="5"/>
  <c r="J169" i="5"/>
  <c r="L140" i="39"/>
  <c r="L169" i="39"/>
  <c r="L304" i="39"/>
  <c r="J67" i="39"/>
  <c r="J66" i="39" s="1"/>
  <c r="I94" i="39"/>
  <c r="I34" i="39" s="1"/>
  <c r="I369" i="39" s="1"/>
  <c r="I140" i="39"/>
  <c r="I169" i="39"/>
  <c r="K272" i="39"/>
  <c r="I114" i="39"/>
  <c r="L272" i="39"/>
  <c r="I105" i="39"/>
  <c r="J114" i="39"/>
  <c r="I240" i="39"/>
  <c r="I239" i="39" s="1"/>
  <c r="I185" i="39" s="1"/>
  <c r="I337" i="39"/>
  <c r="K169" i="39"/>
  <c r="J105" i="39"/>
  <c r="J94" i="39" s="1"/>
  <c r="J34" i="39" s="1"/>
  <c r="L114" i="39"/>
  <c r="J240" i="39"/>
  <c r="J239" i="39" s="1"/>
  <c r="J185" i="39" s="1"/>
  <c r="J337" i="39"/>
  <c r="L105" i="39"/>
  <c r="L94" i="39" s="1"/>
  <c r="L34" i="39" s="1"/>
  <c r="K240" i="39"/>
  <c r="L337" i="39"/>
  <c r="K94" i="39"/>
  <c r="K34" i="39" s="1"/>
  <c r="L240" i="39"/>
  <c r="L239" i="39" s="1"/>
  <c r="L185" i="39" s="1"/>
  <c r="I305" i="39"/>
  <c r="I304" i="39" s="1"/>
  <c r="K140" i="39"/>
  <c r="K186" i="39"/>
  <c r="J272" i="39"/>
  <c r="K114" i="39"/>
  <c r="K174" i="39"/>
  <c r="J305" i="39"/>
  <c r="J304" i="39" s="1"/>
  <c r="J94" i="3"/>
  <c r="J240" i="3"/>
  <c r="J239" i="3" s="1"/>
  <c r="J185" i="3" s="1"/>
  <c r="I35" i="3"/>
  <c r="K67" i="3"/>
  <c r="K66" i="3" s="1"/>
  <c r="K94" i="3"/>
  <c r="K34" i="3" s="1"/>
  <c r="K187" i="3"/>
  <c r="K186" i="3" s="1"/>
  <c r="K240" i="3"/>
  <c r="K239" i="3" s="1"/>
  <c r="J305" i="3"/>
  <c r="J304" i="3" s="1"/>
  <c r="L337" i="3"/>
  <c r="J35" i="3"/>
  <c r="L67" i="3"/>
  <c r="L66" i="3" s="1"/>
  <c r="L94" i="3"/>
  <c r="L187" i="3"/>
  <c r="L186" i="3" s="1"/>
  <c r="I272" i="3"/>
  <c r="I239" i="3" s="1"/>
  <c r="K305" i="3"/>
  <c r="K304" i="3" s="1"/>
  <c r="I105" i="3"/>
  <c r="I94" i="3" s="1"/>
  <c r="I114" i="3"/>
  <c r="L140" i="3"/>
  <c r="L34" i="3" s="1"/>
  <c r="I169" i="3"/>
  <c r="L240" i="3"/>
  <c r="I186" i="3"/>
  <c r="K114" i="3"/>
  <c r="L272" i="3"/>
  <c r="L114" i="3"/>
  <c r="I305" i="3"/>
  <c r="I304" i="3" s="1"/>
  <c r="L305" i="3"/>
  <c r="I140" i="40"/>
  <c r="J67" i="40"/>
  <c r="J66" i="40" s="1"/>
  <c r="K114" i="40"/>
  <c r="I337" i="40"/>
  <c r="L67" i="40"/>
  <c r="L66" i="40" s="1"/>
  <c r="L34" i="40" s="1"/>
  <c r="K140" i="40"/>
  <c r="J240" i="40"/>
  <c r="I187" i="40"/>
  <c r="I186" i="40" s="1"/>
  <c r="I185" i="40" s="1"/>
  <c r="L337" i="40"/>
  <c r="K174" i="40"/>
  <c r="K169" i="40" s="1"/>
  <c r="L240" i="40"/>
  <c r="L239" i="40" s="1"/>
  <c r="J305" i="40"/>
  <c r="J304" i="40" s="1"/>
  <c r="I174" i="40"/>
  <c r="K240" i="40"/>
  <c r="K272" i="40"/>
  <c r="I169" i="40"/>
  <c r="J187" i="40"/>
  <c r="J186" i="40" s="1"/>
  <c r="K217" i="40"/>
  <c r="K186" i="40" s="1"/>
  <c r="L305" i="40"/>
  <c r="K337" i="40"/>
  <c r="K304" i="40" s="1"/>
  <c r="I217" i="40"/>
  <c r="I305" i="40"/>
  <c r="I304" i="40" s="1"/>
  <c r="K35" i="40"/>
  <c r="K160" i="40"/>
  <c r="K159" i="40" s="1"/>
  <c r="L187" i="40"/>
  <c r="L186" i="40" s="1"/>
  <c r="I240" i="40"/>
  <c r="I239" i="40" s="1"/>
  <c r="J114" i="40"/>
  <c r="J34" i="40" s="1"/>
  <c r="I160" i="40"/>
  <c r="I159" i="40" s="1"/>
  <c r="I34" i="40" s="1"/>
  <c r="I369" i="40" s="1"/>
  <c r="J272" i="40"/>
  <c r="I240" i="34"/>
  <c r="I239" i="34" s="1"/>
  <c r="I169" i="34"/>
  <c r="I34" i="34" s="1"/>
  <c r="J337" i="34"/>
  <c r="K185" i="34"/>
  <c r="L160" i="34"/>
  <c r="L159" i="34" s="1"/>
  <c r="I305" i="34"/>
  <c r="K337" i="34"/>
  <c r="J105" i="34"/>
  <c r="J94" i="34" s="1"/>
  <c r="J240" i="34"/>
  <c r="J239" i="34" s="1"/>
  <c r="J185" i="34" s="1"/>
  <c r="I272" i="34"/>
  <c r="J305" i="34"/>
  <c r="J304" i="34" s="1"/>
  <c r="L35" i="34"/>
  <c r="L34" i="34" s="1"/>
  <c r="K94" i="34"/>
  <c r="K114" i="34"/>
  <c r="L169" i="34"/>
  <c r="J272" i="34"/>
  <c r="I337" i="34"/>
  <c r="I94" i="34"/>
  <c r="I114" i="34"/>
  <c r="L305" i="34"/>
  <c r="L304" i="34" s="1"/>
  <c r="L272" i="34"/>
  <c r="L239" i="34" s="1"/>
  <c r="J67" i="34"/>
  <c r="J66" i="34" s="1"/>
  <c r="J34" i="34" s="1"/>
  <c r="J369" i="34" s="1"/>
  <c r="I140" i="34"/>
  <c r="I187" i="34"/>
  <c r="I186" i="34" s="1"/>
  <c r="L337" i="34"/>
  <c r="K34" i="34"/>
  <c r="K369" i="34" s="1"/>
  <c r="L187" i="34"/>
  <c r="L186" i="34" s="1"/>
  <c r="K305" i="34"/>
  <c r="K304" i="34" s="1"/>
  <c r="I174" i="34"/>
  <c r="I94" i="4"/>
  <c r="I34" i="4" s="1"/>
  <c r="K272" i="4"/>
  <c r="J305" i="4"/>
  <c r="J304" i="4" s="1"/>
  <c r="L94" i="4"/>
  <c r="J140" i="4"/>
  <c r="I174" i="4"/>
  <c r="K187" i="4"/>
  <c r="K186" i="4" s="1"/>
  <c r="K185" i="4" s="1"/>
  <c r="L217" i="4"/>
  <c r="J67" i="4"/>
  <c r="J66" i="4" s="1"/>
  <c r="J34" i="4" s="1"/>
  <c r="L174" i="4"/>
  <c r="L169" i="4" s="1"/>
  <c r="L34" i="4" s="1"/>
  <c r="I186" i="4"/>
  <c r="J187" i="4"/>
  <c r="J186" i="4" s="1"/>
  <c r="J114" i="4"/>
  <c r="K217" i="4"/>
  <c r="K240" i="4"/>
  <c r="K239" i="4" s="1"/>
  <c r="K67" i="4"/>
  <c r="K66" i="4" s="1"/>
  <c r="K34" i="4" s="1"/>
  <c r="K369" i="4" s="1"/>
  <c r="L187" i="4"/>
  <c r="L67" i="4"/>
  <c r="L66" i="4" s="1"/>
  <c r="J105" i="4"/>
  <c r="J240" i="4"/>
  <c r="J239" i="4" s="1"/>
  <c r="L272" i="4"/>
  <c r="I305" i="4"/>
  <c r="I304" i="4" s="1"/>
  <c r="J337" i="4"/>
  <c r="I114" i="4"/>
  <c r="I105" i="4"/>
  <c r="K114" i="4"/>
  <c r="I169" i="4"/>
  <c r="I239" i="4"/>
  <c r="L305" i="4"/>
  <c r="L304" i="4" s="1"/>
  <c r="I337" i="4"/>
  <c r="J94" i="4"/>
  <c r="L114" i="4"/>
  <c r="L240" i="4"/>
  <c r="J272" i="4"/>
  <c r="D23" i="16"/>
  <c r="G26" i="17"/>
  <c r="J180" i="36" l="1"/>
  <c r="K298" i="36"/>
  <c r="L298" i="36"/>
  <c r="I298" i="36"/>
  <c r="I233" i="36"/>
  <c r="K233" i="36"/>
  <c r="K179" i="36" s="1"/>
  <c r="I180" i="36"/>
  <c r="J28" i="36"/>
  <c r="I28" i="36"/>
  <c r="L180" i="36"/>
  <c r="L28" i="36"/>
  <c r="K34" i="1"/>
  <c r="J369" i="1"/>
  <c r="L304" i="1"/>
  <c r="L185" i="1" s="1"/>
  <c r="L369" i="1" s="1"/>
  <c r="K304" i="1"/>
  <c r="K185" i="1"/>
  <c r="K304" i="11"/>
  <c r="I304" i="11"/>
  <c r="I185" i="11"/>
  <c r="I369" i="11" s="1"/>
  <c r="L185" i="11"/>
  <c r="L369" i="11" s="1"/>
  <c r="K239" i="11"/>
  <c r="K185" i="11" s="1"/>
  <c r="K369" i="11" s="1"/>
  <c r="J304" i="11"/>
  <c r="J185" i="11" s="1"/>
  <c r="J369" i="11" s="1"/>
  <c r="J239" i="11"/>
  <c r="K28" i="36"/>
  <c r="J233" i="36"/>
  <c r="J298" i="36"/>
  <c r="L233" i="36"/>
  <c r="J34" i="5"/>
  <c r="L304" i="5"/>
  <c r="K185" i="5"/>
  <c r="K369" i="5" s="1"/>
  <c r="J185" i="5"/>
  <c r="L185" i="5"/>
  <c r="L369" i="5" s="1"/>
  <c r="L369" i="39"/>
  <c r="J369" i="39"/>
  <c r="K239" i="39"/>
  <c r="K185" i="39" s="1"/>
  <c r="K369" i="39" s="1"/>
  <c r="K185" i="3"/>
  <c r="K369" i="3" s="1"/>
  <c r="L304" i="3"/>
  <c r="I34" i="3"/>
  <c r="I369" i="3" s="1"/>
  <c r="I185" i="3"/>
  <c r="L239" i="3"/>
  <c r="L185" i="3" s="1"/>
  <c r="L369" i="3" s="1"/>
  <c r="J34" i="3"/>
  <c r="J369" i="3" s="1"/>
  <c r="L304" i="40"/>
  <c r="L185" i="40" s="1"/>
  <c r="L369" i="40" s="1"/>
  <c r="K239" i="40"/>
  <c r="K185" i="40" s="1"/>
  <c r="K34" i="40"/>
  <c r="J239" i="40"/>
  <c r="J185" i="40" s="1"/>
  <c r="J369" i="40" s="1"/>
  <c r="L185" i="34"/>
  <c r="L369" i="34" s="1"/>
  <c r="I304" i="34"/>
  <c r="I185" i="34" s="1"/>
  <c r="I369" i="34" s="1"/>
  <c r="I369" i="4"/>
  <c r="I185" i="4"/>
  <c r="L186" i="4"/>
  <c r="L239" i="4"/>
  <c r="J185" i="4"/>
  <c r="J369" i="4" s="1"/>
  <c r="C23" i="16"/>
  <c r="D40" i="16"/>
  <c r="C40" i="16" s="1"/>
  <c r="J179" i="36" l="1"/>
  <c r="I179" i="36"/>
  <c r="I363" i="36" s="1"/>
  <c r="L179" i="36"/>
  <c r="L363" i="36" s="1"/>
  <c r="J363" i="36"/>
  <c r="K369" i="1"/>
  <c r="K363" i="36"/>
  <c r="J369" i="5"/>
  <c r="K369" i="40"/>
  <c r="L185" i="4"/>
  <c r="L369" i="4" s="1"/>
</calcChain>
</file>

<file path=xl/sharedStrings.xml><?xml version="1.0" encoding="utf-8"?>
<sst xmlns="http://schemas.openxmlformats.org/spreadsheetml/2006/main" count="4086" uniqueCount="487">
  <si>
    <t xml:space="preserve">       </t>
  </si>
  <si>
    <t>(įstaigos pavadinimas, kodas Juridinių asmenų registre, adresas)</t>
  </si>
  <si>
    <t>ATASKAITA</t>
  </si>
  <si>
    <t xml:space="preserve">                                                                      (data)</t>
  </si>
  <si>
    <t>(programos pavadinimas)</t>
  </si>
  <si>
    <t>Kodas</t>
  </si>
  <si>
    <t>Departamento</t>
  </si>
  <si>
    <t>Įstaigos</t>
  </si>
  <si>
    <t>191789695</t>
  </si>
  <si>
    <t xml:space="preserve"> </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</si>
  <si>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</si>
  <si>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</si>
  <si>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</si>
  <si>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</si>
  <si>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</si>
  <si>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</si>
  <si>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</si>
  <si>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</si>
  <si>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</si>
  <si>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</si>
  <si>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</si>
  <si>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</si>
  <si>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</si>
  <si>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</si>
  <si>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</si>
  <si>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</si>
  <si>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</si>
  <si>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</si>
  <si>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</si>
  <si>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</si>
  <si>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</si>
  <si>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</si>
  <si>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</si>
  <si>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</si>
  <si>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</si>
  <si>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</si>
  <si>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</si>
  <si>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</si>
  <si>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</si>
  <si>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</si>
  <si>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</si>
  <si>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</si>
  <si>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</si>
  <si>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</si>
  <si>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</si>
  <si>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</si>
  <si>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</si>
  <si>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</si>
  <si>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</si>
  <si>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</si>
  <si>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</si>
  <si>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</si>
  <si>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</si>
  <si>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</si>
  <si>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</si>
  <si>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</si>
  <si>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</si>
  <si>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</si>
  <si>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</si>
  <si>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</si>
  <si>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</si>
  <si>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</si>
  <si>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</si>
  <si>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</si>
  <si>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</si>
  <si>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</si>
  <si>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</si>
  <si>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</si>
  <si>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</si>
  <si>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</si>
  <si>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</si>
  <si>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</si>
  <si>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</si>
  <si>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</si>
  <si>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</si>
  <si>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</si>
  <si>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</si>
  <si>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</si>
  <si>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</si>
  <si>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</si>
  <si>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</si>
  <si>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</si>
  <si>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</si>
  <si>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</si>
  <si>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</si>
  <si>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</si>
  <si>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</si>
  <si>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</si>
  <si>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</si>
  <si>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</si>
  <si>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</si>
  <si>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</si>
  <si>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</si>
  <si>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</si>
  <si>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</si>
  <si>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</si>
  <si>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</si>
  <si>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</si>
  <si>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</si>
  <si>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</si>
  <si>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</si>
  <si>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</si>
  <si>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</si>
  <si>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Subsidijos iš Europos Sąjungos ir kitos tarptautinės finansinės paramos lėšų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</si>
  <si>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</si>
  <si>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</si>
  <si>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</si>
  <si>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</si>
  <si>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</si>
  <si>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</si>
  <si>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</si>
  <si>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</si>
  <si>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</si>
  <si>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</si>
  <si>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</si>
  <si>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</si>
  <si>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</si>
  <si>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</si>
  <si>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</si>
  <si>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Kitų vertybių įsigijimo išlaidos</t>
  </si>
  <si>
    <t>Kito ilgalaikio materialiojo turto įsigijimo išlaidos</t>
  </si>
  <si>
    <t>Nematerialiojo turto kūrimo ir įsigijimo išlaidos</t>
  </si>
  <si>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</si>
  <si>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</si>
  <si>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</si>
  <si>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</si>
  <si>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</si>
  <si>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</si>
  <si>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</si>
  <si>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</si>
  <si>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</si>
  <si>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Karinių atsargų įsigijimo išlaidos</t>
  </si>
  <si>
    <t>Ilgalaikio turto finansinės nuomos (lizingo)  išlaidos</t>
  </si>
  <si>
    <t>Ilgalaikio turto finansinės nuomos (lizingo) išlaidos</t>
  </si>
  <si>
    <t>Žemės gelmių išteklių įsigijimo išlaidos</t>
  </si>
  <si>
    <t>Gyvulių ir kitų gyvūnų įsigijimo išlaidos</t>
  </si>
  <si>
    <t>Miškų, vaismedžių ir kitų augalų įsigijimo išlaidos</t>
  </si>
  <si>
    <t>Finansinio turto padidėjimo išlaidos (finansinio turto įsigijimo /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</si>
  <si>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</si>
  <si>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</si>
  <si>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</si>
  <si>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</si>
  <si>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</si>
  <si>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</si>
  <si>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</si>
  <si>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</si>
  <si>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</si>
  <si>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</si>
  <si>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</si>
  <si>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</si>
  <si>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</si>
  <si>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</si>
  <si>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</si>
  <si>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</si>
  <si>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</si>
  <si>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</si>
  <si>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</si>
  <si>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</si>
  <si>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</si>
  <si>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</si>
  <si>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</si>
  <si>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</si>
  <si>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</si>
  <si>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</si>
  <si>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</si>
  <si>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</si>
  <si>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</si>
  <si>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</si>
  <si>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</si>
  <si>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</si>
  <si>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</si>
  <si>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</si>
  <si>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</si>
  <si>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</si>
  <si>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</si>
  <si>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</si>
  <si>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</si>
  <si>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</si>
  <si>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</si>
  <si>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</si>
  <si>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</si>
  <si>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</si>
  <si>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</si>
  <si>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</si>
  <si>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</si>
  <si>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</si>
  <si>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</si>
  <si>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color rgb="FF000000"/>
        <rFont val="Times New Roman Baltic"/>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</si>
  <si>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</si>
  <si>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</si>
  <si>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</si>
  <si>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</si>
  <si>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</si>
  <si>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</si>
  <si>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(parašas)</t>
  </si>
  <si>
    <t>(vardas ir pavardė)</t>
  </si>
  <si>
    <t>Viktorija Kaprizkina</t>
  </si>
  <si>
    <t>SB</t>
  </si>
  <si>
    <t>Savivaldybės biudžeto lėšos</t>
  </si>
  <si>
    <t>Žinių visuomenės plėtros programa</t>
  </si>
  <si>
    <t>Mokyklos, priskiriamos ikimokyklinio ugdymo mokyklos tipui</t>
  </si>
  <si>
    <t>09</t>
  </si>
  <si>
    <t>01</t>
  </si>
  <si>
    <t>ML</t>
  </si>
  <si>
    <t>Mokymo lėšos</t>
  </si>
  <si>
    <t>VBD</t>
  </si>
  <si>
    <t>S</t>
  </si>
  <si>
    <t>Pajamos už paslaugas ir nuomą</t>
  </si>
  <si>
    <t xml:space="preserve">Valdžios sektoriaus subjektų apskaitos duomenų </t>
  </si>
  <si>
    <t xml:space="preserve">teikimo Finansų ministerijai ir skelbimo taisyklių  </t>
  </si>
  <si>
    <t>9 priedas</t>
  </si>
  <si>
    <t>(Mokėtinų sumų ataskaitos forma)</t>
  </si>
  <si>
    <t>MOKĖTINŲ SUMŲ</t>
  </si>
  <si>
    <t xml:space="preserve">                                                                        (data)</t>
  </si>
  <si>
    <t>Ministerijos / Savivaldybės</t>
  </si>
  <si>
    <t>(Eurais,ct)</t>
  </si>
  <si>
    <t>Eil.Nr.</t>
  </si>
  <si>
    <t>Mokėtinos sumos</t>
  </si>
  <si>
    <t xml:space="preserve"> biudžeto lėšos</t>
  </si>
  <si>
    <t>likutis metų pradžioje</t>
  </si>
  <si>
    <t>likutis ataskaitinio laikotarpio pabaigoje</t>
  </si>
  <si>
    <t>iš viso</t>
  </si>
  <si>
    <t>iš jų ilgalaikių įsiskolinimų likutis</t>
  </si>
  <si>
    <t xml:space="preserve">IŠLAIDOS </t>
  </si>
  <si>
    <t xml:space="preserve">Darbo užmokestis </t>
  </si>
  <si>
    <t>Darbo užmokestis pinigais</t>
  </si>
  <si>
    <t>iš jų: gyventojų pajamų mokestis</t>
  </si>
  <si>
    <t xml:space="preserve">Prekių ir paslaugų įsigijimo išlaidos </t>
  </si>
  <si>
    <t xml:space="preserve">Subsidijos iš  biudžeto lėšų </t>
  </si>
  <si>
    <t>Dotacijos tarptautinėms organizacijoms turtui įsigyti</t>
  </si>
  <si>
    <t>Tradiciniai nuosavi ištekliai</t>
  </si>
  <si>
    <t>Pridėtinės vertės mokesčio nuosavi ištekliai</t>
  </si>
  <si>
    <t>Bendrųjų nacionalinių pajamų nuosavi ištekliai</t>
  </si>
  <si>
    <t xml:space="preserve">Socialinio draudimo išmokos (pašalpos) </t>
  </si>
  <si>
    <t>Socialinė parama (soc. paramos pašalpos) ir rentos</t>
  </si>
  <si>
    <t>Socialinė parama pinigais</t>
  </si>
  <si>
    <t>Socialinė parama natūra</t>
  </si>
  <si>
    <t xml:space="preserve">Kitos išlaidos </t>
  </si>
  <si>
    <t>Stipendijos</t>
  </si>
  <si>
    <t>Kitos išlaidos kitiems einamiesiems tikslams</t>
  </si>
  <si>
    <t xml:space="preserve">Pervedamos Europos Sąjungos, kitos tarptautinės finansinės paramos ir bendrojo finansavimo lėšos </t>
  </si>
  <si>
    <t>MATERIALIOJO IR NEMATERIALIOJO TURTO ĮSIGIJIMO, FINANSINIO TURTO PADIDĖJIMO IR FINANSINIŲ ĮSIPAREIGOJIMŲ VYKDYMO IŠLAIDOS</t>
  </si>
  <si>
    <t>Ilgalaikio materialiojo turto  kūrimo ir įsigijimo išlaidos</t>
  </si>
  <si>
    <t>Biologinio turto ir žemės gelmių išteklių įsigijimo išlaidos</t>
  </si>
  <si>
    <t>IŠ VISO (2 + 3)</t>
  </si>
  <si>
    <t>Pastaba. Ilgalaikių įsipareigojimų likutis – įsipareigojimai, kurių terminas ilgesnis negu 1 metai.</t>
  </si>
  <si>
    <t>(įstaigos vadovo ar jo įgalioto asmens pareigų pavadinimas)</t>
  </si>
  <si>
    <t>(vyriausiasis buhalteris (buhalteris) / centralizuotos apskaitos įstaigos vadovo arba jo įgalioto asmens pareigų pavadinimas</t>
  </si>
  <si>
    <t>P A T V I R T I N T A</t>
  </si>
  <si>
    <t>Klaipėdos rajono savivaldybės</t>
  </si>
  <si>
    <t>administracijos direktoriaus</t>
  </si>
  <si>
    <t>2020 m. kovo 24 d.</t>
  </si>
  <si>
    <t>įsakymu Nr. (5.1.1 E) AV-659</t>
  </si>
  <si>
    <t>Gargždų lopšelis-darelis "Naminukas"</t>
  </si>
  <si>
    <t>(Įstaigos pavadinimas)</t>
  </si>
  <si>
    <t>(Eurais)</t>
  </si>
  <si>
    <t xml:space="preserve">Iš viso  </t>
  </si>
  <si>
    <t xml:space="preserve">savivaldybės
 biudžeto </t>
  </si>
  <si>
    <t>valstybės biudžeto specialioji tikslinė dotacija</t>
  </si>
  <si>
    <t xml:space="preserve">mokymo lėšos </t>
  </si>
  <si>
    <t>pajamos už paslaugas ir nuomą</t>
  </si>
  <si>
    <t xml:space="preserve">ES struktūrinių fondų/valstybės biudžeto </t>
  </si>
  <si>
    <t xml:space="preserve">ES/VBES </t>
  </si>
  <si>
    <t>2.1.1.</t>
  </si>
  <si>
    <t>iš jų:</t>
  </si>
  <si>
    <t>gyventojų pajamų mokestis</t>
  </si>
  <si>
    <t>2.1.2.</t>
  </si>
  <si>
    <t>Socialinio draudimo įmokos</t>
  </si>
  <si>
    <t>2.2.1.</t>
  </si>
  <si>
    <t>Prekių ir paslaugų įsigijimo išlaidos</t>
  </si>
  <si>
    <t xml:space="preserve">2.2.1.1.1.1. </t>
  </si>
  <si>
    <t xml:space="preserve">2.2.1.1.1.2. </t>
  </si>
  <si>
    <t xml:space="preserve">2.2.1.1.1.5. </t>
  </si>
  <si>
    <t>Ryšių paslaugų įsigijimo išlaidos</t>
  </si>
  <si>
    <t xml:space="preserve">2.2.1.1.1.11. </t>
  </si>
  <si>
    <t>Komandiruotės išlaidos</t>
  </si>
  <si>
    <t xml:space="preserve">2.2.1.1.1.15. </t>
  </si>
  <si>
    <t xml:space="preserve">2.2.1.1.1.16. </t>
  </si>
  <si>
    <t>2.2.1.1.1.20</t>
  </si>
  <si>
    <t>šildymui</t>
  </si>
  <si>
    <t>vandentiekiui, kanalizacijai</t>
  </si>
  <si>
    <t>atliekų tvarkymui</t>
  </si>
  <si>
    <t>2.2.1.1.1.21.</t>
  </si>
  <si>
    <t>2.2.1.1.1.30</t>
  </si>
  <si>
    <t>2.7.3.1.1.1</t>
  </si>
  <si>
    <t>Iš viso:</t>
  </si>
  <si>
    <t xml:space="preserve">  (parašas)</t>
  </si>
  <si>
    <t xml:space="preserve">                                  (vardas ir pavardė)</t>
  </si>
  <si>
    <t>(Eur., euro cnt.)</t>
  </si>
  <si>
    <t>Gargždų lopšelis-darželis "Naminukas"</t>
  </si>
  <si>
    <t>191789695, Kranto g. 3, Gargždai</t>
  </si>
  <si>
    <t>(Registracijos kodas ir buveinės adresas)</t>
  </si>
  <si>
    <t>Pavadinimas</t>
  </si>
  <si>
    <t>metams</t>
  </si>
  <si>
    <t>X</t>
  </si>
  <si>
    <t>Biudžetinių įstaigų pajamų už prekes ir paslaugas įmokos</t>
  </si>
  <si>
    <t>Likutis ataskaitinio laikotarpio pabaigoje,
iš viso</t>
  </si>
  <si>
    <t>PAŽYMA DĖL GAUTINŲ, GAUTŲ IR GRĄŽINTINŲ FINANSAVIMO SUMŲ</t>
  </si>
  <si>
    <t>Ataskaitinis laikotarpis:</t>
  </si>
  <si>
    <t>Per ataskaitinį laikotarpį gautos finansavimo sumos:</t>
  </si>
  <si>
    <t>Eil.
Nr.</t>
  </si>
  <si>
    <t>Finansavimo
šaltinis</t>
  </si>
  <si>
    <t>Finansavimo sumų paskirtis</t>
  </si>
  <si>
    <t>Valstybės funkcija</t>
  </si>
  <si>
    <t>Programa</t>
  </si>
  <si>
    <t>Suma</t>
  </si>
  <si>
    <t>Iš viso</t>
  </si>
  <si>
    <t>Kitoms išlaidoms</t>
  </si>
  <si>
    <t>Atsargoms</t>
  </si>
  <si>
    <t>(Parašas) (Vardas ir pavardė)</t>
  </si>
  <si>
    <t>09.01.01.01.</t>
  </si>
  <si>
    <t>PAŽYMA DĖL SUKAUPTŲ FINANSAVIMO SUMŲ</t>
  </si>
  <si>
    <t>Sukaupta finansavimo pajamų suma ataskaitinio laikotarpio pabaigoje:</t>
  </si>
  <si>
    <t>Atidėjiniai</t>
  </si>
  <si>
    <t>Atostogų rezervas, iš jų:</t>
  </si>
  <si>
    <t>socialinio draudimo įmokos</t>
  </si>
  <si>
    <t xml:space="preserve">P A T V I R T I N T A 	
Klaipėdos rajono savivaldybės	
administracijos direktoriaus	
2023 m. kovo  21 d.	
įsakymu Nr.(5.1.1) AV - 747	</t>
  </si>
  <si>
    <t>Likutis metų pražioje</t>
  </si>
  <si>
    <t>Patvirtinta įmokų suma, įskaitant patikslinimą</t>
  </si>
  <si>
    <t>Faktinės įmokos į biudžetą ataskaitinį laikotarpį</t>
  </si>
  <si>
    <t>Gauti biudžeto asignavimai per ataskaitinį laikotarpį</t>
  </si>
  <si>
    <t>Negauti biudžeto asignavimai per ataskaitinį laikotarpį</t>
  </si>
  <si>
    <t>ataskaitiniam laikotarpiui</t>
  </si>
  <si>
    <t xml:space="preserve">Įmokos už išlaikymą švietimo, socialinės apsaugos ir kitose įstaigose
</t>
  </si>
  <si>
    <t xml:space="preserve">Pajamų už ilgalaikio ir trumpalaikio materialiojo turto nuomą įmokos
</t>
  </si>
  <si>
    <t>Pajamų už socialinio būsto paslaugas įmokos</t>
  </si>
  <si>
    <t>Pajamų už infrastruktūros plėtrą įmokos, iš jų:</t>
  </si>
  <si>
    <t>Pajamų už prioritetinės infrastruktūros plėtrą įmokos</t>
  </si>
  <si>
    <t>Pajamų už neprioritetinės infrastruktūros plėtrą įmokos</t>
  </si>
  <si>
    <t>Pajamos iš viso</t>
  </si>
  <si>
    <t>Viktorija Kapriznika</t>
  </si>
  <si>
    <t>(ataskaitos rengėjas, tel. Nr.)</t>
  </si>
  <si>
    <t xml:space="preserve">                             </t>
  </si>
  <si>
    <t xml:space="preserve">Informacijos, reikalingos Lietuvos Respublikos savivaldybių iždų </t>
  </si>
  <si>
    <t>finansinėms ataskaitoms sudaryti,</t>
  </si>
  <si>
    <t>pateikimo taisyklių</t>
  </si>
  <si>
    <t>7 priedas</t>
  </si>
  <si>
    <t xml:space="preserve">(Savivaldybės biudžetinių įstaigų  pajamų įmokų ataskaitos forma S7) </t>
  </si>
  <si>
    <t>Gargždų lopšelis-darželis "Naminukas", 191789695</t>
  </si>
  <si>
    <t>(įstaigos pavadinimas, kodas)</t>
  </si>
  <si>
    <t>Gargždai</t>
  </si>
  <si>
    <t xml:space="preserve">                       (sudarymo vieta)</t>
  </si>
  <si>
    <t>Didžiosios knygos sąskaitos numeris</t>
  </si>
  <si>
    <t>Didžiosios knygos sąskaitos pavadinimas</t>
  </si>
  <si>
    <t xml:space="preserve">Sukauptos gautinos iš savivaldybės iždo sumos </t>
  </si>
  <si>
    <t>Laikotarpio pradžios likutis</t>
  </si>
  <si>
    <t xml:space="preserve">Pervesta į iždą grąžintinų iš iždo sumų </t>
  </si>
  <si>
    <t>Gauta iš iždo sumų</t>
  </si>
  <si>
    <t>Grąžintinų sumų pokytis</t>
  </si>
  <si>
    <t>Laikotarpio pabaigos likutis
(3+4-5-6)</t>
  </si>
  <si>
    <t>Apskaičiuotos prekių, turto ir paslaugų pardavimo pajamos</t>
  </si>
  <si>
    <t>Apskaičiuotos turto naudojimo pajamos</t>
  </si>
  <si>
    <t>IŠ VISO:</t>
  </si>
  <si>
    <t>(vadovo ar jo įgalioto asmens pareigos)</t>
  </si>
  <si>
    <t xml:space="preserve">   (finansinę apskaitą tvarkančio asmanes, centralizuotos apskaitos įstaigos vadovo arba jo įgalioto asmens pareigų pavadinimas)</t>
  </si>
  <si>
    <t>Renata Zažeckienė, +37065949010</t>
  </si>
  <si>
    <t>Klaipėdos raj. savivaldybės administracijos (Biudžeto ir ekonomikos skyriui)</t>
  </si>
  <si>
    <t>1 priedas</t>
  </si>
  <si>
    <t xml:space="preserve">              Ministerijos / Savivaldybės</t>
  </si>
  <si>
    <t>Viešinimo išlaidos</t>
  </si>
  <si>
    <t>Palūkanos kitiems valdžios sektoriaus  subjektams</t>
  </si>
  <si>
    <t>Palūkanos kitiems valdžios sektoriaus subjektams</t>
  </si>
  <si>
    <t>Antikvarinių ir kitų meno kūrinių įsigijimo išlaidos</t>
  </si>
  <si>
    <t>Prekių, skirtų parduoti arba perduoti, įsigijimo išlaidos</t>
  </si>
  <si>
    <t>Finansinio turto padidėjimo išlaidos (finansinio turto įsigijimo ar investavimo išlaidos)</t>
  </si>
  <si>
    <t>Klaipėdos rajono švietimo centro biudžetinių įstaigų centralizuotos apskaitos skyriaus vedėja</t>
  </si>
  <si>
    <t>ML(UK)</t>
  </si>
  <si>
    <t>Speciali tikslinė dotacija mokymo reikmėms finansu</t>
  </si>
  <si>
    <t>Biudžeto vykdymo ataskaitų rinkinių rengimo taisyklių</t>
  </si>
  <si>
    <t>Valstybės biudžeto specialioji tikslinė dotacija</t>
  </si>
  <si>
    <t>2025 Nr.______</t>
  </si>
  <si>
    <t>Direktorė</t>
  </si>
  <si>
    <t>Raimunda Mockuvienė</t>
  </si>
  <si>
    <t>__________________________</t>
  </si>
  <si>
    <t>Ilgalaikiam turtui įsigyti</t>
  </si>
  <si>
    <t>Viso</t>
  </si>
  <si>
    <t>3.1.1.3.1.2.</t>
  </si>
  <si>
    <t>(Biudžeto išlaidų sąmatos vykdymo 2025 m. gruodžio mėn. 31 d.  I ketvirčio, pusmečio, 9 mėnesių, metų ataskaitos forma, Nr.2)</t>
  </si>
  <si>
    <t>BIUDŽETO IŠLAIDŲ SĄMATOS VYKDYMO PAGAL</t>
  </si>
  <si>
    <t>2025 M. GRUODŽIO MĖN. 31 D.</t>
  </si>
  <si>
    <t xml:space="preserve"> (I ketvirčio, pusmečio, 9 mėnesių, metinė)</t>
  </si>
  <si>
    <t>2026.01.02 Nr.________________</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</si>
  <si>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</si>
  <si>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</si>
  <si>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savivaldybėms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</si>
  <si>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</si>
  <si>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einamiesiems tikslams ne valdžios sektoriui</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</si>
  <si>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</si>
  <si>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savivaldybėms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</si>
  <si>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</si>
  <si>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ne valdžios sektoriui</t>
  </si>
  <si>
    <r>
      <t>Kompiuterinės programinės įrangos ir kompiuterinės programinės įrangos licencijų</t>
    </r>
    <r>
      <rPr>
        <strike/>
        <sz val="10"/>
        <color rgb="FF000000"/>
        <rFont val="Times New Roman"/>
      </rPr>
      <t xml:space="preserve"> </t>
    </r>
    <r>
      <rPr>
        <sz val="10"/>
        <color rgb="FF000000"/>
        <rFont val="Times New Roman"/>
      </rPr>
      <t>įsigijimo išlaidos</t>
    </r>
  </si>
  <si>
    <r>
      <t>Biologinio turto ir žemės gelmių  išteklių</t>
    </r>
    <r>
      <rPr>
        <strike/>
        <sz val="10"/>
        <color rgb="FF000000"/>
        <rFont val="Times New Roman"/>
      </rPr>
      <t xml:space="preserve"> </t>
    </r>
    <r>
      <rPr>
        <sz val="10"/>
        <color rgb="FF000000"/>
        <rFont val="Times New Roman"/>
      </rPr>
      <t>įsigijimo išlaidos</t>
    </r>
  </si>
  <si>
    <t>(įstaigos vadovo ar jo įgalioto asmens pareigų  pavadinimas)</t>
  </si>
  <si>
    <r>
      <t>(finansinę apskaitą tvarkančio asmens</t>
    </r>
    <r>
      <rPr>
        <b/>
        <sz val="8"/>
        <color rgb="FF000000"/>
        <rFont val="Times New Roman"/>
      </rPr>
      <t>,</t>
    </r>
    <r>
      <rPr>
        <sz val="8"/>
        <color rgb="FF000000"/>
        <rFont val="Times New Roman"/>
      </rPr>
      <t xml:space="preserve"> centralizuotos apskaitos įstaigos vadovo arba jo įgalioto asmens pareigų pavadinimas)</t>
    </r>
  </si>
  <si>
    <t>Metinė</t>
  </si>
  <si>
    <r>
      <rPr>
        <b/>
        <u/>
        <sz val="10"/>
        <rFont val="Times New Roman"/>
        <family val="1"/>
      </rPr>
      <t>metinė</t>
    </r>
    <r>
      <rPr>
        <sz val="10"/>
        <rFont val="Times New Roman"/>
        <family val="1"/>
        <charset val="186"/>
      </rPr>
      <t xml:space="preserve"> , </t>
    </r>
    <r>
      <rPr>
        <sz val="10"/>
        <rFont val="Times New Roman"/>
        <family val="1"/>
      </rPr>
      <t>ketvirtinė</t>
    </r>
    <r>
      <rPr>
        <sz val="10"/>
        <rFont val="Times New Roman"/>
        <family val="1"/>
        <charset val="186"/>
      </rPr>
      <t>, mėnesio</t>
    </r>
  </si>
  <si>
    <t xml:space="preserve"> PAŽYMA APIE PAJAMAS UŽ PASLAUGAS IR NUOMĄ 2025 M. GRUODŽIO 31 D. </t>
  </si>
  <si>
    <t>SAVIVALDYBĖS BIUDŽETINIŲ ĮSTAIGŲ  PAJAMŲ ĮMOKŲ ATASKAITA UŽ  2025 METŲ IV KETVIRTĮ</t>
  </si>
  <si>
    <t xml:space="preserve">2026.01.10 Nr. </t>
  </si>
  <si>
    <t>2025-12-31</t>
  </si>
  <si>
    <t>PAŽYMA PRIE MOKĖTINŲ SUMŲ 2025 M. GRUODŽIO 31 D. ATASKAITOS 9 PRIEDO</t>
  </si>
  <si>
    <r>
      <t xml:space="preserve"> </t>
    </r>
    <r>
      <rPr>
        <b/>
        <u/>
        <sz val="8"/>
        <rFont val="Arial"/>
        <family val="2"/>
      </rPr>
      <t xml:space="preserve"> Metinė</t>
    </r>
    <r>
      <rPr>
        <b/>
        <sz val="8"/>
        <rFont val="Arial"/>
        <family val="2"/>
      </rPr>
      <t xml:space="preserve">, </t>
    </r>
    <r>
      <rPr>
        <sz val="8"/>
        <rFont val="Arial"/>
        <family val="2"/>
      </rPr>
      <t>ketvirtinė</t>
    </r>
  </si>
  <si>
    <t>2025 m. gruodžio mėn. 31 d.</t>
  </si>
  <si>
    <t>4 ketvirtis</t>
  </si>
  <si>
    <t>(metinė, ketvirtinė)</t>
  </si>
  <si>
    <t xml:space="preserve">                          2026.01.12 Nr.________________</t>
  </si>
  <si>
    <t xml:space="preserve">Klaipėdos rajono savivaldybės </t>
  </si>
  <si>
    <t>2007 m. sausio 2 d.</t>
  </si>
  <si>
    <t>įsakymu Nr. AV-4</t>
  </si>
  <si>
    <t>Įstaigos pavadinimas</t>
  </si>
  <si>
    <r>
      <t xml:space="preserve">Ketvirtinė, </t>
    </r>
    <r>
      <rPr>
        <u/>
        <sz val="10"/>
        <rFont val="Times New Roman Baltic"/>
        <charset val="186"/>
      </rPr>
      <t>metinė</t>
    </r>
  </si>
  <si>
    <t>TIKSLINIŲ LĖŠŲ GAVIMAS IR PANAUDOJIMAS 2025 M GRUODŽIO 31 D.</t>
  </si>
  <si>
    <t>Sudaryta 2026 m. sausio 12 d.</t>
  </si>
  <si>
    <t>( eurais)</t>
  </si>
  <si>
    <t>Tikslinių lėšų pavadinimas</t>
  </si>
  <si>
    <t>Likutis metų pradžioje</t>
  </si>
  <si>
    <t>Gauta lėšų</t>
  </si>
  <si>
    <t>Panaudota lėšų</t>
  </si>
  <si>
    <t>Likutis laikotarpio pabaigoje</t>
  </si>
  <si>
    <t>Nemokamas mokinių maitinimas</t>
  </si>
  <si>
    <t>Gauta parama iš UAB "Gargždų rangos darbai"</t>
  </si>
  <si>
    <t>Grąžinta GPM parama 1,2% iš Valstybinės mokesčių inspekcijos</t>
  </si>
  <si>
    <t>Gauta parama iš fizinių asmenų</t>
  </si>
  <si>
    <t>Finansavimas iš ES ir VBES projektui "Ankstyvojo ugdymo užtikrinimas vaikams iš socialinę riziką patiriančių šeimų"</t>
  </si>
  <si>
    <t>Finansavimas iš Klaipėdos r. savivaldybės jaunųjų pedagogų pritarukimui (dalinis studijų finansavimas)</t>
  </si>
  <si>
    <t>Gauta parama iš "MARS" Lietuva darbuotojų</t>
  </si>
  <si>
    <t>(Vardas, pavardė)</t>
  </si>
  <si>
    <t>Biudžetinių įstaigų centralizuotos  apskaitos skyriaus vedėja</t>
  </si>
  <si>
    <t>Forma Nr. B-2   metinė, ketvirtinė                                                  patvirtinta Klaipėdos rajono savivaldybės administracijos direktoriaus  2020 m.  balandžio  1 d. įsakymu Nr AV-724</t>
  </si>
  <si>
    <t>Gargždų lopšelis-darželis Naminukas</t>
  </si>
  <si>
    <t>(Įstaigos pavadinimas, kodas)</t>
  </si>
  <si>
    <t>IKIMOKYKLINIŲ, VISŲ TIPŲ BENDROJO UGDYMO MOKYKLŲ, KITŲ ŠVIETIMO ĮSTAIGŲ TINKLO, KONTINGENTO, ETATŲ  IR IŠLAIDŲ DARBO UŽMOKESČIUI  PLANO ĮVYKDYMO ATASKAITA 2025   m. GRUODŽIO  mėn.    31 d.</t>
  </si>
  <si>
    <t xml:space="preserve">                2026.01.13</t>
  </si>
  <si>
    <t>(data ir numeris)</t>
  </si>
  <si>
    <t>Faktiškai</t>
  </si>
  <si>
    <t>Ataskaitinio laikotarpio</t>
  </si>
  <si>
    <t>Rodiklio pavadinimas</t>
  </si>
  <si>
    <t>metų pradžioje</t>
  </si>
  <si>
    <t xml:space="preserve"> Laikotarpio pabaigoje</t>
  </si>
  <si>
    <t>Patikslintas planas</t>
  </si>
  <si>
    <t>Įvykdyta</t>
  </si>
  <si>
    <t>Įstaigų skaičius</t>
  </si>
  <si>
    <t>Programa:</t>
  </si>
  <si>
    <t>Grupių (klasių) skaičius</t>
  </si>
  <si>
    <t>Vaikų (mokinių) skaičius</t>
  </si>
  <si>
    <t>Išlaidų klasifikacija pagal valstybės funkcijas:</t>
  </si>
  <si>
    <t>Pareigybės</t>
  </si>
  <si>
    <t>Pareigybių skaičius, vnt.</t>
  </si>
  <si>
    <t>Ataskaitinio laikotarpio patikslintas planas, eurais</t>
  </si>
  <si>
    <t>Įvykdyta, eurais</t>
  </si>
  <si>
    <t>Patvirtinta etatų sąraše</t>
  </si>
  <si>
    <t>pareiginei algai</t>
  </si>
  <si>
    <t>pareiginės algos kintamajai daliai</t>
  </si>
  <si>
    <t>priedams ir priemokoms</t>
  </si>
  <si>
    <t>už darbą poilsio ir švenčių dienomis, naktinį bei viršvalandinį darbą ir budėjimą</t>
  </si>
  <si>
    <t>už darbą poilsio ir švenčių dienomis, naktinį bei viršvalandinį darbą ir bud.</t>
  </si>
  <si>
    <t>skatina-mosioms išmokoms</t>
  </si>
  <si>
    <t>kitoms išmo-koms</t>
  </si>
  <si>
    <t>ataskaitinio laikotarpio pabaigoje</t>
  </si>
  <si>
    <r>
      <t xml:space="preserve">patikslintas planas (vidutinis skaičius)  </t>
    </r>
    <r>
      <rPr>
        <b/>
        <vertAlign val="superscript"/>
        <sz val="8"/>
        <rFont val="Times New Roman"/>
        <family val="1"/>
        <charset val="186"/>
      </rPr>
      <t>x</t>
    </r>
  </si>
  <si>
    <r>
      <t xml:space="preserve">ataskaitinio laikotarpio vidurkis (įvykdymas)  </t>
    </r>
    <r>
      <rPr>
        <b/>
        <vertAlign val="superscript"/>
        <sz val="8"/>
        <rFont val="Times New Roman"/>
        <family val="1"/>
        <charset val="186"/>
      </rPr>
      <t>x</t>
    </r>
  </si>
  <si>
    <t xml:space="preserve"> Įstaigos  vadovas, vadovo pavaduotojai ugymui</t>
  </si>
  <si>
    <t>iš jų gaunantys DU iš ML lėšų</t>
  </si>
  <si>
    <t>Mokytojai, iš viso</t>
  </si>
  <si>
    <t xml:space="preserve">Kiti pedagoginiai darbuotojai </t>
  </si>
  <si>
    <t xml:space="preserve"> iš jų gaunantys DU iš ML lėšų</t>
  </si>
  <si>
    <t>Pedag. švietimo pagalbos darb.</t>
  </si>
  <si>
    <t>Mokinio padėjėjai</t>
  </si>
  <si>
    <t>Bibliotekininkai</t>
  </si>
  <si>
    <t>Kiti darbuotojai</t>
  </si>
  <si>
    <t xml:space="preserve"> iš jų  pareigybės prisk. D lygiui</t>
  </si>
  <si>
    <t>iš jų gaunantys DU  iš ML lėšų</t>
  </si>
  <si>
    <t>Pedagogai, iš viso</t>
  </si>
  <si>
    <t>Švietimo pagalbos darbuotojai</t>
  </si>
  <si>
    <r>
      <rPr>
        <vertAlign val="superscript"/>
        <sz val="7"/>
        <rFont val="Times New Roman"/>
        <family val="1"/>
        <charset val="186"/>
      </rPr>
      <t xml:space="preserve">x </t>
    </r>
    <r>
      <rPr>
        <sz val="7"/>
        <rFont val="Times New Roman"/>
        <family val="1"/>
        <charset val="186"/>
      </rPr>
      <t xml:space="preserve">    (I+II+III) mėn. /3 arba (I+II+III+IV+V+VI) mėn. /6 </t>
    </r>
  </si>
  <si>
    <t>Įstaigos vadovas</t>
  </si>
  <si>
    <t>PAŽYMA APIE NEUŽIMTAS PAREIGYBES  2025  M.  GRUODŽIO 31 D.</t>
  </si>
  <si>
    <t>(data)</t>
  </si>
  <si>
    <t>Pareigybės pavadinimas</t>
  </si>
  <si>
    <t>pareigybių skaičius</t>
  </si>
  <si>
    <t>1.</t>
  </si>
  <si>
    <t>2.</t>
  </si>
  <si>
    <t>IŠ VISO</t>
  </si>
  <si>
    <t>Vardas, pavardė</t>
  </si>
  <si>
    <t>`</t>
  </si>
  <si>
    <t>Klaipėdos rajono  biudžetinių įstaigų centralizuotos apskaitos skyriaus vedėja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</si>
</sst>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1">
    <font>
      <sz val="11"/>
      <color rgb="FF000000"/>
      <name val="Calibri"/>
    </font>
    <font>
      <strike/>
      <sz val="10"/>
      <color rgb="FFFF0000"/>
      <name val="Times New Roman Baltic"/>
    </font>
    <font>
      <sz val="10"/>
      <color rgb="FF000000"/>
      <name val="Times New Roman Baltic"/>
    </font>
    <font>
      <sz val="11"/>
      <color indexed="8"/>
      <name val="Times New Roman"/>
      <family val="1"/>
    </font>
    <font>
      <sz val="10"/>
      <color rgb="FF000000"/>
      <name val="Arial"/>
      <family val="2"/>
    </font>
    <font>
      <b/>
      <sz val="10"/>
      <name val="Arial"/>
      <family val="2"/>
      <charset val="186"/>
    </font>
    <font>
      <sz val="8"/>
      <name val="Arial"/>
      <family val="2"/>
      <charset val="186"/>
    </font>
    <font>
      <sz val="9"/>
      <name val="Arial"/>
      <family val="2"/>
      <charset val="186"/>
    </font>
    <font>
      <sz val="11"/>
      <color theme="1"/>
      <name val="Calibri"/>
      <family val="2"/>
      <scheme val="minor"/>
    </font>
    <font>
      <sz val="9"/>
      <color indexed="8"/>
      <name val="Arial"/>
      <family val="2"/>
      <charset val="186"/>
    </font>
    <font>
      <sz val="10"/>
      <name val="Arial"/>
      <family val="2"/>
      <charset val="186"/>
    </font>
    <font>
      <sz val="8"/>
      <name val="Arial"/>
      <family val="2"/>
    </font>
    <font>
      <sz val="10"/>
      <name val="Times New Roman"/>
      <family val="1"/>
      <charset val="186"/>
    </font>
    <font>
      <b/>
      <sz val="10"/>
      <name val="Times New Roman"/>
      <family val="1"/>
      <charset val="186"/>
    </font>
    <font>
      <sz val="12"/>
      <name val="Times New Roman"/>
      <family val="1"/>
      <charset val="186"/>
    </font>
    <font>
      <b/>
      <sz val="12"/>
      <name val="Times New Roman"/>
      <family val="1"/>
      <charset val="186"/>
    </font>
    <font>
      <sz val="8"/>
      <name val="Times New Roman"/>
      <family val="1"/>
      <charset val="186"/>
    </font>
    <font>
      <sz val="9"/>
      <name val="Times New Roman"/>
      <family val="1"/>
      <charset val="186"/>
    </font>
    <font>
      <sz val="10"/>
      <name val="TimesLT"/>
      <family val="1"/>
      <charset val="186"/>
    </font>
    <font>
      <sz val="10"/>
      <name val="TimesLT"/>
      <charset val="186"/>
    </font>
    <font>
      <sz val="10"/>
      <color rgb="FFFF0000"/>
      <name val="Times New Roman"/>
      <family val="1"/>
      <charset val="186"/>
    </font>
    <font>
      <sz val="11"/>
      <name val="Times New Roman"/>
      <family val="1"/>
      <charset val="186"/>
    </font>
    <font>
      <sz val="10"/>
      <color indexed="10"/>
      <name val="Times New Roman"/>
      <family val="1"/>
      <charset val="186"/>
    </font>
    <font>
      <b/>
      <sz val="10"/>
      <name val="EYInterstate Light"/>
    </font>
    <font>
      <b/>
      <sz val="9"/>
      <name val="Times New Roman"/>
      <family val="1"/>
      <charset val="186"/>
    </font>
    <font>
      <sz val="10"/>
      <name val="Times New Roman Baltic"/>
      <charset val="186"/>
    </font>
    <font>
      <sz val="11"/>
      <color indexed="10"/>
      <name val="Times New Roman"/>
      <family val="1"/>
      <charset val="186"/>
    </font>
    <font>
      <b/>
      <u/>
      <sz val="8"/>
      <name val="Arial"/>
      <family val="2"/>
    </font>
    <font>
      <sz val="10"/>
      <name val="Times New Roman"/>
      <family val="1"/>
    </font>
    <font>
      <b/>
      <u/>
      <sz val="10"/>
      <name val="Times New Roman"/>
      <family val="1"/>
    </font>
    <font>
      <sz val="8"/>
      <color rgb="FF000000"/>
      <name val="Times New Roman"/>
    </font>
    <font>
      <b/>
      <sz val="9"/>
      <color rgb="FF000000"/>
      <name val="Times New Roman"/>
    </font>
    <font>
      <sz val="12"/>
      <color rgb="FF000000"/>
      <name val="Times New Roman"/>
    </font>
    <font>
      <sz val="10"/>
      <color rgb="FF000000"/>
      <name val="Times New Roman"/>
    </font>
    <font>
      <sz val="11"/>
      <color indexed="8"/>
      <name val="Times New Roman"/>
    </font>
    <font>
      <b/>
      <sz val="11"/>
      <color indexed="8"/>
      <name val="Times New Roman"/>
    </font>
    <font>
      <sz val="9"/>
      <color indexed="8"/>
      <name val="Times New Roman"/>
    </font>
    <font>
      <b/>
      <sz val="12"/>
      <color indexed="8"/>
      <name val="Times New Roman"/>
    </font>
    <font>
      <sz val="10"/>
      <color indexed="8"/>
      <name val="Times New Roman"/>
    </font>
    <font>
      <b/>
      <sz val="11"/>
      <color indexed="8"/>
      <name val="Calibri"/>
    </font>
    <font>
      <b/>
      <sz val="8"/>
      <name val="Arial"/>
      <family val="2"/>
    </font>
    <font>
      <sz val="9"/>
      <color rgb="FF000000"/>
      <name val="Times New Roman"/>
    </font>
    <font>
      <sz val="10"/>
      <color rgb="FF444444"/>
      <name val="Tahoma"/>
      <family val="2"/>
    </font>
    <font>
      <sz val="8"/>
      <color rgb="FFFF0000"/>
      <name val="Times New Roman"/>
    </font>
    <font>
      <strike/>
      <sz val="8"/>
      <color rgb="FF000000"/>
      <name val="Times New Roman"/>
    </font>
    <font>
      <b/>
      <strike/>
      <sz val="8"/>
      <color rgb="FF000000"/>
      <name val="Times New Roman"/>
    </font>
    <font>
      <b/>
      <sz val="12"/>
      <color rgb="FF000000"/>
      <name val="Times New Roman"/>
    </font>
    <font>
      <b/>
      <sz val="8"/>
      <color rgb="FF000000"/>
      <name val="Times New Roman"/>
    </font>
    <font>
      <b/>
      <sz val="11"/>
      <color rgb="FF000000"/>
      <name val="Times New Roman"/>
    </font>
    <font>
      <b/>
      <sz val="10"/>
      <color rgb="FF000000"/>
      <name val="Times New Roman"/>
    </font>
    <font>
      <strike/>
      <sz val="10"/>
      <color rgb="FF000000"/>
      <name val="Times New Roman"/>
    </font>
    <font>
      <i/>
      <sz val="10"/>
      <color rgb="FF000000"/>
      <name val="Times New Roman"/>
    </font>
    <font>
      <vertAlign val="superscript"/>
      <sz val="12"/>
      <color rgb="FF000000"/>
      <name val="Times New Roman"/>
    </font>
    <font>
      <vertAlign val="superscript"/>
      <sz val="10"/>
      <color rgb="FF000000"/>
      <name val="Times New Roman"/>
    </font>
    <font>
      <sz val="11"/>
      <color rgb="FF000000"/>
      <name val="Times New Roman"/>
    </font>
    <font>
      <i/>
      <sz val="9"/>
      <color rgb="FF000000"/>
      <name val="Times New Roman"/>
    </font>
    <font>
      <vertAlign val="superscript"/>
      <sz val="9"/>
      <color rgb="FF000000"/>
      <name val="Times New Roman"/>
    </font>
    <font>
      <sz val="10"/>
      <name val="Times New Roman Baltic"/>
      <family val="1"/>
      <charset val="186"/>
    </font>
    <font>
      <b/>
      <sz val="12"/>
      <name val="Times New Roman Baltic"/>
      <charset val="186"/>
    </font>
    <font>
      <sz val="8"/>
      <name val="Times New Roman Baltic"/>
      <family val="1"/>
      <charset val="186"/>
    </font>
    <font>
      <sz val="12"/>
      <name val="Times New Roman Baltic"/>
      <family val="1"/>
      <charset val="186"/>
    </font>
    <font>
      <u/>
      <sz val="10"/>
      <name val="Times New Roman Baltic"/>
      <charset val="186"/>
    </font>
    <font>
      <b/>
      <sz val="11"/>
      <name val="Times New Roman Baltic"/>
      <charset val="186"/>
    </font>
    <font>
      <sz val="11"/>
      <name val="Times New Roman Baltic"/>
      <family val="1"/>
      <charset val="186"/>
    </font>
    <font>
      <b/>
      <sz val="8"/>
      <name val="Arial"/>
      <family val="2"/>
      <charset val="186"/>
    </font>
    <font>
      <b/>
      <sz val="8"/>
      <name val="Times New Roman Baltic"/>
      <charset val="186"/>
    </font>
    <font>
      <sz val="12"/>
      <color rgb="FF444444"/>
      <name val="Times New Roman"/>
      <family val="1"/>
    </font>
    <font>
      <sz val="12"/>
      <name val="Times New Roman Baltic"/>
      <charset val="186"/>
    </font>
    <font>
      <b/>
      <sz val="12"/>
      <name val="Times New Roman Baltic"/>
      <family val="1"/>
      <charset val="186"/>
    </font>
    <font>
      <b/>
      <sz val="8"/>
      <name val="Times New Roman Baltic"/>
      <family val="1"/>
      <charset val="186"/>
    </font>
    <font>
      <sz val="9"/>
      <name val="Times New Roman Baltic"/>
      <family val="1"/>
      <charset val="186"/>
    </font>
    <font>
      <vertAlign val="superscript"/>
      <sz val="10"/>
      <name val="Arial"/>
      <family val="2"/>
      <charset val="186"/>
    </font>
    <font>
      <b/>
      <sz val="10"/>
      <name val="Times New Roman Baltic"/>
      <family val="1"/>
      <charset val="186"/>
    </font>
    <font>
      <b/>
      <sz val="9"/>
      <name val="Times New Roman Baltic"/>
      <family val="1"/>
      <charset val="186"/>
    </font>
    <font>
      <sz val="7"/>
      <name val="Times New Roman Baltic"/>
      <charset val="186"/>
    </font>
    <font>
      <sz val="7.8"/>
      <name val="Times New Roman"/>
      <family val="1"/>
      <charset val="186"/>
    </font>
    <font>
      <sz val="9"/>
      <name val="Times New Roman Baltic"/>
      <charset val="186"/>
    </font>
    <font>
      <sz val="7.5"/>
      <name val="Times New Roman"/>
      <family val="1"/>
      <charset val="186"/>
    </font>
    <font>
      <b/>
      <vertAlign val="superscript"/>
      <sz val="8"/>
      <name val="Times New Roman"/>
      <family val="1"/>
      <charset val="186"/>
    </font>
    <font>
      <i/>
      <sz val="8"/>
      <name val="Times New Roman Baltic"/>
      <charset val="186"/>
    </font>
    <font>
      <i/>
      <sz val="9"/>
      <name val="Times New Roman Baltic"/>
      <charset val="186"/>
    </font>
    <font>
      <sz val="9.1999999999999993"/>
      <name val="Times New Roman Baltic"/>
      <charset val="186"/>
    </font>
    <font>
      <sz val="8"/>
      <name val="Times New Roman Baltic"/>
      <charset val="186"/>
    </font>
    <font>
      <b/>
      <sz val="10"/>
      <name val="Times New Roman Baltic"/>
      <charset val="186"/>
    </font>
    <font>
      <b/>
      <i/>
      <sz val="8"/>
      <name val="Times New Roman Baltic"/>
      <charset val="186"/>
    </font>
    <font>
      <sz val="7"/>
      <name val="Times New Roman"/>
      <family val="1"/>
      <charset val="186"/>
    </font>
    <font>
      <vertAlign val="superscript"/>
      <sz val="7"/>
      <name val="Times New Roman"/>
      <family val="1"/>
      <charset val="186"/>
    </font>
    <font>
      <b/>
      <sz val="12"/>
      <color indexed="8"/>
      <name val="Times New Roman"/>
      <family val="1"/>
      <charset val="186"/>
    </font>
    <font>
      <b/>
      <sz val="10"/>
      <color rgb="FF000000"/>
      <name val="Times New Roman"/>
      <family val="1"/>
    </font>
    <font>
      <i/>
      <sz val="10"/>
      <name val="Times New Roman Baltic"/>
      <charset val="186"/>
    </font>
    <font>
      <b/>
      <sz val="8"/>
      <name val="Times New Roman"/>
      <family val="1"/>
      <charset val="186"/>
    </font>
  </fonts>
  <fills count="10">
    <fill>
      <patternFill patternType="none"/>
    </fill>
    <fill>
      <patternFill patternType="gray125"/>
    </fill>
    <fill>
      <patternFill patternType="solid">
        <fgColor rgb="FFC00000"/>
        <bgColor rgb="FFFFFFFF"/>
      </patternFill>
    </fill>
    <fill>
      <patternFill patternType="solid">
        <fgColor rgb="FFFF0000"/>
        <bgColor rgb="FFFFFFFF"/>
      </patternFill>
    </fill>
    <fill>
      <patternFill patternType="solid">
        <fgColor rgb="FFCCFFFF"/>
        <bgColor rgb="FFFFFFFF"/>
      </patternFill>
    </fill>
    <fill>
      <patternFill patternType="solid">
        <fgColor indexed="42"/>
        <bgColor indexed="64"/>
      </patternFill>
    </fill>
    <fill>
      <patternFill patternType="solid">
        <fgColor theme="0"/>
        <bgColor indexed="9"/>
      </patternFill>
    </fill>
    <fill>
      <patternFill patternType="solid">
        <fgColor rgb="FFFFFFFF"/>
        <bgColor rgb="FFFFFFFF"/>
      </patternFill>
    </fill>
    <fill>
      <patternFill patternType="solid">
        <fgColor theme="0"/>
        <bgColor indexed="64"/>
      </patternFill>
    </fill>
    <fill>
      <patternFill patternType="solid">
        <fgColor rgb="FFFFFFCC"/>
        <bgColor indexed="64"/>
      </patternFill>
    </fill>
  </fills>
  <borders count="66">
    <border>
      <left/>
      <right/>
      <top/>
      <bottom/>
      <diagonal/>
    </border>
    <border>
      <left style="hair">
        <color rgb="FF000000"/>
      </left>
      <right style="hair">
        <color rgb="FF000000"/>
      </right>
      <top style="hair">
        <color rgb="FF000000"/>
      </top>
      <bottom style="hair">
        <color rgb="FF000000"/>
      </bottom>
      <diagonal/>
    </border>
    <border>
      <left/>
      <right style="hair">
        <color rgb="FF000000"/>
      </right>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bottom style="hair">
        <color rgb="FF000000"/>
      </bottom>
      <diagonal/>
    </border>
    <border>
      <left/>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000000"/>
      </left>
      <right/>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right/>
      <top/>
      <bottom style="thin">
        <color rgb="FF000000"/>
      </bottom>
      <diagonal/>
    </border>
    <border>
      <left/>
      <right/>
      <top/>
      <bottom style="thin">
        <color indexed="8"/>
      </bottom>
      <diagonal/>
    </border>
    <border>
      <left/>
      <right/>
      <top style="thin">
        <color indexed="8"/>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rgb="FF000000"/>
      </top>
      <bottom/>
      <diagonal/>
    </border>
    <border>
      <left/>
      <right/>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s>
  <cellStyleXfs count="8">
    <xf numFmtId="0" fontId="0" fillId="0" borderId="0"/>
    <xf numFmtId="0" fontId="8" fillId="0" borderId="0"/>
    <xf numFmtId="0" fontId="18" fillId="0" borderId="0"/>
    <xf numFmtId="0" fontId="19" fillId="0" borderId="0"/>
    <xf numFmtId="0" fontId="25" fillId="0" borderId="0"/>
    <xf numFmtId="0" fontId="18" fillId="0" borderId="0"/>
    <xf numFmtId="0" fontId="25" fillId="0" borderId="0"/>
    <xf numFmtId="0" fontId="10" fillId="0" borderId="0"/>
  </cellStyleXfs>
  <cellXfs count="679">
    <xf numFmtId="0" fontId="0" fillId="0" borderId="0" xfId="0"/>
    <xf numFmtId="0" fontId="5" fillId="0" borderId="0" xfId="0" applyFont="1"/>
    <xf numFmtId="0" fontId="0" fillId="0" borderId="19" xfId="0" applyBorder="1"/>
    <xf numFmtId="0" fontId="6" fillId="0" borderId="0" xfId="0" applyFont="1"/>
    <xf numFmtId="0" fontId="7" fillId="0" borderId="22" xfId="0" applyFont="1" applyBorder="1"/>
    <xf numFmtId="0" fontId="6" fillId="5" borderId="22" xfId="0" applyFont="1" applyFill="1" applyBorder="1"/>
    <xf numFmtId="2" fontId="6" fillId="0" borderId="22" xfId="0" applyNumberFormat="1" applyFont="1" applyBorder="1"/>
    <xf numFmtId="0" fontId="9" fillId="0" borderId="22" xfId="1" applyFont="1" applyBorder="1" applyAlignment="1">
      <alignment vertical="top" wrapText="1"/>
    </xf>
    <xf numFmtId="0" fontId="6" fillId="0" borderId="22" xfId="0" applyFont="1" applyBorder="1" applyAlignment="1">
      <alignment horizontal="right"/>
    </xf>
    <xf numFmtId="0" fontId="6" fillId="0" borderId="22" xfId="0" applyFont="1" applyBorder="1" applyAlignment="1">
      <alignment horizontal="left"/>
    </xf>
    <xf numFmtId="2" fontId="6" fillId="5" borderId="22" xfId="0" applyNumberFormat="1" applyFont="1" applyFill="1" applyBorder="1"/>
    <xf numFmtId="0" fontId="12" fillId="0" borderId="0" xfId="0" applyFont="1" applyAlignment="1" applyProtection="1">
      <alignment horizontal="left"/>
      <protection locked="0"/>
    </xf>
    <xf numFmtId="0" fontId="12" fillId="0" borderId="0" xfId="0" applyFont="1" applyProtection="1">
      <protection locked="0"/>
    </xf>
    <xf numFmtId="0" fontId="12" fillId="0" borderId="0" xfId="0" applyFont="1" applyAlignment="1" applyProtection="1">
      <alignment wrapText="1"/>
      <protection locked="0"/>
    </xf>
    <xf numFmtId="0" fontId="12" fillId="0" borderId="0" xfId="0" applyFont="1" applyAlignment="1" applyProtection="1">
      <alignment horizontal="center"/>
      <protection locked="0"/>
    </xf>
    <xf numFmtId="0" fontId="17" fillId="0" borderId="0" xfId="0" applyFont="1" applyAlignment="1" applyProtection="1">
      <alignment horizontal="center"/>
      <protection locked="0"/>
    </xf>
    <xf numFmtId="0" fontId="13" fillId="0" borderId="0" xfId="0" applyFont="1" applyProtection="1">
      <protection locked="0"/>
    </xf>
    <xf numFmtId="0" fontId="16" fillId="0" borderId="0" xfId="0" applyFont="1" applyAlignment="1" applyProtection="1">
      <alignment horizontal="left" indent="20"/>
      <protection locked="0"/>
    </xf>
    <xf numFmtId="0" fontId="12" fillId="0" borderId="0" xfId="0" applyFont="1" applyAlignment="1" applyProtection="1">
      <alignment horizontal="left" indent="20"/>
      <protection locked="0"/>
    </xf>
    <xf numFmtId="0" fontId="13" fillId="0" borderId="0" xfId="0" applyFont="1" applyAlignment="1" applyProtection="1">
      <alignment horizontal="left"/>
      <protection locked="0"/>
    </xf>
    <xf numFmtId="0" fontId="15" fillId="0" borderId="0" xfId="0" applyFont="1" applyProtection="1">
      <protection locked="0"/>
    </xf>
    <xf numFmtId="0" fontId="14" fillId="0" borderId="0" xfId="0" applyFont="1" applyProtection="1">
      <protection locked="0"/>
    </xf>
    <xf numFmtId="14" fontId="20" fillId="0" borderId="0" xfId="0" applyNumberFormat="1" applyFont="1" applyProtection="1">
      <protection locked="0"/>
    </xf>
    <xf numFmtId="0" fontId="16" fillId="0" borderId="0" xfId="0" applyFont="1" applyAlignment="1" applyProtection="1">
      <alignment horizontal="right"/>
      <protection locked="0"/>
    </xf>
    <xf numFmtId="0" fontId="12" fillId="0" borderId="31" xfId="0" applyFont="1" applyBorder="1" applyAlignment="1" applyProtection="1">
      <alignment horizontal="center" vertical="center" wrapText="1"/>
      <protection locked="0"/>
    </xf>
    <xf numFmtId="2" fontId="12" fillId="0" borderId="21" xfId="0" applyNumberFormat="1" applyFont="1" applyBorder="1" applyAlignment="1" applyProtection="1">
      <alignment horizontal="center" vertical="center"/>
      <protection locked="0"/>
    </xf>
    <xf numFmtId="2" fontId="12" fillId="0" borderId="25" xfId="0" applyNumberFormat="1" applyFont="1" applyBorder="1" applyAlignment="1" applyProtection="1">
      <alignment horizontal="center" vertical="center"/>
      <protection locked="0"/>
    </xf>
    <xf numFmtId="2" fontId="12" fillId="0" borderId="30" xfId="0" applyNumberFormat="1" applyFont="1" applyBorder="1" applyAlignment="1" applyProtection="1">
      <alignment horizontal="center" vertical="center"/>
      <protection locked="0"/>
    </xf>
    <xf numFmtId="2" fontId="12" fillId="0" borderId="30" xfId="0" applyNumberFormat="1" applyFont="1" applyBorder="1" applyAlignment="1">
      <alignment horizontal="center" vertical="center"/>
    </xf>
    <xf numFmtId="0" fontId="12" fillId="0" borderId="31" xfId="0" applyFont="1" applyBorder="1" applyAlignment="1" applyProtection="1">
      <alignment horizontal="center" vertical="center"/>
      <protection locked="0"/>
    </xf>
    <xf numFmtId="2" fontId="12" fillId="0" borderId="31" xfId="0" applyNumberFormat="1" applyFont="1" applyBorder="1" applyAlignment="1">
      <alignment horizontal="center" vertical="center" wrapText="1"/>
    </xf>
    <xf numFmtId="2" fontId="12" fillId="0" borderId="25" xfId="0" applyNumberFormat="1" applyFont="1" applyBorder="1" applyAlignment="1">
      <alignment horizontal="center" vertical="center"/>
    </xf>
    <xf numFmtId="2" fontId="12" fillId="0" borderId="22" xfId="0" applyNumberFormat="1" applyFont="1" applyBorder="1" applyAlignment="1">
      <alignment horizontal="center" vertical="center"/>
    </xf>
    <xf numFmtId="2" fontId="12" fillId="0" borderId="31" xfId="0" applyNumberFormat="1" applyFont="1" applyBorder="1" applyAlignment="1">
      <alignment horizontal="center" vertical="center"/>
    </xf>
    <xf numFmtId="0" fontId="16" fillId="0" borderId="0" xfId="0" applyFont="1" applyAlignment="1" applyProtection="1">
      <alignment horizontal="center"/>
      <protection locked="0"/>
    </xf>
    <xf numFmtId="0" fontId="12" fillId="0" borderId="19" xfId="0" applyFont="1" applyBorder="1" applyAlignment="1" applyProtection="1">
      <alignment horizontal="center"/>
      <protection locked="0"/>
    </xf>
    <xf numFmtId="2" fontId="12" fillId="0" borderId="21" xfId="0" applyNumberFormat="1" applyFont="1" applyBorder="1" applyAlignment="1">
      <alignment horizontal="center" vertical="center"/>
    </xf>
    <xf numFmtId="0" fontId="12" fillId="0" borderId="21" xfId="0" applyFont="1" applyBorder="1" applyAlignment="1">
      <alignment horizontal="center" vertical="center"/>
    </xf>
    <xf numFmtId="0" fontId="0" fillId="0" borderId="0" xfId="0"/>
    <xf numFmtId="0" fontId="12" fillId="0" borderId="19" xfId="0" applyFont="1" applyBorder="1" applyAlignment="1" applyProtection="1">
      <protection locked="0"/>
    </xf>
    <xf numFmtId="0" fontId="12" fillId="0" borderId="0" xfId="0" applyFont="1" applyBorder="1" applyAlignment="1" applyProtection="1">
      <protection locked="0"/>
    </xf>
    <xf numFmtId="0" fontId="12" fillId="0" borderId="0" xfId="0" applyFont="1"/>
    <xf numFmtId="0" fontId="21" fillId="0" borderId="0" xfId="0" applyFont="1"/>
    <xf numFmtId="0" fontId="12" fillId="0" borderId="0" xfId="0" applyFont="1" applyAlignment="1">
      <alignment horizontal="left" wrapText="1"/>
    </xf>
    <xf numFmtId="0" fontId="12" fillId="0" borderId="0" xfId="0" applyFont="1" applyAlignment="1">
      <alignment wrapText="1"/>
    </xf>
    <xf numFmtId="0" fontId="13" fillId="0" borderId="0" xfId="0" applyFont="1"/>
    <xf numFmtId="0" fontId="22" fillId="0" borderId="0" xfId="0" applyFont="1"/>
    <xf numFmtId="0" fontId="14" fillId="0" borderId="0" xfId="0" applyFont="1"/>
    <xf numFmtId="0" fontId="15" fillId="0" borderId="0" xfId="0" applyFont="1" applyAlignment="1">
      <alignment wrapText="1"/>
    </xf>
    <xf numFmtId="0" fontId="14" fillId="0" borderId="0" xfId="0" applyFont="1" applyAlignment="1">
      <alignment horizontal="center"/>
    </xf>
    <xf numFmtId="0" fontId="12" fillId="0" borderId="0" xfId="0" applyFont="1" applyAlignment="1">
      <alignment horizontal="center"/>
    </xf>
    <xf numFmtId="0" fontId="12" fillId="0" borderId="0" xfId="0" applyFont="1" applyAlignment="1">
      <alignment horizontal="right"/>
    </xf>
    <xf numFmtId="0" fontId="15" fillId="0" borderId="0" xfId="0" applyFont="1"/>
    <xf numFmtId="0" fontId="23" fillId="0" borderId="0" xfId="0" applyFont="1"/>
    <xf numFmtId="0" fontId="10" fillId="0" borderId="28" xfId="0" applyFont="1" applyBorder="1" applyAlignment="1">
      <alignment wrapText="1"/>
    </xf>
    <xf numFmtId="0" fontId="10" fillId="0" borderId="19" xfId="0" applyFont="1" applyBorder="1" applyAlignment="1">
      <alignment wrapText="1"/>
    </xf>
    <xf numFmtId="0" fontId="10" fillId="0" borderId="29" xfId="0" applyFont="1" applyBorder="1" applyAlignment="1">
      <alignment wrapText="1"/>
    </xf>
    <xf numFmtId="0" fontId="16" fillId="0" borderId="22" xfId="0" applyFont="1" applyBorder="1" applyAlignment="1">
      <alignment horizontal="center" vertical="center" wrapText="1"/>
    </xf>
    <xf numFmtId="0" fontId="16" fillId="0" borderId="25" xfId="0" applyFont="1" applyBorder="1" applyAlignment="1">
      <alignment horizontal="center" vertical="center"/>
    </xf>
    <xf numFmtId="0" fontId="17" fillId="0" borderId="22" xfId="0" applyFont="1" applyBorder="1" applyAlignment="1">
      <alignment horizontal="center" vertical="center"/>
    </xf>
    <xf numFmtId="0" fontId="17" fillId="0" borderId="22" xfId="0" applyFont="1" applyBorder="1" applyAlignment="1">
      <alignment horizontal="center" vertical="center" wrapText="1"/>
    </xf>
    <xf numFmtId="0" fontId="17" fillId="0" borderId="22" xfId="0" quotePrefix="1" applyFont="1" applyBorder="1" applyAlignment="1">
      <alignment horizontal="center"/>
    </xf>
    <xf numFmtId="2" fontId="17" fillId="0" borderId="22" xfId="0" applyNumberFormat="1" applyFont="1" applyBorder="1" applyAlignment="1">
      <alignment horizontal="center"/>
    </xf>
    <xf numFmtId="0" fontId="17" fillId="0" borderId="22" xfId="0" applyFont="1" applyBorder="1"/>
    <xf numFmtId="2" fontId="17" fillId="0" borderId="22" xfId="0" applyNumberFormat="1" applyFont="1" applyBorder="1"/>
    <xf numFmtId="0" fontId="17" fillId="0" borderId="22" xfId="0" applyFont="1" applyBorder="1" applyAlignment="1">
      <alignment horizontal="center"/>
    </xf>
    <xf numFmtId="0" fontId="12" fillId="0" borderId="22" xfId="0" applyFont="1" applyBorder="1"/>
    <xf numFmtId="0" fontId="13" fillId="0" borderId="22" xfId="0" applyFont="1" applyBorder="1" applyAlignment="1">
      <alignment horizontal="right" vertical="center" wrapText="1"/>
    </xf>
    <xf numFmtId="0" fontId="13" fillId="0" borderId="27" xfId="0" quotePrefix="1" applyFont="1" applyBorder="1" applyAlignment="1">
      <alignment horizontal="center"/>
    </xf>
    <xf numFmtId="2" fontId="24" fillId="0" borderId="22" xfId="0" applyNumberFormat="1" applyFont="1" applyBorder="1"/>
    <xf numFmtId="0" fontId="12" fillId="0" borderId="0" xfId="4" applyFont="1" applyAlignment="1">
      <alignment vertical="top" wrapText="1"/>
    </xf>
    <xf numFmtId="0" fontId="12" fillId="0" borderId="0" xfId="0" applyFont="1" applyAlignment="1">
      <alignment horizontal="center" vertical="top"/>
    </xf>
    <xf numFmtId="0" fontId="12" fillId="0" borderId="0" xfId="4" applyFont="1" applyAlignment="1">
      <alignment vertical="top"/>
    </xf>
    <xf numFmtId="0" fontId="12" fillId="0" borderId="0" xfId="4" applyFont="1"/>
    <xf numFmtId="0" fontId="12" fillId="0" borderId="0" xfId="4" applyFont="1" applyAlignment="1">
      <alignment horizontal="center" vertical="top" wrapText="1"/>
    </xf>
    <xf numFmtId="0" fontId="12" fillId="0" borderId="0" xfId="4" applyFont="1" applyAlignment="1">
      <alignment horizontal="center" vertical="top"/>
    </xf>
    <xf numFmtId="0" fontId="26" fillId="0" borderId="0" xfId="0" applyFont="1"/>
    <xf numFmtId="2" fontId="12" fillId="0" borderId="21" xfId="0" applyNumberFormat="1" applyFont="1" applyBorder="1" applyAlignment="1">
      <alignment horizontal="center" vertical="center"/>
    </xf>
    <xf numFmtId="0" fontId="0" fillId="0" borderId="34" xfId="0" applyBorder="1" applyAlignment="1">
      <alignment horizontal="right" vertical="center"/>
    </xf>
    <xf numFmtId="0" fontId="3" fillId="0" borderId="0" xfId="0" applyFont="1" applyAlignment="1">
      <alignment vertical="center" wrapText="1"/>
    </xf>
    <xf numFmtId="0" fontId="21" fillId="0" borderId="0" xfId="0" applyFont="1" applyProtection="1">
      <protection locked="0"/>
    </xf>
    <xf numFmtId="0" fontId="30" fillId="0" borderId="0" xfId="0" applyFont="1"/>
    <xf numFmtId="0" fontId="34" fillId="0" borderId="0" xfId="0" applyFont="1" applyAlignment="1">
      <alignment horizontal="center" vertical="center" wrapText="1"/>
    </xf>
    <xf numFmtId="14" fontId="35" fillId="0" borderId="0" xfId="0" applyNumberFormat="1" applyFont="1" applyAlignment="1">
      <alignment vertical="center" wrapText="1"/>
    </xf>
    <xf numFmtId="0" fontId="34" fillId="0" borderId="0" xfId="0" applyFont="1" applyAlignment="1">
      <alignment vertical="center" wrapText="1"/>
    </xf>
    <xf numFmtId="0" fontId="34" fillId="0" borderId="34" xfId="0" applyFont="1" applyBorder="1" applyAlignment="1">
      <alignment horizontal="center" vertical="center" wrapText="1"/>
    </xf>
    <xf numFmtId="49" fontId="34" fillId="0" borderId="34" xfId="0" applyNumberFormat="1" applyFont="1" applyBorder="1" applyAlignment="1">
      <alignment horizontal="center" vertical="center"/>
    </xf>
    <xf numFmtId="2" fontId="34" fillId="0" borderId="34" xfId="0" applyNumberFormat="1" applyFont="1" applyBorder="1" applyAlignment="1">
      <alignment horizontal="right" vertical="center"/>
    </xf>
    <xf numFmtId="2" fontId="35" fillId="0" borderId="34" xfId="0" applyNumberFormat="1" applyFont="1" applyBorder="1" applyAlignment="1">
      <alignment horizontal="right" vertical="center"/>
    </xf>
    <xf numFmtId="0" fontId="35" fillId="6" borderId="34" xfId="0" applyFont="1" applyFill="1" applyBorder="1" applyAlignment="1">
      <alignment horizontal="center" vertical="center" wrapText="1"/>
    </xf>
    <xf numFmtId="0" fontId="35" fillId="6" borderId="34" xfId="0" applyFont="1" applyFill="1" applyBorder="1" applyAlignment="1">
      <alignment horizontal="center" vertical="center"/>
    </xf>
    <xf numFmtId="0" fontId="33" fillId="0" borderId="0" xfId="0" applyFont="1" applyAlignment="1">
      <alignment horizontal="center"/>
    </xf>
    <xf numFmtId="0" fontId="33" fillId="0" borderId="0" xfId="0" applyFont="1"/>
    <xf numFmtId="2" fontId="12" fillId="0" borderId="21" xfId="0" applyNumberFormat="1" applyFont="1" applyBorder="1" applyAlignment="1">
      <alignment horizontal="center" vertical="center"/>
    </xf>
    <xf numFmtId="0" fontId="3" fillId="0" borderId="19" xfId="0" applyFont="1" applyBorder="1" applyAlignment="1">
      <alignment vertical="center" wrapText="1"/>
    </xf>
    <xf numFmtId="2" fontId="17" fillId="0" borderId="22" xfId="0" quotePrefix="1" applyNumberFormat="1" applyFont="1" applyBorder="1" applyAlignment="1">
      <alignment horizontal="center"/>
    </xf>
    <xf numFmtId="0" fontId="42" fillId="0" borderId="0" xfId="0" applyFont="1"/>
    <xf numFmtId="0" fontId="0" fillId="0" borderId="0" xfId="0" applyAlignment="1">
      <alignment horizontal="left"/>
    </xf>
    <xf numFmtId="0" fontId="6" fillId="0" borderId="22" xfId="0" applyFont="1" applyBorder="1" applyAlignment="1">
      <alignment horizontal="center"/>
    </xf>
    <xf numFmtId="0" fontId="6" fillId="0" borderId="22" xfId="0" applyFont="1" applyBorder="1" applyAlignment="1">
      <alignment horizontal="center" wrapText="1"/>
    </xf>
    <xf numFmtId="0" fontId="6" fillId="0" borderId="22" xfId="0" applyFont="1" applyBorder="1"/>
    <xf numFmtId="0" fontId="34" fillId="0" borderId="0" xfId="0" applyFont="1"/>
    <xf numFmtId="0" fontId="41" fillId="0" borderId="0" xfId="0" applyFont="1" applyAlignment="1">
      <alignment horizontal="center"/>
    </xf>
    <xf numFmtId="0" fontId="35" fillId="0" borderId="34" xfId="0" applyFont="1" applyBorder="1" applyAlignment="1">
      <alignment horizontal="left" vertical="center" wrapText="1"/>
    </xf>
    <xf numFmtId="0" fontId="39" fillId="0" borderId="34" xfId="0" applyFont="1" applyBorder="1" applyAlignment="1">
      <alignment horizontal="right" vertical="center"/>
    </xf>
    <xf numFmtId="49" fontId="35" fillId="0" borderId="34" xfId="0" applyNumberFormat="1" applyFont="1" applyBorder="1" applyAlignment="1">
      <alignment horizontal="center" vertical="center"/>
    </xf>
    <xf numFmtId="0" fontId="34" fillId="0" borderId="34" xfId="0" applyFont="1" applyBorder="1" applyAlignment="1">
      <alignment horizontal="left" vertical="center" wrapText="1"/>
    </xf>
    <xf numFmtId="0" fontId="30" fillId="0" borderId="0" xfId="0" applyFont="1" applyAlignment="1">
      <alignment horizontal="right" vertical="center"/>
    </xf>
    <xf numFmtId="0" fontId="30" fillId="0" borderId="0" xfId="0" applyFont="1" applyAlignment="1">
      <alignment vertical="center"/>
    </xf>
    <xf numFmtId="0" fontId="30" fillId="0" borderId="0" xfId="0" applyFont="1" applyAlignment="1">
      <alignment vertical="center" wrapText="1"/>
    </xf>
    <xf numFmtId="164" fontId="30" fillId="0" borderId="0" xfId="0" applyNumberFormat="1" applyFont="1" applyAlignment="1">
      <alignment horizontal="left" vertical="center" wrapText="1"/>
    </xf>
    <xf numFmtId="0" fontId="30" fillId="0" borderId="0" xfId="0" applyFont="1" applyAlignment="1">
      <alignment vertical="top" wrapText="1"/>
    </xf>
    <xf numFmtId="0" fontId="43" fillId="0" borderId="0" xfId="0" applyFont="1"/>
    <xf numFmtId="0" fontId="30" fillId="0" borderId="0" xfId="0" applyFont="1" applyAlignment="1">
      <alignment horizontal="left"/>
    </xf>
    <xf numFmtId="0" fontId="44" fillId="0" borderId="0" xfId="0" applyFont="1"/>
    <xf numFmtId="164" fontId="30" fillId="0" borderId="0" xfId="0" applyNumberFormat="1" applyFont="1" applyAlignment="1">
      <alignment horizontal="right" vertical="center"/>
    </xf>
    <xf numFmtId="0" fontId="45" fillId="0" borderId="0" xfId="0" applyFont="1"/>
    <xf numFmtId="0" fontId="46" fillId="0" borderId="0" xfId="0" applyFont="1"/>
    <xf numFmtId="0" fontId="47" fillId="0" borderId="0" xfId="0" applyFont="1"/>
    <xf numFmtId="0" fontId="46" fillId="0" borderId="0" xfId="0" applyFont="1" applyAlignment="1">
      <alignment horizontal="center" vertical="center"/>
    </xf>
    <xf numFmtId="0" fontId="33" fillId="0" borderId="0" xfId="0" applyFont="1" applyAlignment="1">
      <alignment wrapText="1"/>
    </xf>
    <xf numFmtId="0" fontId="30" fillId="0" borderId="0" xfId="0" applyFont="1" applyAlignment="1">
      <alignment horizontal="center" vertical="top"/>
    </xf>
    <xf numFmtId="0" fontId="48" fillId="0" borderId="0" xfId="0" applyFont="1" applyAlignment="1">
      <alignment horizontal="center" vertical="center" wrapText="1"/>
    </xf>
    <xf numFmtId="164" fontId="30" fillId="0" borderId="0" xfId="0" applyNumberFormat="1" applyFont="1" applyAlignment="1">
      <alignment horizontal="left" vertical="center"/>
    </xf>
    <xf numFmtId="0" fontId="30" fillId="0" borderId="0" xfId="0" applyFont="1" applyAlignment="1">
      <alignment horizontal="center" wrapText="1"/>
    </xf>
    <xf numFmtId="164" fontId="30" fillId="0" borderId="0" xfId="0" applyNumberFormat="1" applyFont="1" applyAlignment="1">
      <alignment horizontal="left"/>
    </xf>
    <xf numFmtId="3" fontId="33" fillId="0" borderId="1" xfId="0" applyNumberFormat="1" applyFont="1" applyBorder="1"/>
    <xf numFmtId="0" fontId="30" fillId="0" borderId="0" xfId="0" applyFont="1" applyAlignment="1">
      <alignment horizontal="center"/>
    </xf>
    <xf numFmtId="164" fontId="30" fillId="0" borderId="0" xfId="0" applyNumberFormat="1" applyFont="1" applyAlignment="1">
      <alignment horizontal="right"/>
    </xf>
    <xf numFmtId="1" fontId="33" fillId="0" borderId="1" xfId="0" applyNumberFormat="1" applyFont="1" applyBorder="1"/>
    <xf numFmtId="0" fontId="30" fillId="0" borderId="0" xfId="0" applyFont="1" applyAlignment="1">
      <alignment horizontal="right"/>
    </xf>
    <xf numFmtId="3" fontId="33" fillId="0" borderId="13" xfId="0" applyNumberFormat="1" applyFont="1" applyBorder="1"/>
    <xf numFmtId="0" fontId="30" fillId="0" borderId="5" xfId="0" applyFont="1" applyBorder="1" applyAlignment="1">
      <alignment horizontal="right"/>
    </xf>
    <xf numFmtId="0" fontId="33" fillId="0" borderId="6" xfId="0" applyFont="1" applyBorder="1"/>
    <xf numFmtId="0" fontId="33" fillId="0" borderId="1" xfId="0" applyFont="1" applyBorder="1"/>
    <xf numFmtId="0" fontId="30" fillId="0" borderId="4" xfId="0" applyFont="1" applyBorder="1" applyAlignment="1">
      <alignment horizontal="right"/>
    </xf>
    <xf numFmtId="3" fontId="33" fillId="0" borderId="9" xfId="0" applyNumberFormat="1" applyFont="1" applyBorder="1" applyAlignment="1" applyProtection="1">
      <alignment horizontal="left"/>
      <protection locked="0"/>
    </xf>
    <xf numFmtId="3" fontId="33" fillId="0" borderId="3" xfId="0" applyNumberFormat="1" applyFont="1" applyBorder="1" applyAlignment="1">
      <alignment horizontal="left"/>
    </xf>
    <xf numFmtId="3" fontId="33" fillId="0" borderId="1" xfId="0" applyNumberFormat="1" applyFont="1" applyBorder="1" applyAlignment="1">
      <alignment horizontal="left"/>
    </xf>
    <xf numFmtId="0" fontId="32" fillId="0" borderId="7" xfId="0" applyFont="1" applyBorder="1"/>
    <xf numFmtId="0" fontId="32" fillId="0" borderId="7" xfId="0" applyFont="1" applyBorder="1" applyAlignment="1">
      <alignment horizontal="center"/>
    </xf>
    <xf numFmtId="0" fontId="33" fillId="0" borderId="7" xfId="0" applyFont="1" applyBorder="1" applyAlignment="1">
      <alignment horizontal="center"/>
    </xf>
    <xf numFmtId="164" fontId="30" fillId="0" borderId="7" xfId="0" applyNumberFormat="1" applyFont="1" applyBorder="1" applyAlignment="1">
      <alignment horizontal="right"/>
    </xf>
    <xf numFmtId="0" fontId="33" fillId="0" borderId="0" xfId="0" applyFont="1" applyAlignment="1">
      <alignment horizontal="center" vertical="center"/>
    </xf>
    <xf numFmtId="49" fontId="31" fillId="0" borderId="1" xfId="0" applyNumberFormat="1" applyFont="1" applyBorder="1" applyAlignment="1">
      <alignment horizontal="center" vertical="center" wrapText="1"/>
    </xf>
    <xf numFmtId="49" fontId="31" fillId="0" borderId="2"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49" fontId="30" fillId="0" borderId="3"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1" fontId="30" fillId="0" borderId="2" xfId="0" applyNumberFormat="1" applyFont="1" applyBorder="1" applyAlignment="1">
      <alignment horizontal="center" vertical="center" wrapText="1"/>
    </xf>
    <xf numFmtId="0" fontId="49" fillId="0" borderId="1" xfId="0" applyFont="1" applyBorder="1" applyAlignment="1">
      <alignment vertical="top" wrapText="1"/>
    </xf>
    <xf numFmtId="0" fontId="49" fillId="0" borderId="3" xfId="0" applyFont="1" applyBorder="1" applyAlignment="1">
      <alignment vertical="top" wrapText="1"/>
    </xf>
    <xf numFmtId="0" fontId="49" fillId="0" borderId="8" xfId="0" applyFont="1" applyBorder="1" applyAlignment="1">
      <alignment vertical="top" wrapText="1"/>
    </xf>
    <xf numFmtId="0" fontId="49" fillId="0" borderId="3" xfId="0" applyFont="1" applyBorder="1" applyAlignment="1">
      <alignment horizontal="center" vertical="top" wrapText="1"/>
    </xf>
    <xf numFmtId="2" fontId="33" fillId="4" borderId="3" xfId="0" applyNumberFormat="1" applyFont="1" applyFill="1" applyBorder="1" applyAlignment="1">
      <alignment horizontal="right" vertical="center" wrapText="1"/>
    </xf>
    <xf numFmtId="2" fontId="33" fillId="4" borderId="1" xfId="0" applyNumberFormat="1" applyFont="1" applyFill="1" applyBorder="1" applyAlignment="1">
      <alignment horizontal="right" vertical="center" wrapText="1"/>
    </xf>
    <xf numFmtId="0" fontId="49" fillId="0" borderId="0" xfId="0" applyFont="1"/>
    <xf numFmtId="0" fontId="49" fillId="0" borderId="2" xfId="0" applyFont="1" applyBorder="1" applyAlignment="1">
      <alignment vertical="top" wrapText="1"/>
    </xf>
    <xf numFmtId="0" fontId="33" fillId="0" borderId="2" xfId="0" applyFont="1" applyBorder="1" applyAlignment="1">
      <alignment vertical="top" wrapText="1"/>
    </xf>
    <xf numFmtId="0" fontId="33" fillId="0" borderId="7" xfId="0" applyFont="1" applyBorder="1" applyAlignment="1">
      <alignment vertical="top" wrapText="1"/>
    </xf>
    <xf numFmtId="0" fontId="33" fillId="0" borderId="9" xfId="0" applyFont="1" applyBorder="1" applyAlignment="1">
      <alignment vertical="top" wrapText="1"/>
    </xf>
    <xf numFmtId="0" fontId="33" fillId="0" borderId="2" xfId="0" applyFont="1" applyBorder="1" applyAlignment="1">
      <alignment horizontal="center" vertical="top" wrapText="1"/>
    </xf>
    <xf numFmtId="0" fontId="49" fillId="0" borderId="7" xfId="0" applyFont="1" applyBorder="1" applyAlignment="1">
      <alignment vertical="top" wrapText="1"/>
    </xf>
    <xf numFmtId="2" fontId="33" fillId="4" borderId="12" xfId="0" applyNumberFormat="1" applyFont="1" applyFill="1" applyBorder="1" applyAlignment="1">
      <alignment horizontal="right" vertical="center" wrapText="1"/>
    </xf>
    <xf numFmtId="2" fontId="33" fillId="4" borderId="5" xfId="0" applyNumberFormat="1" applyFont="1" applyFill="1" applyBorder="1" applyAlignment="1">
      <alignment horizontal="right" vertical="center" wrapText="1"/>
    </xf>
    <xf numFmtId="0" fontId="33" fillId="0" borderId="1" xfId="0" applyFont="1" applyBorder="1" applyAlignment="1">
      <alignment vertical="top" wrapText="1"/>
    </xf>
    <xf numFmtId="0" fontId="33" fillId="0" borderId="3" xfId="0" applyFont="1" applyBorder="1" applyAlignment="1">
      <alignment vertical="top" wrapText="1"/>
    </xf>
    <xf numFmtId="0" fontId="33" fillId="0" borderId="8" xfId="0" applyFont="1" applyBorder="1" applyAlignment="1">
      <alignment vertical="top" wrapText="1"/>
    </xf>
    <xf numFmtId="0" fontId="33" fillId="0" borderId="3" xfId="0" applyFont="1" applyBorder="1" applyAlignment="1">
      <alignment horizontal="center" vertical="top" wrapText="1"/>
    </xf>
    <xf numFmtId="0" fontId="33" fillId="0" borderId="6" xfId="0" applyFont="1" applyBorder="1" applyAlignment="1">
      <alignment vertical="top" wrapText="1"/>
    </xf>
    <xf numFmtId="0" fontId="32" fillId="0" borderId="0" xfId="0" applyFont="1" applyAlignment="1">
      <alignment horizontal="justify" vertical="center"/>
    </xf>
    <xf numFmtId="2" fontId="33" fillId="0" borderId="2" xfId="0" applyNumberFormat="1" applyFont="1" applyBorder="1" applyAlignment="1">
      <alignment horizontal="right" vertical="center" wrapText="1"/>
    </xf>
    <xf numFmtId="2" fontId="33" fillId="0" borderId="1" xfId="0" applyNumberFormat="1" applyFont="1" applyBorder="1" applyAlignment="1">
      <alignment horizontal="right" vertical="center" wrapText="1"/>
    </xf>
    <xf numFmtId="2" fontId="33" fillId="0" borderId="3" xfId="0" applyNumberFormat="1" applyFont="1" applyBorder="1" applyAlignment="1">
      <alignment horizontal="right" vertical="center" wrapText="1"/>
    </xf>
    <xf numFmtId="0" fontId="49" fillId="0" borderId="10" xfId="0" applyFont="1" applyBorder="1" applyAlignment="1">
      <alignment vertical="top" wrapText="1"/>
    </xf>
    <xf numFmtId="0" fontId="49" fillId="0" borderId="9" xfId="0" applyFont="1" applyBorder="1" applyAlignment="1">
      <alignment vertical="top" wrapText="1"/>
    </xf>
    <xf numFmtId="2" fontId="33" fillId="4" borderId="2" xfId="0" applyNumberFormat="1" applyFont="1" applyFill="1" applyBorder="1" applyAlignment="1">
      <alignment horizontal="right" vertical="center" wrapText="1"/>
    </xf>
    <xf numFmtId="2" fontId="33" fillId="4" borderId="9" xfId="0" applyNumberFormat="1" applyFont="1" applyFill="1" applyBorder="1" applyAlignment="1">
      <alignment horizontal="right" vertical="center" wrapText="1"/>
    </xf>
    <xf numFmtId="0" fontId="33" fillId="0" borderId="11" xfId="0" applyFont="1" applyBorder="1" applyAlignment="1">
      <alignment vertical="top" wrapText="1"/>
    </xf>
    <xf numFmtId="0" fontId="33" fillId="0" borderId="12" xfId="0" applyFont="1" applyBorder="1" applyAlignment="1">
      <alignment vertical="top" wrapText="1"/>
    </xf>
    <xf numFmtId="0" fontId="33" fillId="0" borderId="5" xfId="0" applyFont="1" applyBorder="1" applyAlignment="1">
      <alignment vertical="top" wrapText="1"/>
    </xf>
    <xf numFmtId="0" fontId="33" fillId="0" borderId="0" xfId="0" applyFont="1" applyAlignment="1">
      <alignment vertical="top" wrapText="1"/>
    </xf>
    <xf numFmtId="0" fontId="33" fillId="0" borderId="5" xfId="0" applyFont="1" applyBorder="1" applyAlignment="1">
      <alignment horizontal="center" vertical="top" wrapText="1"/>
    </xf>
    <xf numFmtId="2" fontId="33" fillId="4" borderId="14" xfId="0" applyNumberFormat="1" applyFont="1" applyFill="1" applyBorder="1" applyAlignment="1">
      <alignment horizontal="right" vertical="center" wrapText="1"/>
    </xf>
    <xf numFmtId="2" fontId="33" fillId="4" borderId="13" xfId="0" applyNumberFormat="1" applyFont="1" applyFill="1" applyBorder="1" applyAlignment="1">
      <alignment horizontal="right" vertical="center" wrapText="1"/>
    </xf>
    <xf numFmtId="1" fontId="33" fillId="0" borderId="3" xfId="0" applyNumberFormat="1" applyFont="1" applyBorder="1" applyAlignment="1">
      <alignment horizontal="center" vertical="top" wrapText="1"/>
    </xf>
    <xf numFmtId="0" fontId="33" fillId="0" borderId="10" xfId="0" applyFont="1" applyBorder="1" applyAlignment="1">
      <alignment vertical="top" wrapText="1"/>
    </xf>
    <xf numFmtId="0" fontId="33" fillId="0" borderId="13" xfId="0" applyFont="1" applyBorder="1" applyAlignment="1">
      <alignment vertical="top" wrapText="1"/>
    </xf>
    <xf numFmtId="0" fontId="33" fillId="0" borderId="14" xfId="0" applyFont="1" applyBorder="1" applyAlignment="1">
      <alignment vertical="top" wrapText="1"/>
    </xf>
    <xf numFmtId="0" fontId="33" fillId="0" borderId="14" xfId="0" applyFont="1" applyBorder="1" applyAlignment="1">
      <alignment horizontal="center" vertical="top" wrapText="1"/>
    </xf>
    <xf numFmtId="0" fontId="33" fillId="0" borderId="4" xfId="0" applyFont="1" applyBorder="1" applyAlignment="1">
      <alignment vertical="top" wrapText="1"/>
    </xf>
    <xf numFmtId="2" fontId="33" fillId="0" borderId="14" xfId="0" applyNumberFormat="1" applyFont="1" applyBorder="1" applyAlignment="1">
      <alignment horizontal="right" vertical="center" wrapText="1"/>
    </xf>
    <xf numFmtId="0" fontId="33" fillId="0" borderId="8" xfId="0" applyFont="1" applyBorder="1" applyAlignment="1">
      <alignment horizontal="left" vertical="top" wrapText="1"/>
    </xf>
    <xf numFmtId="0" fontId="49" fillId="0" borderId="10" xfId="0" applyFont="1" applyBorder="1" applyAlignment="1">
      <alignment vertical="center" wrapText="1"/>
    </xf>
    <xf numFmtId="0" fontId="49" fillId="0" borderId="9" xfId="0" applyFont="1" applyBorder="1" applyAlignment="1">
      <alignment vertical="center" wrapText="1"/>
    </xf>
    <xf numFmtId="0" fontId="49" fillId="0" borderId="7" xfId="0" applyFont="1" applyBorder="1" applyAlignment="1">
      <alignment vertical="center" wrapText="1"/>
    </xf>
    <xf numFmtId="2" fontId="33" fillId="4" borderId="6" xfId="0" applyNumberFormat="1" applyFont="1" applyFill="1" applyBorder="1" applyAlignment="1">
      <alignment horizontal="right" vertical="center" wrapText="1"/>
    </xf>
    <xf numFmtId="0" fontId="33" fillId="0" borderId="0" xfId="0" applyFont="1" applyAlignment="1">
      <alignment vertical="top"/>
    </xf>
    <xf numFmtId="2" fontId="33" fillId="4" borderId="10" xfId="0" applyNumberFormat="1" applyFont="1" applyFill="1" applyBorder="1" applyAlignment="1">
      <alignment horizontal="right" vertical="center" wrapText="1"/>
    </xf>
    <xf numFmtId="2" fontId="33" fillId="4" borderId="11" xfId="0" applyNumberFormat="1" applyFont="1" applyFill="1" applyBorder="1" applyAlignment="1">
      <alignment horizontal="right" vertical="center" wrapText="1"/>
    </xf>
    <xf numFmtId="0" fontId="49" fillId="0" borderId="6" xfId="0" applyFont="1" applyBorder="1" applyAlignment="1">
      <alignment vertical="top" wrapText="1"/>
    </xf>
    <xf numFmtId="0" fontId="33" fillId="0" borderId="1" xfId="0" applyFont="1" applyBorder="1" applyAlignment="1">
      <alignment horizontal="center" vertical="top" wrapText="1"/>
    </xf>
    <xf numFmtId="0" fontId="49" fillId="0" borderId="1" xfId="0" applyFont="1" applyBorder="1" applyAlignment="1">
      <alignment horizontal="center" vertical="top" wrapText="1"/>
    </xf>
    <xf numFmtId="0" fontId="33" fillId="0" borderId="9" xfId="0" applyFont="1" applyBorder="1" applyAlignment="1">
      <alignment horizontal="center" vertical="top" wrapText="1"/>
    </xf>
    <xf numFmtId="0" fontId="33" fillId="0" borderId="12" xfId="0" applyFont="1" applyBorder="1" applyAlignment="1">
      <alignment horizontal="center" vertical="top" wrapText="1"/>
    </xf>
    <xf numFmtId="0" fontId="49" fillId="0" borderId="8" xfId="0" applyFont="1" applyBorder="1" applyAlignment="1">
      <alignment vertical="center" wrapText="1"/>
    </xf>
    <xf numFmtId="2" fontId="33" fillId="4" borderId="3" xfId="0" applyNumberFormat="1" applyFont="1" applyFill="1" applyBorder="1" applyAlignment="1">
      <alignment horizontal="right" vertical="center"/>
    </xf>
    <xf numFmtId="2" fontId="33" fillId="4" borderId="6" xfId="0" applyNumberFormat="1" applyFont="1" applyFill="1" applyBorder="1" applyAlignment="1">
      <alignment horizontal="right" vertical="center"/>
    </xf>
    <xf numFmtId="2" fontId="33" fillId="4" borderId="1" xfId="0" applyNumberFormat="1" applyFont="1" applyFill="1" applyBorder="1" applyAlignment="1">
      <alignment horizontal="right" vertical="center"/>
    </xf>
    <xf numFmtId="0" fontId="33" fillId="0" borderId="13" xfId="0" applyFont="1" applyBorder="1" applyAlignment="1">
      <alignment horizontal="center" vertical="top" wrapText="1"/>
    </xf>
    <xf numFmtId="2" fontId="33" fillId="4" borderId="15" xfId="0" applyNumberFormat="1" applyFont="1" applyFill="1" applyBorder="1" applyAlignment="1">
      <alignment horizontal="right" vertical="center" wrapText="1"/>
    </xf>
    <xf numFmtId="0" fontId="33" fillId="0" borderId="1" xfId="0" applyFont="1" applyBorder="1" applyAlignment="1">
      <alignment wrapText="1"/>
    </xf>
    <xf numFmtId="2" fontId="33" fillId="0" borderId="8" xfId="0" applyNumberFormat="1" applyFont="1" applyBorder="1" applyAlignment="1">
      <alignment horizontal="right" vertical="center" wrapText="1"/>
    </xf>
    <xf numFmtId="2" fontId="33" fillId="0" borderId="9" xfId="0" applyNumberFormat="1" applyFont="1" applyBorder="1" applyAlignment="1">
      <alignment horizontal="right" vertical="center" wrapText="1"/>
    </xf>
    <xf numFmtId="0" fontId="33" fillId="0" borderId="15" xfId="0" applyFont="1" applyBorder="1" applyAlignment="1">
      <alignment vertical="top" wrapText="1"/>
    </xf>
    <xf numFmtId="0" fontId="49" fillId="0" borderId="2" xfId="0" applyFont="1" applyBorder="1" applyAlignment="1">
      <alignment horizontal="center" vertical="top" wrapText="1"/>
    </xf>
    <xf numFmtId="2" fontId="33" fillId="0" borderId="13" xfId="0" applyNumberFormat="1" applyFont="1" applyBorder="1" applyAlignment="1">
      <alignment horizontal="right" vertical="center" wrapText="1"/>
    </xf>
    <xf numFmtId="2" fontId="33" fillId="0" borderId="15" xfId="0" applyNumberFormat="1" applyFont="1" applyBorder="1" applyAlignment="1">
      <alignment horizontal="right" vertical="center" wrapText="1"/>
    </xf>
    <xf numFmtId="2" fontId="33" fillId="0" borderId="12" xfId="0" applyNumberFormat="1" applyFont="1" applyBorder="1" applyAlignment="1">
      <alignment horizontal="right" vertical="center" wrapText="1"/>
    </xf>
    <xf numFmtId="2" fontId="33" fillId="0" borderId="5" xfId="0" applyNumberFormat="1" applyFont="1" applyBorder="1" applyAlignment="1">
      <alignment horizontal="right" vertical="center" wrapText="1"/>
    </xf>
    <xf numFmtId="1" fontId="33" fillId="0" borderId="1" xfId="0" applyNumberFormat="1" applyFont="1" applyBorder="1" applyAlignment="1">
      <alignment horizontal="right" vertical="center" wrapText="1"/>
    </xf>
    <xf numFmtId="0" fontId="33" fillId="0" borderId="7" xfId="0" applyFont="1" applyBorder="1" applyAlignment="1">
      <alignment horizontal="center" vertical="top" wrapText="1"/>
    </xf>
    <xf numFmtId="0" fontId="33" fillId="0" borderId="8" xfId="0" applyFont="1" applyBorder="1" applyAlignment="1">
      <alignment horizontal="center" vertical="top" wrapText="1"/>
    </xf>
    <xf numFmtId="2" fontId="33" fillId="0" borderId="7" xfId="0" applyNumberFormat="1" applyFont="1" applyBorder="1" applyAlignment="1">
      <alignment horizontal="right" vertical="center" wrapText="1"/>
    </xf>
    <xf numFmtId="2" fontId="33" fillId="0" borderId="6" xfId="0" applyNumberFormat="1" applyFont="1" applyBorder="1" applyAlignment="1">
      <alignment horizontal="right" vertical="center" wrapText="1"/>
    </xf>
    <xf numFmtId="164" fontId="33" fillId="2" borderId="2" xfId="0" applyNumberFormat="1" applyFont="1" applyFill="1" applyBorder="1" applyAlignment="1">
      <alignment horizontal="right" vertical="center" wrapText="1"/>
    </xf>
    <xf numFmtId="0" fontId="33" fillId="0" borderId="8" xfId="0" applyFont="1" applyBorder="1" applyAlignment="1">
      <alignment vertical="center" wrapText="1"/>
    </xf>
    <xf numFmtId="0" fontId="50" fillId="0" borderId="14" xfId="0" applyFont="1" applyBorder="1" applyAlignment="1">
      <alignment horizontal="center" vertical="top" wrapText="1"/>
    </xf>
    <xf numFmtId="0" fontId="51" fillId="0" borderId="3" xfId="0" applyFont="1" applyBorder="1" applyAlignment="1">
      <alignment vertical="top" wrapText="1"/>
    </xf>
    <xf numFmtId="0" fontId="51" fillId="0" borderId="3" xfId="0" applyFont="1" applyBorder="1" applyAlignment="1">
      <alignment horizontal="center" vertical="top" wrapText="1"/>
    </xf>
    <xf numFmtId="2" fontId="33" fillId="4" borderId="8" xfId="0" applyNumberFormat="1" applyFont="1" applyFill="1" applyBorder="1" applyAlignment="1">
      <alignment horizontal="right" vertical="center" wrapText="1"/>
    </xf>
    <xf numFmtId="2" fontId="33" fillId="4" borderId="7" xfId="0" applyNumberFormat="1" applyFont="1" applyFill="1" applyBorder="1" applyAlignment="1">
      <alignment horizontal="right" vertical="center" wrapText="1"/>
    </xf>
    <xf numFmtId="164" fontId="33" fillId="3" borderId="3" xfId="0" applyNumberFormat="1" applyFont="1" applyFill="1" applyBorder="1" applyAlignment="1">
      <alignment horizontal="right" vertical="center" wrapText="1"/>
    </xf>
    <xf numFmtId="2" fontId="33" fillId="0" borderId="4" xfId="0" applyNumberFormat="1" applyFont="1" applyBorder="1" applyAlignment="1">
      <alignment horizontal="right" vertical="center" wrapText="1"/>
    </xf>
    <xf numFmtId="2" fontId="33" fillId="4" borderId="4" xfId="0" applyNumberFormat="1" applyFont="1" applyFill="1" applyBorder="1" applyAlignment="1">
      <alignment horizontal="right" vertical="center" wrapText="1"/>
    </xf>
    <xf numFmtId="0" fontId="33" fillId="0" borderId="3" xfId="0" applyFont="1" applyBorder="1"/>
    <xf numFmtId="0" fontId="33" fillId="0" borderId="8" xfId="0" applyFont="1" applyBorder="1"/>
    <xf numFmtId="0" fontId="33" fillId="0" borderId="1" xfId="0" applyFont="1" applyBorder="1" applyAlignment="1">
      <alignment horizontal="center"/>
    </xf>
    <xf numFmtId="0" fontId="49" fillId="0" borderId="8" xfId="0" applyFont="1" applyBorder="1"/>
    <xf numFmtId="164" fontId="33" fillId="0" borderId="4" xfId="0" applyNumberFormat="1" applyFont="1" applyBorder="1" applyAlignment="1">
      <alignment horizontal="right" vertical="center"/>
    </xf>
    <xf numFmtId="164" fontId="33" fillId="0" borderId="0" xfId="0" applyNumberFormat="1" applyFont="1" applyAlignment="1">
      <alignment horizontal="right" vertical="center"/>
    </xf>
    <xf numFmtId="0" fontId="30" fillId="0" borderId="0" xfId="0" applyFont="1" applyAlignment="1">
      <alignment horizontal="center" vertical="center" wrapText="1"/>
    </xf>
    <xf numFmtId="164" fontId="33" fillId="0" borderId="7" xfId="0" applyNumberFormat="1" applyFont="1" applyBorder="1" applyAlignment="1">
      <alignment horizontal="right" vertical="center"/>
    </xf>
    <xf numFmtId="0" fontId="33" fillId="0" borderId="0" xfId="0" applyFont="1" applyAlignment="1">
      <alignment vertical="center"/>
    </xf>
    <xf numFmtId="0" fontId="52" fillId="0" borderId="0" xfId="0" applyFont="1" applyAlignment="1">
      <alignment horizontal="center" vertical="top"/>
    </xf>
    <xf numFmtId="0" fontId="53" fillId="0" borderId="0" xfId="0" applyFont="1" applyAlignment="1">
      <alignment horizontal="center" vertical="top"/>
    </xf>
    <xf numFmtId="0" fontId="52" fillId="0" borderId="4" xfId="0" applyFont="1" applyBorder="1" applyAlignment="1">
      <alignment horizontal="center" vertical="top"/>
    </xf>
    <xf numFmtId="0" fontId="3" fillId="0" borderId="0" xfId="0" applyFont="1"/>
    <xf numFmtId="0" fontId="30" fillId="0" borderId="0" xfId="0" applyFont="1"/>
    <xf numFmtId="0" fontId="33" fillId="0" borderId="0" xfId="0" applyFont="1" applyAlignment="1">
      <alignment horizontal="center"/>
    </xf>
    <xf numFmtId="0" fontId="34" fillId="0" borderId="34" xfId="0" applyFont="1" applyBorder="1" applyAlignment="1">
      <alignment horizontal="left" vertical="center" wrapText="1"/>
    </xf>
    <xf numFmtId="0" fontId="39" fillId="0" borderId="34" xfId="0" applyFont="1" applyBorder="1" applyAlignment="1">
      <alignment horizontal="right" vertical="center"/>
    </xf>
    <xf numFmtId="49" fontId="35" fillId="0" borderId="34" xfId="0" applyNumberFormat="1" applyFont="1" applyBorder="1" applyAlignment="1">
      <alignment horizontal="center" vertical="center"/>
    </xf>
    <xf numFmtId="0" fontId="41" fillId="0" borderId="0" xfId="0" applyFont="1"/>
    <xf numFmtId="0" fontId="33" fillId="0" borderId="0" xfId="0" applyFont="1" applyAlignment="1">
      <alignment horizontal="left"/>
    </xf>
    <xf numFmtId="0" fontId="54" fillId="0" borderId="0" xfId="0" applyFont="1" applyAlignment="1">
      <alignment horizontal="left"/>
    </xf>
    <xf numFmtId="0" fontId="54" fillId="0" borderId="0" xfId="0" applyFont="1"/>
    <xf numFmtId="0" fontId="32" fillId="0" borderId="0" xfId="0" applyFont="1"/>
    <xf numFmtId="0" fontId="41" fillId="0" borderId="0" xfId="0" applyFont="1" applyAlignment="1">
      <alignment horizontal="center" vertical="center"/>
    </xf>
    <xf numFmtId="0" fontId="31" fillId="0" borderId="0" xfId="0" applyFont="1" applyAlignment="1">
      <alignment horizontal="center" wrapText="1"/>
    </xf>
    <xf numFmtId="0" fontId="41" fillId="0" borderId="0" xfId="0" applyFont="1" applyAlignment="1">
      <alignment horizontal="center" wrapText="1"/>
    </xf>
    <xf numFmtId="0" fontId="31" fillId="0" borderId="0" xfId="0" applyFont="1" applyAlignment="1">
      <alignment horizontal="center"/>
    </xf>
    <xf numFmtId="0" fontId="41" fillId="0" borderId="0" xfId="0" applyFont="1" applyAlignment="1">
      <alignment horizontal="left"/>
    </xf>
    <xf numFmtId="0" fontId="55" fillId="0" borderId="0" xfId="0" applyFont="1" applyAlignment="1">
      <alignment horizontal="right" vertical="center"/>
    </xf>
    <xf numFmtId="164" fontId="55" fillId="0" borderId="0" xfId="0" applyNumberFormat="1" applyFont="1" applyAlignment="1">
      <alignment vertical="center"/>
    </xf>
    <xf numFmtId="164" fontId="41" fillId="0" borderId="0" xfId="0" applyNumberFormat="1" applyFont="1" applyAlignment="1">
      <alignment horizontal="center"/>
    </xf>
    <xf numFmtId="164" fontId="41" fillId="0" borderId="0" xfId="0" applyNumberFormat="1" applyFont="1" applyAlignment="1">
      <alignment horizontal="right" vertical="center"/>
    </xf>
    <xf numFmtId="0" fontId="55" fillId="0" borderId="1" xfId="0" applyFont="1" applyBorder="1"/>
    <xf numFmtId="0" fontId="41" fillId="0" borderId="0" xfId="0" applyFont="1" applyAlignment="1">
      <alignment horizontal="right"/>
    </xf>
    <xf numFmtId="0" fontId="55" fillId="0" borderId="0" xfId="0" applyFont="1"/>
    <xf numFmtId="0" fontId="55" fillId="0" borderId="0" xfId="0" applyFont="1" applyAlignment="1">
      <alignment horizontal="right"/>
    </xf>
    <xf numFmtId="0" fontId="41" fillId="0" borderId="7" xfId="0" applyFont="1" applyBorder="1" applyAlignment="1">
      <alignment horizontal="center"/>
    </xf>
    <xf numFmtId="0" fontId="31" fillId="0" borderId="1" xfId="0" applyFont="1" applyBorder="1" applyAlignment="1">
      <alignment horizontal="center" vertical="center" wrapText="1"/>
    </xf>
    <xf numFmtId="0" fontId="41" fillId="0" borderId="1" xfId="0" applyFont="1" applyBorder="1" applyAlignment="1">
      <alignment horizontal="center" vertical="center"/>
    </xf>
    <xf numFmtId="0" fontId="31" fillId="0" borderId="1" xfId="0" applyFont="1" applyBorder="1" applyAlignment="1">
      <alignment horizontal="center" vertical="top"/>
    </xf>
    <xf numFmtId="0" fontId="41" fillId="0" borderId="1" xfId="0" applyFont="1" applyBorder="1" applyAlignment="1">
      <alignment horizontal="center" vertical="top"/>
    </xf>
    <xf numFmtId="0" fontId="31" fillId="0" borderId="1" xfId="0" applyFont="1" applyBorder="1" applyAlignment="1">
      <alignment vertical="center"/>
    </xf>
    <xf numFmtId="0" fontId="31" fillId="0" borderId="1" xfId="0" applyFont="1" applyBorder="1" applyAlignment="1">
      <alignment horizontal="center" vertical="center"/>
    </xf>
    <xf numFmtId="2" fontId="31" fillId="0" borderId="1" xfId="0" applyNumberFormat="1" applyFont="1" applyBorder="1" applyAlignment="1">
      <alignment horizontal="right" vertical="center"/>
    </xf>
    <xf numFmtId="0" fontId="31" fillId="0" borderId="1" xfId="0" applyFont="1" applyBorder="1" applyAlignment="1">
      <alignment vertical="center" wrapText="1"/>
    </xf>
    <xf numFmtId="0" fontId="41" fillId="0" borderId="1" xfId="0" applyFont="1" applyBorder="1" applyAlignment="1">
      <alignment vertical="center" wrapText="1"/>
    </xf>
    <xf numFmtId="2" fontId="41" fillId="0" borderId="1" xfId="0" applyNumberFormat="1" applyFont="1" applyBorder="1" applyAlignment="1">
      <alignment horizontal="right" vertical="center"/>
    </xf>
    <xf numFmtId="2" fontId="31" fillId="7" borderId="1" xfId="0" applyNumberFormat="1" applyFont="1" applyFill="1" applyBorder="1" applyAlignment="1">
      <alignment horizontal="right" vertical="center"/>
    </xf>
    <xf numFmtId="0" fontId="41" fillId="0" borderId="1" xfId="0" applyFont="1" applyBorder="1" applyAlignment="1">
      <alignment vertical="top" wrapText="1"/>
    </xf>
    <xf numFmtId="0" fontId="41" fillId="7" borderId="1" xfId="0" applyFont="1" applyFill="1" applyBorder="1" applyAlignment="1">
      <alignment vertical="center" wrapText="1"/>
    </xf>
    <xf numFmtId="1" fontId="31" fillId="0" borderId="1" xfId="0" applyNumberFormat="1" applyFont="1" applyBorder="1" applyAlignment="1">
      <alignment horizontal="center" vertical="top"/>
    </xf>
    <xf numFmtId="1" fontId="41" fillId="0" borderId="1" xfId="0" applyNumberFormat="1" applyFont="1" applyBorder="1" applyAlignment="1">
      <alignment horizontal="center" vertical="top" wrapText="1"/>
    </xf>
    <xf numFmtId="1" fontId="31" fillId="0" borderId="1" xfId="0" applyNumberFormat="1" applyFont="1" applyBorder="1" applyAlignment="1">
      <alignment horizontal="center" vertical="top" wrapText="1"/>
    </xf>
    <xf numFmtId="0" fontId="31" fillId="0" borderId="1" xfId="0" applyFont="1" applyBorder="1" applyAlignment="1">
      <alignment vertical="top" wrapText="1"/>
    </xf>
    <xf numFmtId="0" fontId="41" fillId="0" borderId="0" xfId="0" applyFont="1" applyAlignment="1">
      <alignment horizontal="center" vertical="top"/>
    </xf>
    <xf numFmtId="0" fontId="31" fillId="0" borderId="0" xfId="0" applyFont="1" applyAlignment="1">
      <alignment horizontal="center" vertical="top" wrapText="1"/>
    </xf>
    <xf numFmtId="0" fontId="41" fillId="0" borderId="0" xfId="0" applyFont="1" applyAlignment="1">
      <alignment vertical="center"/>
    </xf>
    <xf numFmtId="164" fontId="41" fillId="0" borderId="4" xfId="0" applyNumberFormat="1" applyFont="1" applyBorder="1" applyAlignment="1">
      <alignment horizontal="right" vertical="center"/>
    </xf>
    <xf numFmtId="0" fontId="31" fillId="0" borderId="0" xfId="0" applyFont="1" applyAlignment="1">
      <alignment horizontal="center" vertical="center" wrapText="1"/>
    </xf>
    <xf numFmtId="0" fontId="41" fillId="0" borderId="0" xfId="0" applyFont="1" applyAlignment="1">
      <alignment vertical="top"/>
    </xf>
    <xf numFmtId="0" fontId="41" fillId="0" borderId="16" xfId="0" applyFont="1" applyBorder="1" applyAlignment="1">
      <alignment vertical="center"/>
    </xf>
    <xf numFmtId="0" fontId="41" fillId="0" borderId="16" xfId="0" applyFont="1" applyBorder="1"/>
    <xf numFmtId="0" fontId="55" fillId="0" borderId="0" xfId="0" applyFont="1" applyAlignment="1">
      <alignment horizontal="center" vertical="center" wrapText="1"/>
    </xf>
    <xf numFmtId="0" fontId="41" fillId="0" borderId="0" xfId="0" applyFont="1" applyAlignment="1">
      <alignment horizontal="center" vertical="center" wrapText="1"/>
    </xf>
    <xf numFmtId="0" fontId="30" fillId="0" borderId="38" xfId="0" applyFont="1" applyBorder="1" applyAlignment="1">
      <alignment horizontal="center" vertical="top"/>
    </xf>
    <xf numFmtId="0" fontId="56" fillId="0" borderId="0" xfId="0" applyFont="1" applyAlignment="1">
      <alignment vertical="center"/>
    </xf>
    <xf numFmtId="0" fontId="56" fillId="0" borderId="0" xfId="0" applyFont="1" applyAlignment="1">
      <alignment vertical="top"/>
    </xf>
    <xf numFmtId="0" fontId="56" fillId="0" borderId="0" xfId="0" applyFont="1"/>
    <xf numFmtId="0" fontId="35" fillId="0" borderId="34" xfId="0" applyFont="1" applyFill="1" applyBorder="1" applyAlignment="1">
      <alignment horizontal="center" vertical="center" wrapText="1"/>
    </xf>
    <xf numFmtId="0" fontId="35" fillId="0" borderId="34" xfId="0" applyFont="1" applyFill="1" applyBorder="1" applyAlignment="1">
      <alignment horizontal="center" vertical="center"/>
    </xf>
    <xf numFmtId="0" fontId="57" fillId="0" borderId="0" xfId="3" applyFont="1"/>
    <xf numFmtId="0" fontId="58" fillId="0" borderId="0" xfId="3" applyFont="1"/>
    <xf numFmtId="0" fontId="58" fillId="0" borderId="39" xfId="3" applyFont="1" applyBorder="1" applyAlignment="1">
      <alignment vertical="center"/>
    </xf>
    <xf numFmtId="0" fontId="59" fillId="0" borderId="0" xfId="3" applyFont="1" applyAlignment="1">
      <alignment horizontal="center" vertical="top"/>
    </xf>
    <xf numFmtId="0" fontId="60" fillId="0" borderId="0" xfId="3" applyFont="1"/>
    <xf numFmtId="0" fontId="57" fillId="0" borderId="0" xfId="0" applyFont="1"/>
    <xf numFmtId="0" fontId="62" fillId="0" borderId="0" xfId="3" applyFont="1" applyAlignment="1">
      <alignment horizontal="center" vertical="center"/>
    </xf>
    <xf numFmtId="0" fontId="58" fillId="0" borderId="22" xfId="3" applyFont="1" applyBorder="1" applyAlignment="1">
      <alignment horizontal="center" vertical="center"/>
    </xf>
    <xf numFmtId="0" fontId="64" fillId="0" borderId="22" xfId="0" applyFont="1" applyBorder="1" applyAlignment="1">
      <alignment horizontal="center" vertical="center" wrapText="1"/>
    </xf>
    <xf numFmtId="0" fontId="65" fillId="0" borderId="22" xfId="3" applyFont="1" applyBorder="1" applyAlignment="1">
      <alignment horizontal="center" vertical="center" wrapText="1"/>
    </xf>
    <xf numFmtId="0" fontId="65" fillId="0" borderId="22" xfId="3" applyFont="1" applyBorder="1" applyAlignment="1">
      <alignment horizontal="center" wrapText="1"/>
    </xf>
    <xf numFmtId="0" fontId="60" fillId="0" borderId="22" xfId="3" applyFont="1" applyBorder="1"/>
    <xf numFmtId="2" fontId="63" fillId="0" borderId="22" xfId="3" applyNumberFormat="1" applyFont="1" applyBorder="1"/>
    <xf numFmtId="2" fontId="63" fillId="0" borderId="22" xfId="3" applyNumberFormat="1" applyFont="1" applyBorder="1" applyAlignment="1">
      <alignment horizontal="right"/>
    </xf>
    <xf numFmtId="2" fontId="63" fillId="8" borderId="22" xfId="3" applyNumberFormat="1" applyFont="1" applyFill="1" applyBorder="1" applyAlignment="1">
      <alignment horizontal="right" vertical="center"/>
    </xf>
    <xf numFmtId="0" fontId="66" fillId="0" borderId="0" xfId="0" applyFont="1"/>
    <xf numFmtId="2" fontId="63" fillId="0" borderId="22" xfId="3" applyNumberFormat="1" applyFont="1" applyBorder="1" applyAlignment="1">
      <alignment horizontal="right" vertical="center"/>
    </xf>
    <xf numFmtId="0" fontId="60" fillId="0" borderId="22" xfId="3" applyFont="1" applyBorder="1" applyAlignment="1">
      <alignment wrapText="1"/>
    </xf>
    <xf numFmtId="49" fontId="67" fillId="0" borderId="22" xfId="3" applyNumberFormat="1" applyFont="1" applyBorder="1" applyAlignment="1">
      <alignment horizontal="justify" vertical="center"/>
    </xf>
    <xf numFmtId="0" fontId="14" fillId="0" borderId="22" xfId="0" applyFont="1" applyBorder="1" applyAlignment="1">
      <alignment vertical="center" wrapText="1"/>
    </xf>
    <xf numFmtId="2" fontId="63" fillId="0" borderId="22" xfId="3" applyNumberFormat="1" applyFont="1" applyBorder="1" applyAlignment="1">
      <alignment horizontal="justify" vertical="center"/>
    </xf>
    <xf numFmtId="1" fontId="68" fillId="0" borderId="22" xfId="0" applyNumberFormat="1" applyFont="1" applyBorder="1"/>
    <xf numFmtId="2" fontId="62" fillId="0" borderId="22" xfId="0" applyNumberFormat="1" applyFont="1" applyBorder="1"/>
    <xf numFmtId="1" fontId="69" fillId="0" borderId="0" xfId="0" applyNumberFormat="1" applyFont="1" applyAlignment="1">
      <alignment vertical="top"/>
    </xf>
    <xf numFmtId="1" fontId="57" fillId="0" borderId="0" xfId="0" applyNumberFormat="1" applyFont="1"/>
    <xf numFmtId="1" fontId="59" fillId="0" borderId="0" xfId="0" applyNumberFormat="1" applyFont="1"/>
    <xf numFmtId="1" fontId="70" fillId="0" borderId="0" xfId="0" applyNumberFormat="1" applyFont="1"/>
    <xf numFmtId="0" fontId="10" fillId="0" borderId="39" xfId="0" applyFont="1" applyBorder="1"/>
    <xf numFmtId="1" fontId="59" fillId="0" borderId="39" xfId="0" applyNumberFormat="1" applyFont="1" applyBorder="1"/>
    <xf numFmtId="0" fontId="6" fillId="0" borderId="0" xfId="0" applyFont="1" applyAlignment="1">
      <alignment horizontal="center" vertical="top"/>
    </xf>
    <xf numFmtId="1" fontId="70" fillId="0" borderId="0" xfId="0" applyNumberFormat="1" applyFont="1" applyAlignment="1">
      <alignment wrapText="1"/>
    </xf>
    <xf numFmtId="0" fontId="28" fillId="0" borderId="19" xfId="0" applyFont="1" applyBorder="1" applyProtection="1">
      <protection locked="0"/>
    </xf>
    <xf numFmtId="0" fontId="3" fillId="0" borderId="19" xfId="0" applyFont="1" applyBorder="1"/>
    <xf numFmtId="1" fontId="59" fillId="0" borderId="0" xfId="0" applyNumberFormat="1" applyFont="1" applyAlignment="1">
      <alignment vertical="top"/>
    </xf>
    <xf numFmtId="1" fontId="69" fillId="0" borderId="0" xfId="0" applyNumberFormat="1" applyFont="1"/>
    <xf numFmtId="1" fontId="59" fillId="0" borderId="0" xfId="0" applyNumberFormat="1" applyFont="1" applyAlignment="1">
      <alignment vertical="center"/>
    </xf>
    <xf numFmtId="0" fontId="59" fillId="0" borderId="0" xfId="3" applyFont="1"/>
    <xf numFmtId="0" fontId="72" fillId="0" borderId="0" xfId="3" applyFont="1"/>
    <xf numFmtId="0" fontId="32" fillId="0" borderId="7" xfId="0" applyFont="1" applyBorder="1" applyAlignment="1"/>
    <xf numFmtId="0" fontId="12" fillId="0" borderId="0" xfId="0" applyFont="1" applyAlignment="1">
      <alignment horizontal="center"/>
    </xf>
    <xf numFmtId="0" fontId="17" fillId="0" borderId="0" xfId="0" applyFont="1" applyProtection="1">
      <protection locked="0"/>
    </xf>
    <xf numFmtId="0" fontId="17" fillId="0" borderId="0" xfId="0" applyFont="1"/>
    <xf numFmtId="0" fontId="70" fillId="0" borderId="0" xfId="5" applyFont="1" applyProtection="1">
      <protection locked="0"/>
    </xf>
    <xf numFmtId="0" fontId="17" fillId="0" borderId="0" xfId="0" applyFont="1" applyAlignment="1" applyProtection="1">
      <alignment wrapText="1"/>
      <protection locked="0"/>
    </xf>
    <xf numFmtId="0" fontId="24" fillId="0" borderId="0" xfId="0" applyFont="1" applyProtection="1">
      <protection locked="0"/>
    </xf>
    <xf numFmtId="0" fontId="73" fillId="0" borderId="0" xfId="5" applyFont="1" applyAlignment="1" applyProtection="1">
      <alignment horizontal="center" vertical="center" wrapText="1"/>
      <protection locked="0"/>
    </xf>
    <xf numFmtId="0" fontId="75" fillId="0" borderId="25" xfId="0" applyFont="1" applyBorder="1" applyProtection="1">
      <protection locked="0"/>
    </xf>
    <xf numFmtId="0" fontId="75" fillId="0" borderId="22" xfId="0" applyFont="1" applyBorder="1" applyProtection="1">
      <protection locked="0"/>
    </xf>
    <xf numFmtId="0" fontId="16" fillId="0" borderId="0" xfId="0" applyFont="1" applyProtection="1">
      <protection locked="0"/>
    </xf>
    <xf numFmtId="1" fontId="76" fillId="0" borderId="0" xfId="0" applyNumberFormat="1" applyFont="1" applyProtection="1">
      <protection locked="0"/>
    </xf>
    <xf numFmtId="0" fontId="24" fillId="0" borderId="22" xfId="2" applyFont="1" applyBorder="1" applyAlignment="1" applyProtection="1">
      <alignment horizontal="center" vertical="center" wrapText="1"/>
      <protection locked="0"/>
    </xf>
    <xf numFmtId="0" fontId="77" fillId="0" borderId="22" xfId="6" applyFont="1" applyBorder="1" applyAlignment="1" applyProtection="1">
      <alignment horizontal="center" vertical="top" wrapText="1"/>
      <protection locked="0"/>
    </xf>
    <xf numFmtId="0" fontId="77" fillId="0" borderId="25" xfId="2" applyFont="1" applyBorder="1" applyAlignment="1" applyProtection="1">
      <alignment horizontal="center" vertical="top" wrapText="1"/>
      <protection locked="0"/>
    </xf>
    <xf numFmtId="0" fontId="77" fillId="0" borderId="22" xfId="0" applyFont="1" applyBorder="1" applyAlignment="1" applyProtection="1">
      <alignment vertical="top"/>
      <protection locked="0"/>
    </xf>
    <xf numFmtId="0" fontId="16" fillId="0" borderId="32" xfId="0" applyFont="1" applyBorder="1" applyProtection="1">
      <protection locked="0"/>
    </xf>
    <xf numFmtId="0" fontId="17" fillId="0" borderId="22" xfId="6" applyFont="1" applyBorder="1" applyAlignment="1" applyProtection="1">
      <alignment vertical="center" wrapText="1"/>
      <protection locked="0"/>
    </xf>
    <xf numFmtId="0" fontId="17" fillId="0" borderId="22" xfId="6" applyFont="1" applyBorder="1" applyProtection="1">
      <protection locked="0"/>
    </xf>
    <xf numFmtId="0" fontId="17" fillId="0" borderId="25" xfId="6" applyFont="1" applyBorder="1" applyAlignment="1" applyProtection="1">
      <alignment horizontal="center" vertical="center"/>
      <protection locked="0"/>
    </xf>
    <xf numFmtId="0" fontId="12" fillId="0" borderId="22" xfId="0" applyFont="1" applyBorder="1" applyAlignment="1" applyProtection="1">
      <alignment horizontal="center"/>
      <protection locked="0"/>
    </xf>
    <xf numFmtId="0" fontId="17" fillId="0" borderId="22" xfId="6" applyFont="1" applyBorder="1" applyAlignment="1" applyProtection="1">
      <alignment horizontal="right"/>
      <protection locked="0"/>
    </xf>
    <xf numFmtId="0" fontId="17" fillId="0" borderId="25" xfId="6" applyFont="1" applyBorder="1" applyAlignment="1" applyProtection="1">
      <alignment horizontal="right"/>
      <protection locked="0"/>
    </xf>
    <xf numFmtId="0" fontId="12" fillId="0" borderId="22" xfId="0" applyFont="1" applyBorder="1" applyAlignment="1" applyProtection="1">
      <alignment horizontal="right"/>
      <protection locked="0"/>
    </xf>
    <xf numFmtId="164" fontId="57" fillId="0" borderId="0" xfId="7" applyNumberFormat="1" applyFont="1" applyProtection="1">
      <protection locked="0"/>
    </xf>
    <xf numFmtId="164" fontId="57" fillId="0" borderId="0" xfId="7" applyNumberFormat="1" applyFont="1" applyAlignment="1" applyProtection="1">
      <alignment horizontal="left"/>
      <protection locked="0"/>
    </xf>
    <xf numFmtId="164" fontId="57" fillId="0" borderId="0" xfId="7" applyNumberFormat="1" applyFont="1" applyAlignment="1" applyProtection="1">
      <alignment horizontal="center"/>
      <protection locked="0"/>
    </xf>
    <xf numFmtId="1" fontId="76" fillId="0" borderId="22" xfId="0" applyNumberFormat="1" applyFont="1" applyBorder="1" applyAlignment="1" applyProtection="1">
      <alignment horizontal="center"/>
      <protection locked="0"/>
    </xf>
    <xf numFmtId="0" fontId="17" fillId="0" borderId="0" xfId="6" applyFont="1" applyAlignment="1" applyProtection="1">
      <alignment vertical="center" wrapText="1"/>
      <protection locked="0"/>
    </xf>
    <xf numFmtId="0" fontId="16" fillId="0" borderId="0" xfId="6" applyFont="1" applyAlignment="1" applyProtection="1">
      <alignment horizontal="center" vertical="center"/>
      <protection locked="0"/>
    </xf>
    <xf numFmtId="0" fontId="17" fillId="0" borderId="0" xfId="6" applyFont="1" applyProtection="1">
      <protection locked="0"/>
    </xf>
    <xf numFmtId="164" fontId="70" fillId="0" borderId="0" xfId="7" applyNumberFormat="1" applyFont="1" applyProtection="1">
      <protection locked="0"/>
    </xf>
    <xf numFmtId="0" fontId="16" fillId="0" borderId="25" xfId="0" applyFont="1" applyBorder="1" applyAlignment="1" applyProtection="1">
      <alignment horizontal="center" vertical="center" wrapText="1"/>
      <protection locked="0"/>
    </xf>
    <xf numFmtId="0" fontId="16" fillId="0" borderId="50" xfId="0" applyFont="1" applyBorder="1" applyAlignment="1" applyProtection="1">
      <alignment horizontal="center" vertical="center" wrapText="1"/>
      <protection locked="0"/>
    </xf>
    <xf numFmtId="0" fontId="16" fillId="0" borderId="48" xfId="0" applyFont="1" applyBorder="1" applyAlignment="1">
      <alignment horizontal="center" wrapText="1"/>
    </xf>
    <xf numFmtId="0" fontId="16" fillId="0" borderId="49" xfId="0" applyFont="1" applyBorder="1" applyAlignment="1">
      <alignment horizontal="center" wrapText="1"/>
    </xf>
    <xf numFmtId="0" fontId="16" fillId="0" borderId="22" xfId="0" applyFont="1" applyBorder="1" applyAlignment="1">
      <alignment horizontal="center" wrapText="1"/>
    </xf>
    <xf numFmtId="0" fontId="16" fillId="0" borderId="25" xfId="0" applyFont="1" applyBorder="1" applyAlignment="1">
      <alignment horizontal="center" wrapText="1"/>
    </xf>
    <xf numFmtId="0" fontId="16" fillId="0" borderId="50" xfId="0" applyFont="1" applyBorder="1" applyAlignment="1">
      <alignment horizontal="center" wrapText="1"/>
    </xf>
    <xf numFmtId="0" fontId="16" fillId="0" borderId="54" xfId="0" applyFont="1" applyBorder="1" applyAlignment="1">
      <alignment horizontal="center" wrapText="1"/>
    </xf>
    <xf numFmtId="0" fontId="16" fillId="0" borderId="51" xfId="0" applyFont="1" applyBorder="1" applyAlignment="1">
      <alignment horizontal="center" wrapText="1"/>
    </xf>
    <xf numFmtId="0" fontId="16" fillId="0" borderId="48" xfId="0" applyFont="1" applyBorder="1" applyAlignment="1">
      <alignment wrapText="1"/>
    </xf>
    <xf numFmtId="0" fontId="25" fillId="0" borderId="22" xfId="0" applyFont="1" applyBorder="1" applyAlignment="1">
      <alignment horizontal="right" wrapText="1"/>
    </xf>
    <xf numFmtId="0" fontId="25" fillId="0" borderId="25" xfId="0" applyFont="1" applyBorder="1" applyAlignment="1">
      <alignment horizontal="right" wrapText="1"/>
    </xf>
    <xf numFmtId="0" fontId="25" fillId="0" borderId="50" xfId="0" applyFont="1" applyBorder="1" applyAlignment="1">
      <alignment horizontal="right" wrapText="1"/>
    </xf>
    <xf numFmtId="0" fontId="25" fillId="0" borderId="49" xfId="0" applyFont="1" applyBorder="1" applyAlignment="1">
      <alignment horizontal="right" wrapText="1"/>
    </xf>
    <xf numFmtId="0" fontId="25" fillId="8" borderId="22" xfId="0" applyFont="1" applyFill="1" applyBorder="1" applyAlignment="1">
      <alignment horizontal="right" wrapText="1"/>
    </xf>
    <xf numFmtId="4" fontId="25" fillId="9" borderId="51" xfId="0" applyNumberFormat="1" applyFont="1" applyFill="1" applyBorder="1" applyAlignment="1">
      <alignment horizontal="right" wrapText="1"/>
    </xf>
    <xf numFmtId="4" fontId="17" fillId="0" borderId="0" xfId="0" applyNumberFormat="1" applyFont="1"/>
    <xf numFmtId="0" fontId="79" fillId="0" borderId="48" xfId="0" applyFont="1" applyBorder="1" applyAlignment="1">
      <alignment horizontal="left" wrapText="1"/>
    </xf>
    <xf numFmtId="0" fontId="25" fillId="0" borderId="48" xfId="0" applyFont="1" applyBorder="1" applyAlignment="1">
      <alignment horizontal="left" wrapText="1"/>
    </xf>
    <xf numFmtId="2" fontId="25" fillId="0" borderId="49" xfId="0" applyNumberFormat="1" applyFont="1" applyBorder="1" applyAlignment="1">
      <alignment horizontal="right" wrapText="1"/>
    </xf>
    <xf numFmtId="0" fontId="25" fillId="8" borderId="25" xfId="0" applyFont="1" applyFill="1" applyBorder="1" applyAlignment="1">
      <alignment horizontal="right" wrapText="1"/>
    </xf>
    <xf numFmtId="0" fontId="25" fillId="0" borderId="48" xfId="0" applyFont="1" applyBorder="1" applyAlignment="1" applyProtection="1">
      <alignment horizontal="left" wrapText="1"/>
      <protection locked="0"/>
    </xf>
    <xf numFmtId="0" fontId="25" fillId="0" borderId="49" xfId="0" applyFont="1" applyBorder="1" applyAlignment="1" applyProtection="1">
      <alignment horizontal="right" wrapText="1"/>
      <protection locked="0"/>
    </xf>
    <xf numFmtId="0" fontId="25" fillId="0" borderId="22" xfId="0" applyFont="1" applyBorder="1" applyAlignment="1" applyProtection="1">
      <alignment horizontal="right" wrapText="1"/>
      <protection locked="0"/>
    </xf>
    <xf numFmtId="0" fontId="76" fillId="0" borderId="22" xfId="0" applyFont="1" applyBorder="1" applyAlignment="1" applyProtection="1">
      <alignment horizontal="right" wrapText="1"/>
      <protection locked="0"/>
    </xf>
    <xf numFmtId="0" fontId="25" fillId="8" borderId="22" xfId="0" applyFont="1" applyFill="1" applyBorder="1" applyAlignment="1" applyProtection="1">
      <alignment horizontal="right" wrapText="1"/>
      <protection locked="0"/>
    </xf>
    <xf numFmtId="0" fontId="25" fillId="8" borderId="25" xfId="0" applyFont="1" applyFill="1" applyBorder="1" applyAlignment="1" applyProtection="1">
      <alignment horizontal="right" wrapText="1"/>
      <protection locked="0"/>
    </xf>
    <xf numFmtId="0" fontId="80" fillId="0" borderId="48" xfId="0" applyFont="1" applyBorder="1" applyAlignment="1" applyProtection="1">
      <alignment horizontal="left" wrapText="1"/>
      <protection locked="0"/>
    </xf>
    <xf numFmtId="0" fontId="81" fillId="0" borderId="48" xfId="0" applyFont="1" applyBorder="1" applyAlignment="1" applyProtection="1">
      <alignment horizontal="left" wrapText="1"/>
      <protection locked="0"/>
    </xf>
    <xf numFmtId="0" fontId="25" fillId="0" borderId="25" xfId="0" applyFont="1" applyBorder="1" applyAlignment="1" applyProtection="1">
      <alignment horizontal="right" wrapText="1"/>
      <protection locked="0"/>
    </xf>
    <xf numFmtId="0" fontId="25" fillId="0" borderId="50" xfId="0" applyFont="1" applyBorder="1" applyAlignment="1" applyProtection="1">
      <alignment horizontal="right" wrapText="1"/>
      <protection locked="0"/>
    </xf>
    <xf numFmtId="0" fontId="6" fillId="8" borderId="24" xfId="0" applyFont="1" applyFill="1" applyBorder="1"/>
    <xf numFmtId="0" fontId="76" fillId="0" borderId="48" xfId="0" applyFont="1" applyBorder="1" applyAlignment="1" applyProtection="1">
      <alignment horizontal="left" wrapText="1"/>
      <protection locked="0"/>
    </xf>
    <xf numFmtId="0" fontId="82" fillId="0" borderId="55" xfId="0" applyFont="1" applyBorder="1" applyAlignment="1">
      <alignment horizontal="left" wrapText="1"/>
    </xf>
    <xf numFmtId="0" fontId="25" fillId="0" borderId="56" xfId="0" applyFont="1" applyBorder="1" applyAlignment="1" applyProtection="1">
      <alignment horizontal="right" wrapText="1"/>
      <protection locked="0"/>
    </xf>
    <xf numFmtId="0" fontId="25" fillId="0" borderId="21" xfId="0" applyFont="1" applyBorder="1" applyAlignment="1" applyProtection="1">
      <alignment horizontal="right" wrapText="1"/>
      <protection locked="0"/>
    </xf>
    <xf numFmtId="0" fontId="76" fillId="0" borderId="21" xfId="0" applyFont="1" applyBorder="1" applyAlignment="1" applyProtection="1">
      <alignment horizontal="right" wrapText="1"/>
      <protection locked="0"/>
    </xf>
    <xf numFmtId="4" fontId="25" fillId="9" borderId="52" xfId="0" applyNumberFormat="1" applyFont="1" applyFill="1" applyBorder="1" applyAlignment="1">
      <alignment horizontal="right" wrapText="1"/>
    </xf>
    <xf numFmtId="0" fontId="25" fillId="8" borderId="30" xfId="0" applyFont="1" applyFill="1" applyBorder="1" applyAlignment="1" applyProtection="1">
      <alignment horizontal="right" wrapText="1"/>
      <protection locked="0"/>
    </xf>
    <xf numFmtId="0" fontId="83" fillId="9" borderId="41" xfId="0" applyFont="1" applyFill="1" applyBorder="1" applyAlignment="1">
      <alignment horizontal="left" wrapText="1"/>
    </xf>
    <xf numFmtId="0" fontId="83" fillId="9" borderId="57" xfId="0" applyFont="1" applyFill="1" applyBorder="1" applyAlignment="1">
      <alignment horizontal="right" wrapText="1"/>
    </xf>
    <xf numFmtId="2" fontId="83" fillId="9" borderId="58" xfId="0" applyNumberFormat="1" applyFont="1" applyFill="1" applyBorder="1" applyAlignment="1">
      <alignment horizontal="right" wrapText="1"/>
    </xf>
    <xf numFmtId="0" fontId="83" fillId="9" borderId="58" xfId="0" applyFont="1" applyFill="1" applyBorder="1" applyAlignment="1">
      <alignment horizontal="right" wrapText="1"/>
    </xf>
    <xf numFmtId="0" fontId="83" fillId="9" borderId="59" xfId="0" applyFont="1" applyFill="1" applyBorder="1" applyAlignment="1">
      <alignment horizontal="right" wrapText="1"/>
    </xf>
    <xf numFmtId="2" fontId="83" fillId="9" borderId="57" xfId="0" applyNumberFormat="1" applyFont="1" applyFill="1" applyBorder="1" applyAlignment="1">
      <alignment horizontal="right" wrapText="1"/>
    </xf>
    <xf numFmtId="4" fontId="25" fillId="9" borderId="59" xfId="0" applyNumberFormat="1" applyFont="1" applyFill="1" applyBorder="1" applyAlignment="1">
      <alignment horizontal="right" wrapText="1"/>
    </xf>
    <xf numFmtId="0" fontId="84" fillId="9" borderId="60" xfId="0" applyFont="1" applyFill="1" applyBorder="1" applyAlignment="1">
      <alignment horizontal="left" wrapText="1"/>
    </xf>
    <xf numFmtId="0" fontId="83" fillId="9" borderId="61" xfId="0" applyFont="1" applyFill="1" applyBorder="1" applyAlignment="1">
      <alignment horizontal="right" wrapText="1"/>
    </xf>
    <xf numFmtId="0" fontId="83" fillId="9" borderId="62" xfId="0" applyFont="1" applyFill="1" applyBorder="1" applyAlignment="1">
      <alignment horizontal="right" wrapText="1"/>
    </xf>
    <xf numFmtId="0" fontId="83" fillId="9" borderId="63" xfId="0" applyFont="1" applyFill="1" applyBorder="1" applyAlignment="1">
      <alignment horizontal="right" wrapText="1"/>
    </xf>
    <xf numFmtId="4" fontId="25" fillId="9" borderId="63" xfId="0" applyNumberFormat="1" applyFont="1" applyFill="1" applyBorder="1" applyAlignment="1">
      <alignment horizontal="right" wrapText="1"/>
    </xf>
    <xf numFmtId="2" fontId="83" fillId="9" borderId="62" xfId="0" applyNumberFormat="1" applyFont="1" applyFill="1" applyBorder="1" applyAlignment="1">
      <alignment horizontal="right" wrapText="1"/>
    </xf>
    <xf numFmtId="0" fontId="17" fillId="9" borderId="64" xfId="0" applyFont="1" applyFill="1" applyBorder="1"/>
    <xf numFmtId="0" fontId="17" fillId="9" borderId="65" xfId="0" applyFont="1" applyFill="1" applyBorder="1"/>
    <xf numFmtId="0" fontId="17" fillId="9" borderId="24" xfId="0" applyFont="1" applyFill="1" applyBorder="1"/>
    <xf numFmtId="0" fontId="17" fillId="9" borderId="53" xfId="0" applyFont="1" applyFill="1" applyBorder="1"/>
    <xf numFmtId="0" fontId="17" fillId="9" borderId="49" xfId="0" applyFont="1" applyFill="1" applyBorder="1"/>
    <xf numFmtId="4" fontId="25" fillId="9" borderId="53" xfId="0" applyNumberFormat="1" applyFont="1" applyFill="1" applyBorder="1" applyAlignment="1">
      <alignment horizontal="right" wrapText="1"/>
    </xf>
    <xf numFmtId="0" fontId="80" fillId="9" borderId="48" xfId="0" applyFont="1" applyFill="1" applyBorder="1" applyAlignment="1" applyProtection="1">
      <alignment horizontal="left" wrapText="1"/>
      <protection locked="0"/>
    </xf>
    <xf numFmtId="0" fontId="17" fillId="9" borderId="22" xfId="0" applyFont="1" applyFill="1" applyBorder="1"/>
    <xf numFmtId="0" fontId="17" fillId="9" borderId="51" xfId="0" applyFont="1" applyFill="1" applyBorder="1"/>
    <xf numFmtId="0" fontId="17" fillId="9" borderId="48" xfId="0" applyFont="1" applyFill="1" applyBorder="1"/>
    <xf numFmtId="0" fontId="80" fillId="9" borderId="60" xfId="0" applyFont="1" applyFill="1" applyBorder="1" applyAlignment="1" applyProtection="1">
      <alignment horizontal="left" wrapText="1"/>
      <protection locked="0"/>
    </xf>
    <xf numFmtId="0" fontId="17" fillId="9" borderId="61" xfId="0" applyFont="1" applyFill="1" applyBorder="1"/>
    <xf numFmtId="0" fontId="17" fillId="9" borderId="62" xfId="0" applyFont="1" applyFill="1" applyBorder="1"/>
    <xf numFmtId="0" fontId="17" fillId="9" borderId="63" xfId="0" applyFont="1" applyFill="1" applyBorder="1"/>
    <xf numFmtId="0" fontId="85" fillId="0" borderId="0" xfId="0" applyFont="1" applyProtection="1">
      <protection locked="0"/>
    </xf>
    <xf numFmtId="0" fontId="17" fillId="0" borderId="19" xfId="0" applyFont="1" applyBorder="1" applyProtection="1">
      <protection locked="0"/>
    </xf>
    <xf numFmtId="0" fontId="85" fillId="0" borderId="0" xfId="0" applyFont="1" applyAlignment="1" applyProtection="1">
      <alignment horizontal="center"/>
      <protection locked="0"/>
    </xf>
    <xf numFmtId="0" fontId="16" fillId="0" borderId="0" xfId="0" applyFont="1"/>
    <xf numFmtId="0" fontId="13" fillId="0" borderId="22" xfId="0" applyFont="1" applyBorder="1"/>
    <xf numFmtId="0" fontId="14" fillId="0" borderId="22" xfId="0" applyFont="1" applyBorder="1"/>
    <xf numFmtId="0" fontId="14" fillId="0" borderId="22" xfId="0" applyFont="1" applyBorder="1" applyAlignment="1">
      <alignment horizontal="center"/>
    </xf>
    <xf numFmtId="0" fontId="15" fillId="0" borderId="22" xfId="0" applyFont="1" applyBorder="1"/>
    <xf numFmtId="0" fontId="15" fillId="0" borderId="22" xfId="0" applyFont="1" applyBorder="1" applyAlignment="1">
      <alignment horizontal="center"/>
    </xf>
    <xf numFmtId="0" fontId="87" fillId="0" borderId="22" xfId="0" applyFont="1" applyBorder="1"/>
    <xf numFmtId="0" fontId="87" fillId="0" borderId="22" xfId="0" applyFont="1" applyBorder="1" applyAlignment="1">
      <alignment horizontal="center"/>
    </xf>
    <xf numFmtId="0" fontId="12" fillId="0" borderId="0" xfId="0" applyFont="1" applyAlignment="1" applyProtection="1">
      <alignment horizontal="right"/>
      <protection locked="0"/>
    </xf>
    <xf numFmtId="0" fontId="12" fillId="0" borderId="19" xfId="0" applyFont="1" applyBorder="1" applyAlignment="1" applyProtection="1">
      <alignment horizontal="left"/>
      <protection locked="0"/>
    </xf>
    <xf numFmtId="0" fontId="12" fillId="0" borderId="0" xfId="0" applyFont="1" applyAlignment="1" applyProtection="1">
      <alignment horizontal="center"/>
      <protection locked="0"/>
    </xf>
    <xf numFmtId="0" fontId="16" fillId="0" borderId="22"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164" fontId="59" fillId="0" borderId="0" xfId="7" applyNumberFormat="1" applyFont="1" applyAlignment="1" applyProtection="1">
      <alignment horizontal="center"/>
      <protection locked="0"/>
    </xf>
    <xf numFmtId="0" fontId="17" fillId="0" borderId="0" xfId="0" applyFont="1" applyAlignment="1" applyProtection="1">
      <alignment horizontal="center"/>
      <protection locked="0"/>
    </xf>
    <xf numFmtId="0" fontId="17" fillId="0" borderId="0" xfId="0" applyFont="1" applyAlignment="1" applyProtection="1">
      <alignment horizontal="center" vertical="center"/>
      <protection locked="0"/>
    </xf>
    <xf numFmtId="0" fontId="25" fillId="0" borderId="22" xfId="0" applyFont="1" applyBorder="1" applyAlignment="1" applyProtection="1">
      <alignment horizontal="center" wrapText="1"/>
      <protection locked="0"/>
    </xf>
    <xf numFmtId="0" fontId="89" fillId="0" borderId="22" xfId="0" applyFont="1" applyBorder="1" applyAlignment="1" applyProtection="1">
      <alignment horizontal="center" wrapText="1"/>
      <protection locked="0"/>
    </xf>
    <xf numFmtId="0" fontId="89" fillId="0" borderId="21" xfId="0" applyFont="1" applyBorder="1" applyAlignment="1" applyProtection="1">
      <alignment horizontal="center" wrapText="1"/>
      <protection locked="0"/>
    </xf>
    <xf numFmtId="0" fontId="12" fillId="0" borderId="0" xfId="0" applyFont="1" applyAlignment="1" applyProtection="1">
      <alignment vertical="top" wrapText="1"/>
      <protection locked="0"/>
    </xf>
    <xf numFmtId="0" fontId="33" fillId="0" borderId="7" xfId="0" applyFont="1" applyBorder="1"/>
    <xf numFmtId="0" fontId="30" fillId="0" borderId="0" xfId="0" applyFont="1" applyAlignment="1">
      <alignment horizontal="center" vertical="center" wrapText="1"/>
    </xf>
    <xf numFmtId="0" fontId="46" fillId="0" borderId="0" xfId="0" applyFont="1" applyAlignment="1">
      <alignment horizontal="center"/>
    </xf>
    <xf numFmtId="0" fontId="46" fillId="0" borderId="0" xfId="0" applyFont="1" applyAlignment="1">
      <alignment horizontal="center" vertical="center" wrapText="1"/>
    </xf>
    <xf numFmtId="0" fontId="30" fillId="0" borderId="0" xfId="0" applyFont="1" applyAlignment="1">
      <alignment horizontal="center"/>
    </xf>
    <xf numFmtId="0" fontId="30" fillId="0" borderId="0" xfId="0" applyFont="1"/>
    <xf numFmtId="0" fontId="88"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vertical="top"/>
    </xf>
    <xf numFmtId="0" fontId="33" fillId="0" borderId="0" xfId="0" applyFont="1" applyAlignment="1">
      <alignment horizontal="left" vertical="center" wrapText="1"/>
    </xf>
    <xf numFmtId="0" fontId="33" fillId="0" borderId="0" xfId="0" applyFont="1" applyAlignment="1">
      <alignment horizontal="left" vertical="top" wrapText="1"/>
    </xf>
    <xf numFmtId="0" fontId="46" fillId="0" borderId="0" xfId="0" applyFont="1" applyAlignment="1">
      <alignment horizontal="center" wrapText="1"/>
    </xf>
    <xf numFmtId="0" fontId="33" fillId="0" borderId="16" xfId="0" applyFont="1" applyBorder="1" applyAlignment="1">
      <alignment horizontal="center"/>
    </xf>
    <xf numFmtId="0" fontId="30" fillId="0" borderId="0" xfId="0" applyFont="1" applyAlignment="1">
      <alignment horizontal="left" vertical="top"/>
    </xf>
    <xf numFmtId="0" fontId="52" fillId="0" borderId="0" xfId="0" applyFont="1" applyAlignment="1">
      <alignment horizontal="center" vertical="top"/>
    </xf>
    <xf numFmtId="0" fontId="33" fillId="0" borderId="7" xfId="0" applyFont="1" applyBorder="1" applyAlignment="1">
      <alignment horizontal="right" wrapText="1"/>
    </xf>
    <xf numFmtId="0" fontId="33" fillId="0" borderId="0" xfId="0" applyFont="1" applyAlignment="1">
      <alignment horizontal="right"/>
    </xf>
    <xf numFmtId="0" fontId="30" fillId="0" borderId="0" xfId="0" applyFont="1" applyAlignment="1">
      <alignment horizontal="left" vertical="top" wrapText="1"/>
    </xf>
    <xf numFmtId="0" fontId="33" fillId="0" borderId="0" xfId="0" applyFont="1" applyAlignment="1">
      <alignment horizontal="left" wrapText="1"/>
    </xf>
    <xf numFmtId="164" fontId="31" fillId="0" borderId="13" xfId="0" applyNumberFormat="1" applyFont="1" applyBorder="1" applyAlignment="1">
      <alignment horizontal="center" vertical="center" wrapText="1"/>
    </xf>
    <xf numFmtId="0" fontId="41" fillId="0" borderId="9" xfId="0" applyFont="1" applyBorder="1" applyAlignment="1">
      <alignment horizontal="center" wrapText="1"/>
    </xf>
    <xf numFmtId="164" fontId="31" fillId="0" borderId="14" xfId="0" applyNumberFormat="1" applyFont="1" applyBorder="1" applyAlignment="1">
      <alignment horizontal="center" vertical="center" wrapText="1"/>
    </xf>
    <xf numFmtId="0" fontId="41" fillId="0" borderId="2" xfId="0" applyFont="1" applyBorder="1" applyAlignment="1">
      <alignment wrapText="1"/>
    </xf>
    <xf numFmtId="49" fontId="30" fillId="0" borderId="6" xfId="0" applyNumberFormat="1" applyFont="1" applyBorder="1" applyAlignment="1">
      <alignment horizontal="center" vertical="center"/>
    </xf>
    <xf numFmtId="49" fontId="30" fillId="0" borderId="8" xfId="0" applyNumberFormat="1" applyFont="1" applyBorder="1" applyAlignment="1">
      <alignment horizontal="center" vertical="center"/>
    </xf>
    <xf numFmtId="49" fontId="30" fillId="0" borderId="3" xfId="0" applyNumberFormat="1" applyFont="1" applyBorder="1" applyAlignment="1">
      <alignment horizontal="center" vertical="center"/>
    </xf>
    <xf numFmtId="0" fontId="33" fillId="0" borderId="7" xfId="0" applyFont="1" applyBorder="1" applyAlignment="1">
      <alignment horizontal="right"/>
    </xf>
    <xf numFmtId="164" fontId="33" fillId="0" borderId="0" xfId="0" applyNumberFormat="1" applyFont="1" applyAlignment="1">
      <alignment horizontal="right" vertical="center"/>
    </xf>
    <xf numFmtId="0" fontId="30" fillId="0" borderId="0" xfId="0" applyFont="1" applyAlignment="1">
      <alignment horizontal="right"/>
    </xf>
    <xf numFmtId="49" fontId="31" fillId="0" borderId="15" xfId="0" applyNumberFormat="1" applyFont="1" applyBorder="1" applyAlignment="1">
      <alignment horizontal="left" vertical="center" wrapText="1"/>
    </xf>
    <xf numFmtId="0" fontId="41" fillId="0" borderId="4" xfId="0" applyFont="1" applyBorder="1" applyAlignment="1">
      <alignment horizontal="left" vertical="center" wrapText="1"/>
    </xf>
    <xf numFmtId="0" fontId="41" fillId="0" borderId="10" xfId="0" applyFont="1" applyBorder="1" applyAlignment="1">
      <alignment horizontal="left" vertical="center" wrapText="1"/>
    </xf>
    <xf numFmtId="0" fontId="41" fillId="0" borderId="7" xfId="0" applyFont="1" applyBorder="1" applyAlignment="1">
      <alignment horizontal="left" vertical="center" wrapText="1"/>
    </xf>
    <xf numFmtId="0" fontId="31" fillId="0" borderId="13" xfId="0" applyFont="1" applyBorder="1" applyAlignment="1">
      <alignment horizontal="center" vertical="center"/>
    </xf>
    <xf numFmtId="0" fontId="41" fillId="0" borderId="9" xfId="0" applyFont="1" applyBorder="1" applyAlignment="1">
      <alignment horizontal="center"/>
    </xf>
    <xf numFmtId="0" fontId="31" fillId="0" borderId="14"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6" xfId="0" applyFont="1" applyBorder="1" applyAlignment="1">
      <alignment horizontal="center" wrapText="1"/>
    </xf>
    <xf numFmtId="0" fontId="31" fillId="0" borderId="3" xfId="0" applyFont="1" applyBorder="1" applyAlignment="1">
      <alignment horizontal="center" wrapText="1"/>
    </xf>
    <xf numFmtId="0" fontId="30" fillId="0" borderId="4" xfId="0" applyFont="1" applyBorder="1" applyAlignment="1">
      <alignment horizontal="center" vertical="top" wrapText="1"/>
    </xf>
    <xf numFmtId="0" fontId="13"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30"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6" fillId="0" borderId="0" xfId="0" applyFont="1" applyAlignment="1" applyProtection="1">
      <alignment horizontal="center"/>
      <protection locked="0"/>
    </xf>
    <xf numFmtId="0" fontId="12" fillId="0" borderId="25" xfId="0" applyFont="1" applyBorder="1" applyAlignment="1" applyProtection="1">
      <alignment horizontal="left" wrapText="1"/>
      <protection locked="0"/>
    </xf>
    <xf numFmtId="0" fontId="12" fillId="0" borderId="26" xfId="0" applyFont="1" applyBorder="1" applyAlignment="1" applyProtection="1">
      <alignment horizontal="left" wrapText="1"/>
      <protection locked="0"/>
    </xf>
    <xf numFmtId="0" fontId="12" fillId="0" borderId="27" xfId="0" applyFont="1" applyBorder="1" applyAlignment="1" applyProtection="1">
      <alignment horizontal="left" wrapText="1"/>
      <protection locked="0"/>
    </xf>
    <xf numFmtId="0" fontId="13" fillId="0" borderId="21" xfId="0" applyFont="1" applyBorder="1" applyAlignment="1" applyProtection="1">
      <alignment horizontal="center" vertical="center" wrapText="1"/>
      <protection locked="0"/>
    </xf>
    <xf numFmtId="0" fontId="13" fillId="0" borderId="23" xfId="0" applyFont="1" applyBorder="1" applyAlignment="1" applyProtection="1">
      <alignment horizontal="center" vertical="center" wrapText="1"/>
      <protection locked="0"/>
    </xf>
    <xf numFmtId="0" fontId="13" fillId="0" borderId="24"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12" fillId="0" borderId="25" xfId="0" applyFont="1" applyBorder="1" applyAlignment="1" applyProtection="1">
      <alignment horizontal="left" vertical="top" wrapText="1"/>
      <protection locked="0"/>
    </xf>
    <xf numFmtId="0" fontId="12" fillId="0" borderId="26" xfId="0" applyFont="1" applyBorder="1" applyAlignment="1" applyProtection="1">
      <alignment horizontal="left" vertical="top" wrapText="1"/>
      <protection locked="0"/>
    </xf>
    <xf numFmtId="0" fontId="12" fillId="0" borderId="27" xfId="0" applyFont="1" applyBorder="1" applyAlignment="1" applyProtection="1">
      <alignment horizontal="left" vertical="top" wrapText="1"/>
      <protection locked="0"/>
    </xf>
    <xf numFmtId="0" fontId="13" fillId="0" borderId="30" xfId="0" applyFont="1" applyBorder="1" applyAlignment="1" applyProtection="1">
      <alignment horizontal="center" vertical="center"/>
      <protection locked="0"/>
    </xf>
    <xf numFmtId="0" fontId="13" fillId="0" borderId="20"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33" xfId="0" applyFont="1" applyBorder="1" applyAlignment="1" applyProtection="1">
      <alignment horizontal="center" vertical="center"/>
      <protection locked="0"/>
    </xf>
    <xf numFmtId="0" fontId="13" fillId="0" borderId="28"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3" fillId="0" borderId="20"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2" fillId="0" borderId="30" xfId="0" applyFont="1" applyBorder="1" applyAlignment="1">
      <alignment horizontal="center" vertical="center"/>
    </xf>
    <xf numFmtId="0" fontId="12" fillId="0" borderId="28" xfId="0" applyFont="1" applyBorder="1" applyAlignment="1">
      <alignment horizontal="center" vertical="center"/>
    </xf>
    <xf numFmtId="2" fontId="12" fillId="0" borderId="21" xfId="0" applyNumberFormat="1" applyFont="1" applyBorder="1" applyAlignment="1">
      <alignment horizontal="center" vertical="center"/>
    </xf>
    <xf numFmtId="0" fontId="12" fillId="0" borderId="24" xfId="0" applyFont="1" applyBorder="1" applyAlignment="1">
      <alignment horizontal="center" vertical="center"/>
    </xf>
    <xf numFmtId="0" fontId="12" fillId="0" borderId="30" xfId="0" applyFont="1" applyBorder="1" applyAlignment="1" applyProtection="1">
      <alignment horizontal="left" wrapText="1"/>
      <protection locked="0"/>
    </xf>
    <xf numFmtId="0" fontId="12" fillId="0" borderId="20" xfId="0" applyFont="1" applyBorder="1" applyAlignment="1" applyProtection="1">
      <alignment horizontal="left"/>
      <protection locked="0"/>
    </xf>
    <xf numFmtId="0" fontId="12" fillId="0" borderId="31" xfId="0" applyFont="1" applyBorder="1" applyAlignment="1" applyProtection="1">
      <alignment horizontal="left"/>
      <protection locked="0"/>
    </xf>
    <xf numFmtId="0" fontId="3" fillId="0" borderId="0" xfId="0" applyFont="1" applyBorder="1" applyAlignment="1">
      <alignment horizontal="left" vertical="center" wrapText="1"/>
    </xf>
    <xf numFmtId="0" fontId="21" fillId="0" borderId="19" xfId="0" applyFont="1" applyBorder="1" applyAlignment="1" applyProtection="1">
      <alignment horizontal="center"/>
      <protection locked="0"/>
    </xf>
    <xf numFmtId="0" fontId="12" fillId="0" borderId="0" xfId="0" applyFont="1" applyAlignment="1" applyProtection="1">
      <alignment horizontal="left" wrapText="1"/>
      <protection locked="0"/>
    </xf>
    <xf numFmtId="0" fontId="13" fillId="0" borderId="19" xfId="0" applyFont="1" applyBorder="1" applyAlignment="1" applyProtection="1">
      <alignment horizontal="center"/>
      <protection locked="0"/>
    </xf>
    <xf numFmtId="0" fontId="12" fillId="0" borderId="19" xfId="0" applyFont="1" applyBorder="1" applyAlignment="1" applyProtection="1">
      <alignment horizontal="center"/>
      <protection locked="0"/>
    </xf>
    <xf numFmtId="0" fontId="16" fillId="0" borderId="20" xfId="0" applyFont="1" applyBorder="1" applyAlignment="1" applyProtection="1">
      <alignment horizontal="left" indent="18"/>
      <protection locked="0"/>
    </xf>
    <xf numFmtId="0" fontId="28" fillId="0" borderId="0" xfId="0" applyFont="1" applyAlignment="1" applyProtection="1">
      <alignment horizontal="right"/>
      <protection locked="0"/>
    </xf>
    <xf numFmtId="0" fontId="12" fillId="0" borderId="0" xfId="0" applyFont="1" applyAlignment="1" applyProtection="1">
      <alignment horizontal="right"/>
      <protection locked="0"/>
    </xf>
    <xf numFmtId="0" fontId="12" fillId="0" borderId="28" xfId="0" applyFont="1" applyBorder="1" applyAlignment="1" applyProtection="1">
      <alignment horizontal="left"/>
      <protection locked="0"/>
    </xf>
    <xf numFmtId="0" fontId="12" fillId="0" borderId="19" xfId="0" applyFont="1" applyBorder="1" applyAlignment="1" applyProtection="1">
      <alignment horizontal="left"/>
      <protection locked="0"/>
    </xf>
    <xf numFmtId="0" fontId="12" fillId="0" borderId="29" xfId="0" applyFont="1" applyBorder="1" applyAlignment="1" applyProtection="1">
      <alignment horizontal="left"/>
      <protection locked="0"/>
    </xf>
    <xf numFmtId="0" fontId="12" fillId="0" borderId="21" xfId="0" applyFont="1" applyBorder="1" applyAlignment="1">
      <alignment horizontal="center" vertical="center"/>
    </xf>
    <xf numFmtId="0" fontId="13" fillId="0" borderId="0" xfId="0" applyFont="1" applyAlignment="1">
      <alignment horizontal="left"/>
    </xf>
    <xf numFmtId="0" fontId="0" fillId="0" borderId="0" xfId="0" applyAlignment="1">
      <alignment horizontal="left"/>
    </xf>
    <xf numFmtId="0" fontId="12" fillId="0" borderId="0" xfId="0" applyFont="1" applyAlignment="1">
      <alignment horizontal="left" wrapText="1"/>
    </xf>
    <xf numFmtId="0" fontId="0" fillId="0" borderId="0" xfId="0" applyAlignment="1">
      <alignment horizontal="left" wrapText="1"/>
    </xf>
    <xf numFmtId="0" fontId="0" fillId="0" borderId="0" xfId="0" applyAlignment="1">
      <alignment wrapText="1"/>
    </xf>
    <xf numFmtId="0" fontId="16" fillId="0" borderId="22" xfId="0" applyFont="1" applyBorder="1" applyAlignment="1">
      <alignment horizontal="center" vertical="center" wrapText="1"/>
    </xf>
    <xf numFmtId="0" fontId="10" fillId="0" borderId="22" xfId="0" applyFont="1" applyBorder="1" applyAlignment="1">
      <alignment horizontal="center" vertical="center"/>
    </xf>
    <xf numFmtId="0" fontId="16" fillId="0" borderId="21" xfId="0" applyFont="1" applyBorder="1" applyAlignment="1">
      <alignment horizontal="center" vertical="center" wrapText="1"/>
    </xf>
    <xf numFmtId="0" fontId="16" fillId="0" borderId="24" xfId="0" applyFont="1" applyBorder="1" applyAlignment="1">
      <alignment wrapText="1"/>
    </xf>
    <xf numFmtId="0" fontId="13" fillId="0" borderId="0" xfId="0" applyFont="1" applyAlignment="1">
      <alignment horizontal="center"/>
    </xf>
    <xf numFmtId="0" fontId="14" fillId="0" borderId="19" xfId="0" applyFont="1" applyBorder="1" applyAlignment="1">
      <alignment horizontal="center"/>
    </xf>
    <xf numFmtId="0" fontId="12" fillId="0" borderId="20" xfId="0" applyFont="1" applyBorder="1" applyAlignment="1">
      <alignment horizontal="center"/>
    </xf>
    <xf numFmtId="0" fontId="15" fillId="0" borderId="0" xfId="0" applyFont="1" applyAlignment="1">
      <alignment horizontal="center" wrapText="1"/>
    </xf>
    <xf numFmtId="0" fontId="12" fillId="0" borderId="0" xfId="0" applyFont="1" applyAlignment="1">
      <alignment horizontal="center"/>
    </xf>
    <xf numFmtId="0" fontId="10" fillId="0" borderId="22" xfId="0" applyFont="1" applyBorder="1" applyAlignment="1">
      <alignment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2" fillId="0" borderId="0" xfId="4" applyFont="1" applyAlignment="1">
      <alignment horizontal="left" vertical="top" wrapText="1"/>
    </xf>
    <xf numFmtId="0" fontId="12" fillId="0" borderId="0" xfId="4" applyFont="1" applyAlignment="1">
      <alignment horizontal="center" vertical="top"/>
    </xf>
    <xf numFmtId="0" fontId="12" fillId="0" borderId="19" xfId="4" applyFont="1" applyBorder="1" applyAlignment="1">
      <alignment horizontal="center"/>
    </xf>
    <xf numFmtId="0" fontId="12" fillId="0" borderId="0" xfId="4" applyFont="1" applyAlignment="1">
      <alignment horizontal="center" vertical="top" wrapText="1"/>
    </xf>
    <xf numFmtId="0" fontId="3" fillId="0" borderId="19" xfId="0" applyFont="1" applyBorder="1" applyAlignment="1">
      <alignment horizontal="left" vertical="center" wrapText="1"/>
    </xf>
    <xf numFmtId="0" fontId="41" fillId="0" borderId="0" xfId="0" applyFont="1" applyAlignment="1">
      <alignment horizontal="center" vertical="center" wrapText="1"/>
    </xf>
    <xf numFmtId="0" fontId="41" fillId="0" borderId="0" xfId="0" applyFont="1" applyAlignment="1">
      <alignment wrapText="1"/>
    </xf>
    <xf numFmtId="0" fontId="30" fillId="0" borderId="38" xfId="0" applyFont="1" applyBorder="1" applyAlignment="1">
      <alignment horizontal="center" vertical="top"/>
    </xf>
    <xf numFmtId="0" fontId="41" fillId="0" borderId="0" xfId="0" applyFont="1" applyAlignment="1">
      <alignment horizontal="center"/>
    </xf>
    <xf numFmtId="0" fontId="31"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31" fillId="0" borderId="1" xfId="0" applyFont="1" applyBorder="1" applyAlignment="1">
      <alignment horizontal="center"/>
    </xf>
    <xf numFmtId="0" fontId="41" fillId="0" borderId="1" xfId="0" applyFont="1" applyBorder="1" applyAlignment="1">
      <alignment horizontal="center"/>
    </xf>
    <xf numFmtId="0" fontId="41" fillId="0" borderId="1" xfId="0" applyFont="1" applyBorder="1" applyAlignment="1">
      <alignment horizontal="center" wrapText="1"/>
    </xf>
    <xf numFmtId="0" fontId="54" fillId="0" borderId="16" xfId="0" applyFont="1" applyBorder="1" applyAlignment="1">
      <alignment horizontal="right"/>
    </xf>
    <xf numFmtId="0" fontId="41" fillId="0" borderId="0" xfId="0" applyFont="1" applyAlignment="1">
      <alignment horizontal="center" vertical="center"/>
    </xf>
    <xf numFmtId="0" fontId="41" fillId="0" borderId="0" xfId="0" applyFont="1"/>
    <xf numFmtId="0" fontId="41" fillId="0" borderId="0" xfId="0" applyFont="1" applyAlignment="1">
      <alignment vertical="center"/>
    </xf>
    <xf numFmtId="0" fontId="31" fillId="0" borderId="0" xfId="0" applyFont="1" applyAlignment="1">
      <alignment horizontal="center"/>
    </xf>
    <xf numFmtId="0" fontId="31" fillId="0" borderId="0" xfId="0" applyFont="1" applyAlignment="1">
      <alignment horizontal="center" vertical="center"/>
    </xf>
    <xf numFmtId="0" fontId="31" fillId="0" borderId="0" xfId="0" applyFont="1" applyAlignment="1">
      <alignment horizontal="center" wrapText="1"/>
    </xf>
    <xf numFmtId="0" fontId="41" fillId="0" borderId="0" xfId="0" applyFont="1" applyAlignment="1">
      <alignment horizontal="center" wrapText="1"/>
    </xf>
    <xf numFmtId="2" fontId="31" fillId="0" borderId="1" xfId="0" applyNumberFormat="1" applyFont="1" applyBorder="1" applyAlignment="1">
      <alignment horizontal="center"/>
    </xf>
    <xf numFmtId="0" fontId="41" fillId="0" borderId="1" xfId="0" applyFont="1" applyBorder="1"/>
    <xf numFmtId="0" fontId="41" fillId="0" borderId="1" xfId="0" applyFont="1" applyBorder="1" applyAlignment="1">
      <alignment horizontal="center" vertical="center"/>
    </xf>
    <xf numFmtId="0" fontId="6" fillId="0" borderId="0" xfId="0" applyFont="1" applyAlignment="1">
      <alignment horizontal="center"/>
    </xf>
    <xf numFmtId="0" fontId="4" fillId="0" borderId="0" xfId="0" applyFont="1" applyAlignment="1">
      <alignment horizontal="left"/>
    </xf>
    <xf numFmtId="0" fontId="5" fillId="0" borderId="0" xfId="0" applyFont="1" applyAlignment="1">
      <alignment horizontal="center"/>
    </xf>
    <xf numFmtId="0" fontId="40" fillId="0" borderId="0" xfId="0" applyFont="1" applyAlignment="1">
      <alignment horizontal="right"/>
    </xf>
    <xf numFmtId="0" fontId="5" fillId="0" borderId="19" xfId="0" applyFont="1" applyBorder="1" applyAlignment="1">
      <alignment horizontal="left"/>
    </xf>
    <xf numFmtId="0" fontId="6" fillId="0" borderId="19" xfId="0" applyFont="1" applyBorder="1" applyAlignment="1">
      <alignment horizontal="right"/>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21" xfId="0" applyFont="1" applyBorder="1" applyAlignment="1">
      <alignment horizontal="center" wrapText="1"/>
    </xf>
    <xf numFmtId="0" fontId="6" fillId="0" borderId="23" xfId="0" applyFont="1" applyBorder="1" applyAlignment="1">
      <alignment horizontal="center" wrapText="1"/>
    </xf>
    <xf numFmtId="0" fontId="6" fillId="0" borderId="24" xfId="0" applyFont="1" applyBorder="1" applyAlignment="1">
      <alignment horizontal="center" wrapText="1"/>
    </xf>
    <xf numFmtId="0" fontId="10" fillId="0" borderId="19" xfId="0" applyFont="1" applyBorder="1" applyAlignment="1">
      <alignment horizontal="center"/>
    </xf>
    <xf numFmtId="0" fontId="6" fillId="0" borderId="0" xfId="0" applyFont="1" applyAlignment="1">
      <alignment horizontal="right"/>
    </xf>
    <xf numFmtId="0" fontId="6" fillId="0" borderId="20" xfId="0" applyFont="1" applyBorder="1" applyAlignment="1">
      <alignment horizontal="center"/>
    </xf>
    <xf numFmtId="0" fontId="34" fillId="0" borderId="0" xfId="0" applyFont="1" applyAlignment="1">
      <alignment horizontal="left" vertical="center" wrapText="1"/>
    </xf>
    <xf numFmtId="0" fontId="36" fillId="0" borderId="0" xfId="0" applyFont="1" applyAlignment="1">
      <alignment horizontal="center"/>
    </xf>
    <xf numFmtId="0" fontId="34" fillId="0" borderId="17" xfId="0" applyFont="1" applyBorder="1" applyAlignment="1">
      <alignment horizontal="center" vertical="center"/>
    </xf>
    <xf numFmtId="0" fontId="34" fillId="0" borderId="34" xfId="0" applyFont="1" applyBorder="1" applyAlignment="1">
      <alignment horizontal="left" vertical="center" wrapText="1"/>
    </xf>
    <xf numFmtId="0" fontId="34" fillId="0" borderId="0" xfId="0" applyFont="1" applyAlignment="1">
      <alignment horizontal="left"/>
    </xf>
    <xf numFmtId="0" fontId="35" fillId="0" borderId="35" xfId="0" applyFont="1" applyFill="1" applyBorder="1" applyAlignment="1">
      <alignment horizontal="center" vertical="center"/>
    </xf>
    <xf numFmtId="0" fontId="35" fillId="0" borderId="36" xfId="0" applyFont="1" applyFill="1" applyBorder="1" applyAlignment="1">
      <alignment horizontal="center" vertical="center"/>
    </xf>
    <xf numFmtId="0" fontId="35" fillId="0" borderId="37" xfId="0" applyFont="1" applyFill="1" applyBorder="1" applyAlignment="1">
      <alignment horizontal="center" vertical="center"/>
    </xf>
    <xf numFmtId="0" fontId="35" fillId="0" borderId="34" xfId="0" applyFont="1" applyBorder="1" applyAlignment="1">
      <alignment horizontal="left" vertical="center" wrapText="1"/>
    </xf>
    <xf numFmtId="0" fontId="39" fillId="0" borderId="34" xfId="0" applyFont="1" applyBorder="1" applyAlignment="1">
      <alignment horizontal="right" vertical="center"/>
    </xf>
    <xf numFmtId="49" fontId="35" fillId="0" borderId="34" xfId="0" applyNumberFormat="1" applyFont="1" applyBorder="1" applyAlignment="1">
      <alignment horizontal="center" vertical="center"/>
    </xf>
    <xf numFmtId="0" fontId="35" fillId="0" borderId="0" xfId="0" applyFont="1" applyAlignment="1">
      <alignment horizontal="center" wrapText="1"/>
    </xf>
    <xf numFmtId="0" fontId="36" fillId="0" borderId="18" xfId="0" applyFont="1" applyBorder="1" applyAlignment="1">
      <alignment horizontal="center"/>
    </xf>
    <xf numFmtId="0" fontId="34" fillId="0" borderId="0" xfId="0" applyFont="1" applyAlignment="1">
      <alignment horizontal="center"/>
    </xf>
    <xf numFmtId="0" fontId="37" fillId="0" borderId="0" xfId="0" applyFont="1" applyAlignment="1">
      <alignment horizontal="center" vertical="center" wrapText="1"/>
    </xf>
    <xf numFmtId="0" fontId="38" fillId="0" borderId="0" xfId="0" applyFont="1" applyAlignment="1">
      <alignment horizontal="center" vertical="center"/>
    </xf>
    <xf numFmtId="0" fontId="35" fillId="6" borderId="35" xfId="0" applyFont="1" applyFill="1" applyBorder="1" applyAlignment="1">
      <alignment horizontal="center" vertical="center"/>
    </xf>
    <xf numFmtId="0" fontId="35" fillId="6" borderId="36" xfId="0" applyFont="1" applyFill="1" applyBorder="1" applyAlignment="1">
      <alignment horizontal="center" vertical="center"/>
    </xf>
    <xf numFmtId="0" fontId="35" fillId="6" borderId="37" xfId="0" applyFont="1" applyFill="1" applyBorder="1" applyAlignment="1">
      <alignment horizontal="center" vertical="center"/>
    </xf>
    <xf numFmtId="0" fontId="12" fillId="0" borderId="19" xfId="0" applyFont="1" applyBorder="1" applyAlignment="1" applyProtection="1">
      <alignment horizontal="center" wrapText="1"/>
      <protection locked="0"/>
    </xf>
    <xf numFmtId="0" fontId="12" fillId="0" borderId="0" xfId="0" applyFont="1" applyAlignment="1" applyProtection="1">
      <alignment horizontal="center"/>
      <protection locked="0"/>
    </xf>
    <xf numFmtId="0" fontId="85" fillId="0" borderId="20" xfId="0" applyFont="1" applyBorder="1" applyAlignment="1" applyProtection="1">
      <alignment horizontal="center"/>
      <protection locked="0"/>
    </xf>
    <xf numFmtId="0" fontId="16" fillId="0" borderId="22" xfId="0" applyFont="1" applyBorder="1" applyAlignment="1" applyProtection="1">
      <alignment horizontal="center" vertical="center" wrapText="1"/>
      <protection locked="0"/>
    </xf>
    <xf numFmtId="0" fontId="77" fillId="0" borderId="22" xfId="0" applyFont="1" applyBorder="1" applyAlignment="1" applyProtection="1">
      <alignment horizontal="left" vertical="center" wrapText="1"/>
      <protection locked="0"/>
    </xf>
    <xf numFmtId="0" fontId="16" fillId="0" borderId="51"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2" fillId="0" borderId="26" xfId="0" applyFont="1" applyBorder="1" applyAlignment="1" applyProtection="1">
      <alignment horizontal="center"/>
      <protection locked="0"/>
    </xf>
    <xf numFmtId="0" fontId="16" fillId="0" borderId="41" xfId="0" applyFont="1" applyBorder="1" applyAlignment="1" applyProtection="1">
      <alignment horizontal="center" vertical="center" wrapText="1"/>
      <protection locked="0"/>
    </xf>
    <xf numFmtId="0" fontId="16" fillId="0" borderId="48" xfId="0" applyFont="1" applyBorder="1" applyAlignment="1" applyProtection="1">
      <alignment horizontal="center" vertical="center" wrapText="1"/>
      <protection locked="0"/>
    </xf>
    <xf numFmtId="0" fontId="12" fillId="0" borderId="42" xfId="0" applyFont="1" applyBorder="1" applyAlignment="1" applyProtection="1">
      <alignment horizontal="center" vertical="center" wrapText="1"/>
      <protection locked="0"/>
    </xf>
    <xf numFmtId="0" fontId="12" fillId="0" borderId="43"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12" fillId="0" borderId="45" xfId="0" applyFont="1" applyBorder="1" applyAlignment="1" applyProtection="1">
      <alignment horizontal="center" vertical="center" wrapText="1"/>
      <protection locked="0"/>
    </xf>
    <xf numFmtId="0" fontId="12" fillId="0" borderId="46"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0" fontId="12" fillId="0" borderId="49"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50" xfId="0" applyFont="1" applyBorder="1" applyAlignment="1" applyProtection="1">
      <alignment horizontal="center" vertical="center" wrapText="1"/>
      <protection locked="0"/>
    </xf>
    <xf numFmtId="0" fontId="16" fillId="0" borderId="52" xfId="0" applyFont="1" applyBorder="1" applyAlignment="1" applyProtection="1">
      <alignment horizontal="center" vertical="center" wrapText="1"/>
      <protection locked="0"/>
    </xf>
    <xf numFmtId="0" fontId="16" fillId="0" borderId="53" xfId="0" applyFont="1" applyBorder="1" applyAlignment="1" applyProtection="1">
      <alignment horizontal="center" vertical="center" wrapText="1"/>
      <protection locked="0"/>
    </xf>
    <xf numFmtId="1" fontId="76" fillId="0" borderId="25" xfId="0" applyNumberFormat="1" applyFont="1" applyBorder="1" applyAlignment="1" applyProtection="1">
      <alignment horizontal="center"/>
      <protection locked="0"/>
    </xf>
    <xf numFmtId="1" fontId="76" fillId="0" borderId="27" xfId="0" applyNumberFormat="1" applyFont="1" applyBorder="1" applyAlignment="1" applyProtection="1">
      <alignment horizontal="center"/>
      <protection locked="0"/>
    </xf>
    <xf numFmtId="0" fontId="16" fillId="0" borderId="0" xfId="0" applyFont="1" applyAlignment="1" applyProtection="1">
      <alignment horizontal="left" vertical="top" wrapText="1"/>
      <protection locked="0"/>
    </xf>
    <xf numFmtId="0" fontId="14" fillId="0" borderId="19" xfId="0" applyFont="1" applyBorder="1" applyAlignment="1" applyProtection="1">
      <alignment horizontal="center" wrapText="1"/>
      <protection locked="0"/>
    </xf>
    <xf numFmtId="0" fontId="90" fillId="0" borderId="0" xfId="6" applyFont="1" applyAlignment="1" applyProtection="1">
      <alignment horizontal="center" vertical="center" wrapText="1"/>
      <protection locked="0"/>
    </xf>
    <xf numFmtId="0" fontId="17" fillId="0" borderId="0" xfId="0" applyFont="1" applyAlignment="1" applyProtection="1">
      <alignment horizontal="center"/>
      <protection locked="0"/>
    </xf>
    <xf numFmtId="0" fontId="17" fillId="0" borderId="0" xfId="0" applyFont="1" applyAlignment="1" applyProtection="1">
      <alignment horizontal="center" vertical="center"/>
      <protection locked="0"/>
    </xf>
    <xf numFmtId="0" fontId="74" fillId="0" borderId="0" xfId="5" applyFont="1" applyAlignment="1" applyProtection="1">
      <alignment horizontal="center" vertical="center" wrapText="1"/>
      <protection locked="0"/>
    </xf>
    <xf numFmtId="0" fontId="17" fillId="0" borderId="25" xfId="0" applyFont="1" applyBorder="1" applyAlignment="1" applyProtection="1">
      <alignment horizontal="center"/>
      <protection locked="0"/>
    </xf>
    <xf numFmtId="0" fontId="17" fillId="0" borderId="27" xfId="0" applyFont="1" applyBorder="1" applyAlignment="1" applyProtection="1">
      <alignment horizontal="center"/>
      <protection locked="0"/>
    </xf>
    <xf numFmtId="164" fontId="59" fillId="0" borderId="0" xfId="7" applyNumberFormat="1" applyFont="1" applyAlignment="1" applyProtection="1">
      <alignment horizontal="center"/>
      <protection locked="0"/>
    </xf>
    <xf numFmtId="0" fontId="15" fillId="0" borderId="19" xfId="0" applyFont="1" applyBorder="1" applyAlignment="1">
      <alignment horizontal="center"/>
    </xf>
    <xf numFmtId="0" fontId="16" fillId="0" borderId="20" xfId="0" applyFont="1" applyBorder="1" applyAlignment="1">
      <alignment horizontal="center"/>
    </xf>
    <xf numFmtId="14" fontId="0" fillId="0" borderId="19" xfId="0" applyNumberFormat="1" applyBorder="1" applyAlignment="1">
      <alignment horizontal="center"/>
    </xf>
    <xf numFmtId="0" fontId="0" fillId="0" borderId="19" xfId="0" applyBorder="1" applyAlignment="1">
      <alignment horizontal="center"/>
    </xf>
    <xf numFmtId="0" fontId="13" fillId="0" borderId="25" xfId="0" applyFont="1" applyBorder="1" applyAlignment="1">
      <alignment horizontal="left"/>
    </xf>
    <xf numFmtId="0" fontId="13" fillId="0" borderId="27" xfId="0" applyFont="1" applyBorder="1" applyAlignment="1">
      <alignment horizontal="left"/>
    </xf>
    <xf numFmtId="0" fontId="71" fillId="0" borderId="40" xfId="0" applyFont="1" applyBorder="1" applyAlignment="1">
      <alignment horizontal="center"/>
    </xf>
    <xf numFmtId="0" fontId="62" fillId="0" borderId="0" xfId="3" applyFont="1" applyAlignment="1">
      <alignment horizontal="center" vertical="center"/>
    </xf>
    <xf numFmtId="0" fontId="63" fillId="0" borderId="0" xfId="3" applyFont="1" applyAlignment="1">
      <alignment horizontal="center"/>
    </xf>
    <xf numFmtId="1" fontId="70" fillId="0" borderId="39" xfId="0" applyNumberFormat="1" applyFont="1" applyBorder="1" applyAlignment="1">
      <alignment horizontal="center"/>
    </xf>
  </cellXfs>
  <cellStyles count="8">
    <cellStyle name="Įprastas" xfId="0" builtinId="0"/>
    <cellStyle name="Įprastas 4" xfId="1"/>
    <cellStyle name="Normal_biudz uz 2001 atskaitomybe3" xfId="3"/>
    <cellStyle name="Normal_CF_ataskaitos_prie_mokejimo_tvarkos_040115" xfId="4"/>
    <cellStyle name="Normal_kontingento formos sav" xfId="6"/>
    <cellStyle name="Normal_Sheet1" xfId="7"/>
    <cellStyle name="Normal_TRECFORMantras2001333" xfId="5"/>
    <cellStyle name="Paprastas 2" xfId="2"/>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7"/>
  <sheetViews>
    <sheetView topLeftCell="A10" workbookViewId="0">
      <selection activeCell="R13" sqref="R13"/>
    </sheetView>
  </sheetViews>
  <sheetFormatPr defaultColWidth="9.140625" defaultRowHeight="15"/>
  <cols>
    <col min="1" max="4" width="2" style="92" customWidth="1"/>
    <col min="5" max="5" width="2.140625" style="92" customWidth="1"/>
    <col min="6" max="6" width="3.5703125" style="91" customWidth="1"/>
    <col min="7" max="7" width="34.28515625" style="92" customWidth="1"/>
    <col min="8" max="8" width="4.7109375" style="92" customWidth="1"/>
    <col min="9" max="12" width="12.85546875" style="92" customWidth="1"/>
    <col min="13" max="13" width="0.140625" style="92" hidden="1" customWidth="1"/>
    <col min="14" max="14" width="6.140625" style="92" hidden="1" customWidth="1"/>
    <col min="15" max="15" width="8.85546875" style="92" hidden="1" customWidth="1"/>
    <col min="16" max="16" width="9.140625" style="92"/>
    <col min="17" max="17" width="6.140625" style="92" customWidth="1"/>
    <col min="18" max="18" width="9.140625" style="92"/>
    <col min="19" max="16384" width="9.140625" style="38"/>
  </cols>
  <sheetData>
    <row r="1" spans="1:17" ht="24.75" customHeight="1">
      <c r="G1" s="107"/>
      <c r="H1" s="108"/>
      <c r="I1" s="109"/>
      <c r="J1" s="474" t="s">
        <v>368</v>
      </c>
      <c r="K1" s="474"/>
      <c r="L1" s="474"/>
      <c r="M1" s="110"/>
      <c r="N1" s="81"/>
      <c r="O1" s="81"/>
      <c r="P1" s="81"/>
      <c r="Q1" s="81"/>
    </row>
    <row r="2" spans="1:17" ht="13.5" customHeight="1">
      <c r="H2" s="108"/>
      <c r="I2" s="111"/>
      <c r="J2" s="475" t="s">
        <v>357</v>
      </c>
      <c r="K2" s="475"/>
      <c r="L2" s="475"/>
      <c r="M2" s="110"/>
      <c r="N2" s="81"/>
      <c r="O2" s="81"/>
      <c r="P2" s="81"/>
      <c r="Q2" s="112"/>
    </row>
    <row r="3" spans="1:17" ht="5.25" customHeight="1">
      <c r="H3" s="113"/>
      <c r="I3" s="81"/>
      <c r="J3" s="81"/>
      <c r="K3" s="114"/>
      <c r="L3" s="114"/>
      <c r="M3" s="110"/>
      <c r="N3" s="81"/>
      <c r="O3" s="81"/>
      <c r="P3" s="81"/>
      <c r="Q3" s="112"/>
    </row>
    <row r="4" spans="1:17" ht="6" customHeight="1">
      <c r="G4" s="115" t="s">
        <v>0</v>
      </c>
      <c r="H4" s="108"/>
      <c r="J4" s="114"/>
      <c r="K4" s="114"/>
      <c r="L4" s="114"/>
      <c r="M4" s="110"/>
      <c r="N4" s="81"/>
      <c r="O4" s="81"/>
      <c r="P4" s="81"/>
      <c r="Q4" s="112"/>
    </row>
    <row r="5" spans="1:17" ht="5.25" customHeight="1">
      <c r="H5" s="108"/>
      <c r="J5" s="114"/>
      <c r="K5" s="114"/>
      <c r="L5" s="114"/>
      <c r="M5" s="110"/>
      <c r="N5" s="81"/>
      <c r="O5" s="81"/>
      <c r="P5" s="81"/>
      <c r="Q5" s="112"/>
    </row>
    <row r="6" spans="1:17" ht="3.75" customHeight="1">
      <c r="H6" s="108"/>
      <c r="J6" s="116"/>
      <c r="K6" s="114"/>
      <c r="L6" s="114"/>
      <c r="M6" s="110"/>
      <c r="N6" s="81"/>
      <c r="O6" s="81"/>
      <c r="P6" s="81"/>
    </row>
    <row r="7" spans="1:17" ht="36.75" customHeight="1">
      <c r="A7" s="476" t="s">
        <v>377</v>
      </c>
      <c r="B7" s="476"/>
      <c r="C7" s="476"/>
      <c r="D7" s="476"/>
      <c r="E7" s="476"/>
      <c r="F7" s="476"/>
      <c r="G7" s="476"/>
      <c r="H7" s="476"/>
      <c r="I7" s="476"/>
      <c r="J7" s="476"/>
      <c r="K7" s="476"/>
      <c r="L7" s="476"/>
      <c r="M7" s="117"/>
      <c r="N7" s="117"/>
      <c r="O7" s="117"/>
      <c r="P7" s="117"/>
      <c r="Q7" s="117"/>
    </row>
    <row r="8" spans="1:17" ht="12" customHeight="1">
      <c r="G8" s="117"/>
      <c r="H8" s="118"/>
      <c r="I8" s="118"/>
      <c r="J8" s="119"/>
      <c r="K8" s="119"/>
      <c r="L8" s="120"/>
      <c r="M8" s="110"/>
    </row>
    <row r="9" spans="1:17" ht="18" customHeight="1">
      <c r="A9" s="477" t="s">
        <v>338</v>
      </c>
      <c r="B9" s="477"/>
      <c r="C9" s="477"/>
      <c r="D9" s="477"/>
      <c r="E9" s="477"/>
      <c r="F9" s="477"/>
      <c r="G9" s="477"/>
      <c r="H9" s="477"/>
      <c r="I9" s="477"/>
      <c r="J9" s="477"/>
      <c r="K9" s="477"/>
      <c r="L9" s="477"/>
      <c r="M9" s="110"/>
    </row>
    <row r="10" spans="1:17" ht="18.75" customHeight="1">
      <c r="A10" s="473" t="s">
        <v>1</v>
      </c>
      <c r="B10" s="470"/>
      <c r="C10" s="470"/>
      <c r="D10" s="470"/>
      <c r="E10" s="470"/>
      <c r="F10" s="470"/>
      <c r="G10" s="470"/>
      <c r="H10" s="470"/>
      <c r="I10" s="470"/>
      <c r="J10" s="470"/>
      <c r="K10" s="470"/>
      <c r="L10" s="470"/>
      <c r="M10" s="110"/>
    </row>
    <row r="11" spans="1:17" ht="7.5" customHeight="1">
      <c r="A11" s="121"/>
      <c r="B11" s="81"/>
      <c r="C11" s="81"/>
      <c r="D11" s="81"/>
      <c r="E11" s="81"/>
      <c r="F11" s="81"/>
      <c r="G11" s="81"/>
      <c r="H11" s="81"/>
      <c r="I11" s="81"/>
      <c r="J11" s="81"/>
      <c r="K11" s="81"/>
      <c r="L11" s="81"/>
      <c r="M11" s="110"/>
    </row>
    <row r="12" spans="1:17" ht="14.25" customHeight="1">
      <c r="A12" s="121"/>
      <c r="B12" s="81"/>
      <c r="C12" s="81"/>
      <c r="D12" s="81"/>
      <c r="E12" s="81"/>
      <c r="F12" s="81"/>
      <c r="G12" s="467" t="s">
        <v>378</v>
      </c>
      <c r="H12" s="467"/>
      <c r="I12" s="467"/>
      <c r="J12" s="467"/>
      <c r="K12" s="467"/>
      <c r="L12" s="81"/>
      <c r="M12" s="110"/>
    </row>
    <row r="13" spans="1:17" ht="16.5" customHeight="1">
      <c r="A13" s="468" t="s">
        <v>379</v>
      </c>
      <c r="B13" s="468"/>
      <c r="C13" s="468"/>
      <c r="D13" s="468"/>
      <c r="E13" s="468"/>
      <c r="F13" s="468"/>
      <c r="G13" s="468"/>
      <c r="H13" s="468"/>
      <c r="I13" s="468"/>
      <c r="J13" s="468"/>
      <c r="K13" s="468"/>
      <c r="L13" s="468"/>
      <c r="M13" s="110"/>
      <c r="P13" s="92" t="s">
        <v>9</v>
      </c>
    </row>
    <row r="14" spans="1:17" ht="15.75" customHeight="1">
      <c r="G14" s="471" t="s">
        <v>395</v>
      </c>
      <c r="H14" s="471"/>
      <c r="I14" s="471"/>
      <c r="J14" s="471"/>
      <c r="K14" s="471"/>
      <c r="M14" s="110"/>
    </row>
    <row r="15" spans="1:17" ht="12" customHeight="1">
      <c r="G15" s="469" t="s">
        <v>380</v>
      </c>
      <c r="H15" s="469"/>
      <c r="I15" s="469"/>
      <c r="J15" s="469"/>
      <c r="K15" s="469"/>
    </row>
    <row r="16" spans="1:17" ht="12" customHeight="1">
      <c r="B16" s="468" t="s">
        <v>2</v>
      </c>
      <c r="C16" s="468"/>
      <c r="D16" s="468"/>
      <c r="E16" s="468"/>
      <c r="F16" s="468"/>
      <c r="G16" s="468"/>
      <c r="H16" s="468"/>
      <c r="I16" s="468"/>
      <c r="J16" s="468"/>
      <c r="K16" s="468"/>
      <c r="L16" s="468"/>
    </row>
    <row r="17" spans="1:13" ht="12" customHeight="1"/>
    <row r="18" spans="1:13" ht="12.75" customHeight="1">
      <c r="G18" s="472" t="s">
        <v>381</v>
      </c>
      <c r="H18" s="472"/>
      <c r="I18" s="472"/>
      <c r="J18" s="472"/>
      <c r="K18" s="472"/>
    </row>
    <row r="19" spans="1:13" ht="11.25" customHeight="1">
      <c r="G19" s="470" t="s">
        <v>3</v>
      </c>
      <c r="H19" s="470"/>
      <c r="I19" s="470"/>
      <c r="J19" s="470"/>
      <c r="K19" s="470"/>
    </row>
    <row r="20" spans="1:13" ht="11.25" customHeight="1">
      <c r="G20" s="81"/>
      <c r="H20" s="81"/>
      <c r="I20" s="81"/>
      <c r="J20" s="81"/>
      <c r="K20" s="81"/>
    </row>
    <row r="21" spans="1:13">
      <c r="E21" s="465"/>
      <c r="F21" s="465"/>
      <c r="G21" s="465"/>
      <c r="H21" s="465"/>
      <c r="I21" s="465"/>
      <c r="J21" s="465"/>
      <c r="K21" s="465"/>
    </row>
    <row r="22" spans="1:13" ht="12" customHeight="1">
      <c r="A22" s="466" t="s">
        <v>4</v>
      </c>
      <c r="B22" s="466"/>
      <c r="C22" s="466"/>
      <c r="D22" s="466"/>
      <c r="E22" s="466"/>
      <c r="F22" s="466"/>
      <c r="G22" s="466"/>
      <c r="H22" s="466"/>
      <c r="I22" s="466"/>
      <c r="J22" s="466"/>
      <c r="K22" s="466"/>
      <c r="L22" s="466"/>
      <c r="M22" s="122"/>
    </row>
    <row r="23" spans="1:13" ht="12" customHeight="1">
      <c r="F23" s="92"/>
      <c r="J23" s="123"/>
      <c r="K23" s="120"/>
      <c r="L23" s="124" t="s">
        <v>5</v>
      </c>
      <c r="M23" s="122"/>
    </row>
    <row r="24" spans="1:13" ht="11.25" customHeight="1">
      <c r="F24" s="92"/>
      <c r="J24" s="125" t="s">
        <v>358</v>
      </c>
      <c r="K24" s="113"/>
      <c r="L24" s="126"/>
      <c r="M24" s="122"/>
    </row>
    <row r="25" spans="1:13" ht="12" customHeight="1">
      <c r="E25" s="81"/>
      <c r="F25" s="127"/>
      <c r="I25" s="102"/>
      <c r="J25" s="102"/>
      <c r="K25" s="128" t="s">
        <v>6</v>
      </c>
      <c r="L25" s="126"/>
      <c r="M25" s="122"/>
    </row>
    <row r="26" spans="1:13" ht="12.75" customHeight="1">
      <c r="A26" s="483"/>
      <c r="B26" s="483"/>
      <c r="C26" s="483"/>
      <c r="D26" s="483"/>
      <c r="E26" s="483"/>
      <c r="F26" s="483"/>
      <c r="G26" s="483"/>
      <c r="H26" s="483"/>
      <c r="I26" s="483"/>
      <c r="K26" s="128" t="s">
        <v>7</v>
      </c>
      <c r="L26" s="129" t="s">
        <v>8</v>
      </c>
      <c r="M26" s="122"/>
    </row>
    <row r="27" spans="1:13" ht="12" customHeight="1">
      <c r="A27" s="483"/>
      <c r="B27" s="483"/>
      <c r="C27" s="483"/>
      <c r="D27" s="483"/>
      <c r="E27" s="483"/>
      <c r="F27" s="483"/>
      <c r="G27" s="483"/>
      <c r="H27" s="483"/>
      <c r="I27" s="483"/>
      <c r="J27" s="130" t="s">
        <v>10</v>
      </c>
      <c r="K27" s="131"/>
      <c r="L27" s="126"/>
      <c r="M27" s="122"/>
    </row>
    <row r="28" spans="1:13" ht="12.75" customHeight="1">
      <c r="F28" s="92"/>
      <c r="G28" s="132" t="s">
        <v>11</v>
      </c>
      <c r="H28" s="133"/>
      <c r="I28" s="134"/>
      <c r="J28" s="135"/>
      <c r="K28" s="126"/>
      <c r="L28" s="126"/>
      <c r="M28" s="122"/>
    </row>
    <row r="29" spans="1:13" ht="13.5" customHeight="1">
      <c r="F29" s="92"/>
      <c r="G29" s="493" t="s">
        <v>12</v>
      </c>
      <c r="H29" s="493"/>
      <c r="I29" s="136"/>
      <c r="J29" s="137"/>
      <c r="K29" s="138"/>
      <c r="L29" s="138"/>
      <c r="M29" s="122"/>
    </row>
    <row r="30" spans="1:13" ht="14.25" customHeight="1">
      <c r="A30" s="139"/>
      <c r="B30" s="139"/>
      <c r="C30" s="139"/>
      <c r="D30" s="139"/>
      <c r="E30" s="139"/>
      <c r="F30" s="140"/>
      <c r="G30" s="141"/>
      <c r="I30" s="141"/>
      <c r="J30" s="141"/>
      <c r="K30" s="141"/>
      <c r="L30" s="142" t="s">
        <v>13</v>
      </c>
      <c r="M30" s="143"/>
    </row>
    <row r="31" spans="1:13" ht="24" customHeight="1">
      <c r="A31" s="494" t="s">
        <v>14</v>
      </c>
      <c r="B31" s="495"/>
      <c r="C31" s="495"/>
      <c r="D31" s="495"/>
      <c r="E31" s="495"/>
      <c r="F31" s="495"/>
      <c r="G31" s="498" t="s">
        <v>15</v>
      </c>
      <c r="H31" s="500" t="s">
        <v>16</v>
      </c>
      <c r="I31" s="502" t="s">
        <v>17</v>
      </c>
      <c r="J31" s="503"/>
      <c r="K31" s="484" t="s">
        <v>18</v>
      </c>
      <c r="L31" s="486" t="s">
        <v>19</v>
      </c>
      <c r="M31" s="143"/>
    </row>
    <row r="32" spans="1:13" ht="46.5" customHeight="1">
      <c r="A32" s="496"/>
      <c r="B32" s="497"/>
      <c r="C32" s="497"/>
      <c r="D32" s="497"/>
      <c r="E32" s="497"/>
      <c r="F32" s="497"/>
      <c r="G32" s="499"/>
      <c r="H32" s="501"/>
      <c r="I32" s="144" t="s">
        <v>20</v>
      </c>
      <c r="J32" s="145" t="s">
        <v>21</v>
      </c>
      <c r="K32" s="485"/>
      <c r="L32" s="487"/>
    </row>
    <row r="33" spans="1:18" ht="11.25" customHeight="1">
      <c r="A33" s="488" t="s">
        <v>22</v>
      </c>
      <c r="B33" s="489"/>
      <c r="C33" s="489"/>
      <c r="D33" s="489"/>
      <c r="E33" s="489"/>
      <c r="F33" s="490"/>
      <c r="G33" s="146">
        <v>2</v>
      </c>
      <c r="H33" s="147">
        <v>3</v>
      </c>
      <c r="I33" s="148" t="s">
        <v>23</v>
      </c>
      <c r="J33" s="149" t="s">
        <v>24</v>
      </c>
      <c r="K33" s="150">
        <v>6</v>
      </c>
      <c r="L33" s="150">
        <v>7</v>
      </c>
    </row>
    <row r="34" spans="1:18" s="157" customFormat="1" ht="14.25" customHeight="1">
      <c r="A34" s="151">
        <v>2</v>
      </c>
      <c r="B34" s="151"/>
      <c r="C34" s="152"/>
      <c r="D34" s="153"/>
      <c r="E34" s="151"/>
      <c r="F34" s="154"/>
      <c r="G34" s="153" t="s">
        <v>25</v>
      </c>
      <c r="H34" s="146">
        <v>1</v>
      </c>
      <c r="I34" s="155">
        <f>SUM(I35+I46+I66+I87+I94+I114+I140+I159+I169)</f>
        <v>2162921</v>
      </c>
      <c r="J34" s="155">
        <f>SUM(J35+J46+J66+J87+J94+J114+J140+J159+J169)</f>
        <v>2162921</v>
      </c>
      <c r="K34" s="156">
        <f>SUM(K35+K46+K66+K87+K94+K114+K140+K159+K169)</f>
        <v>2139309.4500000002</v>
      </c>
      <c r="L34" s="155">
        <f>SUM(L35+L46+L66+L87+L94+L114+L140+L159+L169)</f>
        <v>2139309.4500000002</v>
      </c>
    </row>
    <row r="35" spans="1:18" ht="16.5" customHeight="1">
      <c r="A35" s="151">
        <v>2</v>
      </c>
      <c r="B35" s="158">
        <v>1</v>
      </c>
      <c r="C35" s="159"/>
      <c r="D35" s="160"/>
      <c r="E35" s="161"/>
      <c r="F35" s="162"/>
      <c r="G35" s="163" t="s">
        <v>26</v>
      </c>
      <c r="H35" s="146">
        <v>2</v>
      </c>
      <c r="I35" s="155">
        <f>SUM(I36+I42)</f>
        <v>1851754</v>
      </c>
      <c r="J35" s="155">
        <f>SUM(J36+J42)</f>
        <v>1851754</v>
      </c>
      <c r="K35" s="164">
        <f>SUM(K36+K42)</f>
        <v>1849814</v>
      </c>
      <c r="L35" s="165">
        <f>SUM(L36+L42)</f>
        <v>1849814</v>
      </c>
      <c r="M35" s="38"/>
    </row>
    <row r="36" spans="1:18" ht="14.25" customHeight="1">
      <c r="A36" s="166">
        <v>2</v>
      </c>
      <c r="B36" s="166">
        <v>1</v>
      </c>
      <c r="C36" s="167">
        <v>1</v>
      </c>
      <c r="D36" s="168"/>
      <c r="E36" s="166"/>
      <c r="F36" s="169"/>
      <c r="G36" s="168" t="s">
        <v>27</v>
      </c>
      <c r="H36" s="146">
        <v>3</v>
      </c>
      <c r="I36" s="155">
        <f>SUM(I37)</f>
        <v>1822810</v>
      </c>
      <c r="J36" s="155">
        <f>SUM(J37)</f>
        <v>1822810</v>
      </c>
      <c r="K36" s="156">
        <f>SUM(K37)</f>
        <v>1820870</v>
      </c>
      <c r="L36" s="155">
        <f>SUM(L37)</f>
        <v>1820870</v>
      </c>
      <c r="M36" s="38"/>
    </row>
    <row r="37" spans="1:18" ht="13.5" customHeight="1">
      <c r="A37" s="170">
        <v>2</v>
      </c>
      <c r="B37" s="166">
        <v>1</v>
      </c>
      <c r="C37" s="167">
        <v>1</v>
      </c>
      <c r="D37" s="168">
        <v>1</v>
      </c>
      <c r="E37" s="166"/>
      <c r="F37" s="169"/>
      <c r="G37" s="168" t="s">
        <v>27</v>
      </c>
      <c r="H37" s="146">
        <v>4</v>
      </c>
      <c r="I37" s="155">
        <f>SUM(I38+I40)</f>
        <v>1822810</v>
      </c>
      <c r="J37" s="155">
        <f>SUM(J38+J40)</f>
        <v>1822810</v>
      </c>
      <c r="K37" s="155">
        <f>SUM(K38+K40)</f>
        <v>1820870</v>
      </c>
      <c r="L37" s="155">
        <f>SUM(L38+L40)</f>
        <v>1820870</v>
      </c>
      <c r="M37" s="38"/>
      <c r="Q37" s="171"/>
    </row>
    <row r="38" spans="1:18" ht="14.25" customHeight="1">
      <c r="A38" s="170">
        <v>2</v>
      </c>
      <c r="B38" s="166">
        <v>1</v>
      </c>
      <c r="C38" s="167">
        <v>1</v>
      </c>
      <c r="D38" s="168">
        <v>1</v>
      </c>
      <c r="E38" s="166">
        <v>1</v>
      </c>
      <c r="F38" s="169"/>
      <c r="G38" s="168" t="s">
        <v>28</v>
      </c>
      <c r="H38" s="146">
        <v>5</v>
      </c>
      <c r="I38" s="156">
        <f>SUM(I39)</f>
        <v>1822810</v>
      </c>
      <c r="J38" s="156">
        <f>SUM(J39)</f>
        <v>1822810</v>
      </c>
      <c r="K38" s="156">
        <f>SUM(K39)</f>
        <v>1820870</v>
      </c>
      <c r="L38" s="156">
        <f>SUM(L39)</f>
        <v>1820870</v>
      </c>
      <c r="M38" s="38"/>
      <c r="Q38" s="171"/>
    </row>
    <row r="39" spans="1:18" ht="14.25" customHeight="1">
      <c r="A39" s="170">
        <v>2</v>
      </c>
      <c r="B39" s="166">
        <v>1</v>
      </c>
      <c r="C39" s="167">
        <v>1</v>
      </c>
      <c r="D39" s="168">
        <v>1</v>
      </c>
      <c r="E39" s="166">
        <v>1</v>
      </c>
      <c r="F39" s="169">
        <v>1</v>
      </c>
      <c r="G39" s="168" t="s">
        <v>28</v>
      </c>
      <c r="H39" s="146">
        <v>6</v>
      </c>
      <c r="I39" s="172">
        <v>1822810</v>
      </c>
      <c r="J39" s="173">
        <v>1822810</v>
      </c>
      <c r="K39" s="173">
        <v>1820870</v>
      </c>
      <c r="L39" s="173">
        <v>1820870</v>
      </c>
      <c r="M39" s="38"/>
      <c r="Q39" s="171"/>
    </row>
    <row r="40" spans="1:18" ht="12.75" hidden="1" customHeight="1">
      <c r="A40" s="170">
        <v>2</v>
      </c>
      <c r="B40" s="166">
        <v>1</v>
      </c>
      <c r="C40" s="167">
        <v>1</v>
      </c>
      <c r="D40" s="168">
        <v>1</v>
      </c>
      <c r="E40" s="166">
        <v>2</v>
      </c>
      <c r="F40" s="169"/>
      <c r="G40" s="168" t="s">
        <v>29</v>
      </c>
      <c r="H40" s="146">
        <v>7</v>
      </c>
      <c r="I40" s="156">
        <f>I41</f>
        <v>0</v>
      </c>
      <c r="J40" s="156">
        <f>J41</f>
        <v>0</v>
      </c>
      <c r="K40" s="156">
        <f>K41</f>
        <v>0</v>
      </c>
      <c r="L40" s="156">
        <f>L41</f>
        <v>0</v>
      </c>
      <c r="M40" s="38"/>
      <c r="Q40" s="171"/>
    </row>
    <row r="41" spans="1:18" ht="12.75" hidden="1" customHeight="1">
      <c r="A41" s="170">
        <v>2</v>
      </c>
      <c r="B41" s="166">
        <v>1</v>
      </c>
      <c r="C41" s="167">
        <v>1</v>
      </c>
      <c r="D41" s="168">
        <v>1</v>
      </c>
      <c r="E41" s="166">
        <v>2</v>
      </c>
      <c r="F41" s="169">
        <v>1</v>
      </c>
      <c r="G41" s="168" t="s">
        <v>29</v>
      </c>
      <c r="H41" s="146">
        <v>8</v>
      </c>
      <c r="I41" s="173">
        <v>0</v>
      </c>
      <c r="J41" s="174">
        <v>0</v>
      </c>
      <c r="K41" s="173">
        <v>0</v>
      </c>
      <c r="L41" s="174">
        <v>0</v>
      </c>
      <c r="M41" s="38"/>
      <c r="Q41" s="171"/>
    </row>
    <row r="42" spans="1:18" ht="13.5" customHeight="1">
      <c r="A42" s="170">
        <v>2</v>
      </c>
      <c r="B42" s="166">
        <v>1</v>
      </c>
      <c r="C42" s="167">
        <v>2</v>
      </c>
      <c r="D42" s="168"/>
      <c r="E42" s="166"/>
      <c r="F42" s="169"/>
      <c r="G42" s="168" t="s">
        <v>30</v>
      </c>
      <c r="H42" s="146">
        <v>9</v>
      </c>
      <c r="I42" s="156">
        <f t="shared" ref="I42:L44" si="0">I43</f>
        <v>28944</v>
      </c>
      <c r="J42" s="155">
        <f t="shared" si="0"/>
        <v>28944</v>
      </c>
      <c r="K42" s="156">
        <f t="shared" si="0"/>
        <v>28944</v>
      </c>
      <c r="L42" s="155">
        <f t="shared" si="0"/>
        <v>28944</v>
      </c>
      <c r="M42" s="38"/>
      <c r="Q42" s="171"/>
    </row>
    <row r="43" spans="1:18">
      <c r="A43" s="170">
        <v>2</v>
      </c>
      <c r="B43" s="166">
        <v>1</v>
      </c>
      <c r="C43" s="167">
        <v>2</v>
      </c>
      <c r="D43" s="168">
        <v>1</v>
      </c>
      <c r="E43" s="166"/>
      <c r="F43" s="169"/>
      <c r="G43" s="168" t="s">
        <v>30</v>
      </c>
      <c r="H43" s="146">
        <v>10</v>
      </c>
      <c r="I43" s="156">
        <f t="shared" si="0"/>
        <v>28944</v>
      </c>
      <c r="J43" s="155">
        <f t="shared" si="0"/>
        <v>28944</v>
      </c>
      <c r="K43" s="155">
        <f t="shared" si="0"/>
        <v>28944</v>
      </c>
      <c r="L43" s="155">
        <f t="shared" si="0"/>
        <v>28944</v>
      </c>
    </row>
    <row r="44" spans="1:18" ht="13.5" customHeight="1">
      <c r="A44" s="170">
        <v>2</v>
      </c>
      <c r="B44" s="166">
        <v>1</v>
      </c>
      <c r="C44" s="167">
        <v>2</v>
      </c>
      <c r="D44" s="168">
        <v>1</v>
      </c>
      <c r="E44" s="166">
        <v>1</v>
      </c>
      <c r="F44" s="169"/>
      <c r="G44" s="168" t="s">
        <v>30</v>
      </c>
      <c r="H44" s="146">
        <v>11</v>
      </c>
      <c r="I44" s="155">
        <f t="shared" si="0"/>
        <v>28944</v>
      </c>
      <c r="J44" s="155">
        <f t="shared" si="0"/>
        <v>28944</v>
      </c>
      <c r="K44" s="155">
        <f t="shared" si="0"/>
        <v>28944</v>
      </c>
      <c r="L44" s="155">
        <f t="shared" si="0"/>
        <v>28944</v>
      </c>
      <c r="M44" s="38"/>
      <c r="Q44" s="171"/>
    </row>
    <row r="45" spans="1:18" ht="14.25" customHeight="1">
      <c r="A45" s="170">
        <v>2</v>
      </c>
      <c r="B45" s="166">
        <v>1</v>
      </c>
      <c r="C45" s="167">
        <v>2</v>
      </c>
      <c r="D45" s="168">
        <v>1</v>
      </c>
      <c r="E45" s="166">
        <v>1</v>
      </c>
      <c r="F45" s="169">
        <v>1</v>
      </c>
      <c r="G45" s="168" t="s">
        <v>30</v>
      </c>
      <c r="H45" s="146">
        <v>12</v>
      </c>
      <c r="I45" s="174">
        <v>28944</v>
      </c>
      <c r="J45" s="173">
        <v>28944</v>
      </c>
      <c r="K45" s="173">
        <v>28944</v>
      </c>
      <c r="L45" s="173">
        <v>28944</v>
      </c>
      <c r="M45" s="38"/>
      <c r="Q45" s="171"/>
    </row>
    <row r="46" spans="1:18" ht="26.25" customHeight="1">
      <c r="A46" s="175">
        <v>2</v>
      </c>
      <c r="B46" s="176">
        <v>2</v>
      </c>
      <c r="C46" s="159"/>
      <c r="D46" s="160"/>
      <c r="E46" s="161"/>
      <c r="F46" s="162"/>
      <c r="G46" s="163" t="s">
        <v>31</v>
      </c>
      <c r="H46" s="146">
        <v>13</v>
      </c>
      <c r="I46" s="177">
        <f t="shared" ref="I46:L48" si="1">I47</f>
        <v>264342</v>
      </c>
      <c r="J46" s="178">
        <f t="shared" si="1"/>
        <v>264342</v>
      </c>
      <c r="K46" s="177">
        <f t="shared" si="1"/>
        <v>242670.44999999998</v>
      </c>
      <c r="L46" s="177">
        <f t="shared" si="1"/>
        <v>242670.44999999998</v>
      </c>
      <c r="M46" s="38"/>
    </row>
    <row r="47" spans="1:18" ht="27" customHeight="1">
      <c r="A47" s="170">
        <v>2</v>
      </c>
      <c r="B47" s="166">
        <v>2</v>
      </c>
      <c r="C47" s="167">
        <v>1</v>
      </c>
      <c r="D47" s="168"/>
      <c r="E47" s="166"/>
      <c r="F47" s="169"/>
      <c r="G47" s="160" t="s">
        <v>31</v>
      </c>
      <c r="H47" s="146">
        <v>14</v>
      </c>
      <c r="I47" s="155">
        <f t="shared" si="1"/>
        <v>264342</v>
      </c>
      <c r="J47" s="156">
        <f t="shared" si="1"/>
        <v>264342</v>
      </c>
      <c r="K47" s="155">
        <f t="shared" si="1"/>
        <v>242670.44999999998</v>
      </c>
      <c r="L47" s="156">
        <f t="shared" si="1"/>
        <v>242670.44999999998</v>
      </c>
      <c r="M47" s="38"/>
      <c r="R47" s="171"/>
    </row>
    <row r="48" spans="1:18" ht="15.75" customHeight="1">
      <c r="A48" s="170">
        <v>2</v>
      </c>
      <c r="B48" s="166">
        <v>2</v>
      </c>
      <c r="C48" s="167">
        <v>1</v>
      </c>
      <c r="D48" s="168">
        <v>1</v>
      </c>
      <c r="E48" s="166"/>
      <c r="F48" s="169"/>
      <c r="G48" s="160" t="s">
        <v>31</v>
      </c>
      <c r="H48" s="146">
        <v>15</v>
      </c>
      <c r="I48" s="155">
        <f t="shared" si="1"/>
        <v>264342</v>
      </c>
      <c r="J48" s="156">
        <f t="shared" si="1"/>
        <v>264342</v>
      </c>
      <c r="K48" s="165">
        <f t="shared" si="1"/>
        <v>242670.44999999998</v>
      </c>
      <c r="L48" s="165">
        <f t="shared" si="1"/>
        <v>242670.44999999998</v>
      </c>
      <c r="M48" s="38"/>
      <c r="Q48" s="171"/>
    </row>
    <row r="49" spans="1:17" ht="24.75" customHeight="1">
      <c r="A49" s="179">
        <v>2</v>
      </c>
      <c r="B49" s="180">
        <v>2</v>
      </c>
      <c r="C49" s="181">
        <v>1</v>
      </c>
      <c r="D49" s="182">
        <v>1</v>
      </c>
      <c r="E49" s="180">
        <v>1</v>
      </c>
      <c r="F49" s="183"/>
      <c r="G49" s="160" t="s">
        <v>31</v>
      </c>
      <c r="H49" s="146">
        <v>16</v>
      </c>
      <c r="I49" s="184">
        <f>SUM(I50:I65)</f>
        <v>264342</v>
      </c>
      <c r="J49" s="184">
        <f>SUM(J50:J65)</f>
        <v>264342</v>
      </c>
      <c r="K49" s="185">
        <f>SUM(K50:K65)</f>
        <v>242670.44999999998</v>
      </c>
      <c r="L49" s="185">
        <f>SUM(L50:L65)</f>
        <v>242670.44999999998</v>
      </c>
      <c r="M49" s="38"/>
      <c r="Q49" s="171"/>
    </row>
    <row r="50" spans="1:17" ht="15.75" customHeight="1">
      <c r="A50" s="170">
        <v>2</v>
      </c>
      <c r="B50" s="166">
        <v>2</v>
      </c>
      <c r="C50" s="167">
        <v>1</v>
      </c>
      <c r="D50" s="168">
        <v>1</v>
      </c>
      <c r="E50" s="166">
        <v>1</v>
      </c>
      <c r="F50" s="186">
        <v>1</v>
      </c>
      <c r="G50" s="168" t="s">
        <v>32</v>
      </c>
      <c r="H50" s="146">
        <v>17</v>
      </c>
      <c r="I50" s="173">
        <v>95700</v>
      </c>
      <c r="J50" s="173">
        <v>95700</v>
      </c>
      <c r="K50" s="173">
        <v>75571.62</v>
      </c>
      <c r="L50" s="173">
        <v>75571.62</v>
      </c>
      <c r="M50" s="38"/>
      <c r="Q50" s="171"/>
    </row>
    <row r="51" spans="1:17" ht="26.25" customHeight="1">
      <c r="A51" s="170">
        <v>2</v>
      </c>
      <c r="B51" s="166">
        <v>2</v>
      </c>
      <c r="C51" s="167">
        <v>1</v>
      </c>
      <c r="D51" s="168">
        <v>1</v>
      </c>
      <c r="E51" s="166">
        <v>1</v>
      </c>
      <c r="F51" s="169">
        <v>2</v>
      </c>
      <c r="G51" s="168" t="s">
        <v>33</v>
      </c>
      <c r="H51" s="146">
        <v>18</v>
      </c>
      <c r="I51" s="173">
        <v>1204</v>
      </c>
      <c r="J51" s="173">
        <v>1204</v>
      </c>
      <c r="K51" s="173">
        <v>1204</v>
      </c>
      <c r="L51" s="173">
        <v>1204</v>
      </c>
      <c r="M51" s="38"/>
      <c r="Q51" s="171"/>
    </row>
    <row r="52" spans="1:17" ht="26.25" customHeight="1">
      <c r="A52" s="170">
        <v>2</v>
      </c>
      <c r="B52" s="166">
        <v>2</v>
      </c>
      <c r="C52" s="167">
        <v>1</v>
      </c>
      <c r="D52" s="168">
        <v>1</v>
      </c>
      <c r="E52" s="166">
        <v>1</v>
      </c>
      <c r="F52" s="169">
        <v>5</v>
      </c>
      <c r="G52" s="168" t="s">
        <v>34</v>
      </c>
      <c r="H52" s="146">
        <v>19</v>
      </c>
      <c r="I52" s="173">
        <v>2905</v>
      </c>
      <c r="J52" s="173">
        <v>2905</v>
      </c>
      <c r="K52" s="173">
        <v>2903.93</v>
      </c>
      <c r="L52" s="173">
        <v>2903.93</v>
      </c>
      <c r="M52" s="38"/>
      <c r="Q52" s="171"/>
    </row>
    <row r="53" spans="1:17" ht="27" hidden="1" customHeight="1">
      <c r="A53" s="170">
        <v>2</v>
      </c>
      <c r="B53" s="166">
        <v>2</v>
      </c>
      <c r="C53" s="167">
        <v>1</v>
      </c>
      <c r="D53" s="168">
        <v>1</v>
      </c>
      <c r="E53" s="166">
        <v>1</v>
      </c>
      <c r="F53" s="169">
        <v>6</v>
      </c>
      <c r="G53" s="168" t="s">
        <v>35</v>
      </c>
      <c r="H53" s="146">
        <v>20</v>
      </c>
      <c r="I53" s="173">
        <v>0</v>
      </c>
      <c r="J53" s="173">
        <v>0</v>
      </c>
      <c r="K53" s="173">
        <v>0</v>
      </c>
      <c r="L53" s="173">
        <v>0</v>
      </c>
      <c r="M53" s="38"/>
      <c r="Q53" s="171"/>
    </row>
    <row r="54" spans="1:17" ht="26.25" customHeight="1">
      <c r="A54" s="187">
        <v>2</v>
      </c>
      <c r="B54" s="161">
        <v>2</v>
      </c>
      <c r="C54" s="159">
        <v>1</v>
      </c>
      <c r="D54" s="160">
        <v>1</v>
      </c>
      <c r="E54" s="161">
        <v>1</v>
      </c>
      <c r="F54" s="162">
        <v>7</v>
      </c>
      <c r="G54" s="160" t="s">
        <v>36</v>
      </c>
      <c r="H54" s="146">
        <v>21</v>
      </c>
      <c r="I54" s="173">
        <v>794</v>
      </c>
      <c r="J54" s="173">
        <v>794</v>
      </c>
      <c r="K54" s="173">
        <v>793.62</v>
      </c>
      <c r="L54" s="173">
        <v>793.62</v>
      </c>
      <c r="M54" s="38"/>
      <c r="Q54" s="171"/>
    </row>
    <row r="55" spans="1:17" ht="12" customHeight="1">
      <c r="A55" s="170">
        <v>2</v>
      </c>
      <c r="B55" s="166">
        <v>2</v>
      </c>
      <c r="C55" s="167">
        <v>1</v>
      </c>
      <c r="D55" s="168">
        <v>1</v>
      </c>
      <c r="E55" s="166">
        <v>1</v>
      </c>
      <c r="F55" s="169">
        <v>11</v>
      </c>
      <c r="G55" s="168" t="s">
        <v>37</v>
      </c>
      <c r="H55" s="146">
        <v>22</v>
      </c>
      <c r="I55" s="174">
        <v>1552</v>
      </c>
      <c r="J55" s="173">
        <v>1552</v>
      </c>
      <c r="K55" s="173">
        <v>1551.13</v>
      </c>
      <c r="L55" s="173">
        <v>1551.13</v>
      </c>
      <c r="M55" s="38"/>
      <c r="Q55" s="171"/>
    </row>
    <row r="56" spans="1:17" ht="15.75" hidden="1" customHeight="1">
      <c r="A56" s="179">
        <v>2</v>
      </c>
      <c r="B56" s="188">
        <v>2</v>
      </c>
      <c r="C56" s="189">
        <v>1</v>
      </c>
      <c r="D56" s="189">
        <v>1</v>
      </c>
      <c r="E56" s="189">
        <v>1</v>
      </c>
      <c r="F56" s="190">
        <v>12</v>
      </c>
      <c r="G56" s="191" t="s">
        <v>38</v>
      </c>
      <c r="H56" s="146">
        <v>23</v>
      </c>
      <c r="I56" s="192">
        <v>0</v>
      </c>
      <c r="J56" s="173">
        <v>0</v>
      </c>
      <c r="K56" s="173">
        <v>0</v>
      </c>
      <c r="L56" s="173">
        <v>0</v>
      </c>
      <c r="M56" s="38"/>
      <c r="Q56" s="171"/>
    </row>
    <row r="57" spans="1:17" ht="25.5" hidden="1" customHeight="1">
      <c r="A57" s="170">
        <v>2</v>
      </c>
      <c r="B57" s="166">
        <v>2</v>
      </c>
      <c r="C57" s="167">
        <v>1</v>
      </c>
      <c r="D57" s="167">
        <v>1</v>
      </c>
      <c r="E57" s="167">
        <v>1</v>
      </c>
      <c r="F57" s="169">
        <v>14</v>
      </c>
      <c r="G57" s="193" t="s">
        <v>39</v>
      </c>
      <c r="H57" s="146">
        <v>24</v>
      </c>
      <c r="I57" s="174">
        <v>0</v>
      </c>
      <c r="J57" s="174">
        <v>0</v>
      </c>
      <c r="K57" s="174">
        <v>0</v>
      </c>
      <c r="L57" s="174">
        <v>0</v>
      </c>
      <c r="M57" s="38"/>
      <c r="Q57" s="171"/>
    </row>
    <row r="58" spans="1:17" ht="27.75" customHeight="1">
      <c r="A58" s="170">
        <v>2</v>
      </c>
      <c r="B58" s="166">
        <v>2</v>
      </c>
      <c r="C58" s="167">
        <v>1</v>
      </c>
      <c r="D58" s="167">
        <v>1</v>
      </c>
      <c r="E58" s="167">
        <v>1</v>
      </c>
      <c r="F58" s="169">
        <v>15</v>
      </c>
      <c r="G58" s="168" t="s">
        <v>40</v>
      </c>
      <c r="H58" s="146">
        <v>25</v>
      </c>
      <c r="I58" s="174">
        <v>76461</v>
      </c>
      <c r="J58" s="173">
        <v>76461</v>
      </c>
      <c r="K58" s="173">
        <v>76304.14</v>
      </c>
      <c r="L58" s="173">
        <v>76304.14</v>
      </c>
      <c r="M58" s="38"/>
      <c r="Q58" s="171"/>
    </row>
    <row r="59" spans="1:17" ht="15.75" customHeight="1">
      <c r="A59" s="170">
        <v>2</v>
      </c>
      <c r="B59" s="166">
        <v>2</v>
      </c>
      <c r="C59" s="167">
        <v>1</v>
      </c>
      <c r="D59" s="167">
        <v>1</v>
      </c>
      <c r="E59" s="167">
        <v>1</v>
      </c>
      <c r="F59" s="169">
        <v>16</v>
      </c>
      <c r="G59" s="168" t="s">
        <v>41</v>
      </c>
      <c r="H59" s="146">
        <v>26</v>
      </c>
      <c r="I59" s="174">
        <v>7348</v>
      </c>
      <c r="J59" s="173">
        <v>7348</v>
      </c>
      <c r="K59" s="173">
        <v>7347.33</v>
      </c>
      <c r="L59" s="173">
        <v>7347.33</v>
      </c>
      <c r="M59" s="38"/>
      <c r="Q59" s="171"/>
    </row>
    <row r="60" spans="1:17" ht="27.75" hidden="1" customHeight="1">
      <c r="A60" s="170">
        <v>2</v>
      </c>
      <c r="B60" s="166">
        <v>2</v>
      </c>
      <c r="C60" s="167">
        <v>1</v>
      </c>
      <c r="D60" s="167">
        <v>1</v>
      </c>
      <c r="E60" s="167">
        <v>1</v>
      </c>
      <c r="F60" s="169">
        <v>17</v>
      </c>
      <c r="G60" s="168" t="s">
        <v>42</v>
      </c>
      <c r="H60" s="146">
        <v>27</v>
      </c>
      <c r="I60" s="174">
        <v>0</v>
      </c>
      <c r="J60" s="174">
        <v>0</v>
      </c>
      <c r="K60" s="174">
        <v>0</v>
      </c>
      <c r="L60" s="174">
        <v>0</v>
      </c>
      <c r="M60" s="38"/>
      <c r="Q60" s="171"/>
    </row>
    <row r="61" spans="1:17" ht="14.25" customHeight="1">
      <c r="A61" s="170">
        <v>2</v>
      </c>
      <c r="B61" s="166">
        <v>2</v>
      </c>
      <c r="C61" s="167">
        <v>1</v>
      </c>
      <c r="D61" s="167">
        <v>1</v>
      </c>
      <c r="E61" s="167">
        <v>1</v>
      </c>
      <c r="F61" s="169">
        <v>20</v>
      </c>
      <c r="G61" s="168" t="s">
        <v>43</v>
      </c>
      <c r="H61" s="146">
        <v>28</v>
      </c>
      <c r="I61" s="174">
        <v>37556</v>
      </c>
      <c r="J61" s="173">
        <v>37556</v>
      </c>
      <c r="K61" s="173">
        <v>37555.089999999997</v>
      </c>
      <c r="L61" s="173">
        <v>37555.089999999997</v>
      </c>
      <c r="M61" s="38"/>
      <c r="Q61" s="171"/>
    </row>
    <row r="62" spans="1:17" ht="27.75" customHeight="1">
      <c r="A62" s="170">
        <v>2</v>
      </c>
      <c r="B62" s="166">
        <v>2</v>
      </c>
      <c r="C62" s="167">
        <v>1</v>
      </c>
      <c r="D62" s="167">
        <v>1</v>
      </c>
      <c r="E62" s="167">
        <v>1</v>
      </c>
      <c r="F62" s="169">
        <v>21</v>
      </c>
      <c r="G62" s="168" t="s">
        <v>44</v>
      </c>
      <c r="H62" s="146">
        <v>29</v>
      </c>
      <c r="I62" s="174">
        <v>7800</v>
      </c>
      <c r="J62" s="173">
        <v>7800</v>
      </c>
      <c r="K62" s="173">
        <v>7799.99</v>
      </c>
      <c r="L62" s="173">
        <v>7799.99</v>
      </c>
      <c r="M62" s="38"/>
      <c r="Q62" s="171"/>
    </row>
    <row r="63" spans="1:17" ht="12" customHeight="1">
      <c r="A63" s="170">
        <v>2</v>
      </c>
      <c r="B63" s="166">
        <v>2</v>
      </c>
      <c r="C63" s="167">
        <v>1</v>
      </c>
      <c r="D63" s="167">
        <v>1</v>
      </c>
      <c r="E63" s="167">
        <v>1</v>
      </c>
      <c r="F63" s="169">
        <v>22</v>
      </c>
      <c r="G63" s="168" t="s">
        <v>45</v>
      </c>
      <c r="H63" s="146">
        <v>30</v>
      </c>
      <c r="I63" s="174">
        <v>600</v>
      </c>
      <c r="J63" s="173">
        <v>600</v>
      </c>
      <c r="K63" s="173">
        <v>599.14</v>
      </c>
      <c r="L63" s="173">
        <v>599.14</v>
      </c>
      <c r="M63" s="38"/>
      <c r="Q63" s="171"/>
    </row>
    <row r="64" spans="1:17" ht="12" hidden="1" customHeight="1">
      <c r="A64" s="170">
        <v>2</v>
      </c>
      <c r="B64" s="166">
        <v>2</v>
      </c>
      <c r="C64" s="167">
        <v>1</v>
      </c>
      <c r="D64" s="167">
        <v>1</v>
      </c>
      <c r="E64" s="167">
        <v>1</v>
      </c>
      <c r="F64" s="169">
        <v>23</v>
      </c>
      <c r="G64" s="168" t="s">
        <v>359</v>
      </c>
      <c r="H64" s="146">
        <v>31</v>
      </c>
      <c r="I64" s="174">
        <v>0</v>
      </c>
      <c r="J64" s="173">
        <v>0</v>
      </c>
      <c r="K64" s="173">
        <v>0</v>
      </c>
      <c r="L64" s="173">
        <v>0</v>
      </c>
      <c r="M64" s="38"/>
      <c r="Q64" s="171"/>
    </row>
    <row r="65" spans="1:18" ht="15" customHeight="1">
      <c r="A65" s="170">
        <v>2</v>
      </c>
      <c r="B65" s="166">
        <v>2</v>
      </c>
      <c r="C65" s="167">
        <v>1</v>
      </c>
      <c r="D65" s="167">
        <v>1</v>
      </c>
      <c r="E65" s="167">
        <v>1</v>
      </c>
      <c r="F65" s="169">
        <v>30</v>
      </c>
      <c r="G65" s="168" t="s">
        <v>46</v>
      </c>
      <c r="H65" s="146">
        <v>32</v>
      </c>
      <c r="I65" s="174">
        <v>32422</v>
      </c>
      <c r="J65" s="173">
        <v>32422</v>
      </c>
      <c r="K65" s="173">
        <v>31040.46</v>
      </c>
      <c r="L65" s="173">
        <v>31040.46</v>
      </c>
      <c r="M65" s="38"/>
      <c r="Q65" s="171"/>
    </row>
    <row r="66" spans="1:18" ht="14.25" hidden="1" customHeight="1">
      <c r="A66" s="194">
        <v>2</v>
      </c>
      <c r="B66" s="195">
        <v>3</v>
      </c>
      <c r="C66" s="158"/>
      <c r="D66" s="159"/>
      <c r="E66" s="159"/>
      <c r="F66" s="162"/>
      <c r="G66" s="196" t="s">
        <v>47</v>
      </c>
      <c r="H66" s="146">
        <v>33</v>
      </c>
      <c r="I66" s="177">
        <f>I67</f>
        <v>0</v>
      </c>
      <c r="J66" s="177">
        <f>J67</f>
        <v>0</v>
      </c>
      <c r="K66" s="177">
        <f>K67</f>
        <v>0</v>
      </c>
      <c r="L66" s="177">
        <f>L67</f>
        <v>0</v>
      </c>
      <c r="M66" s="38"/>
    </row>
    <row r="67" spans="1:18" ht="13.5" hidden="1" customHeight="1">
      <c r="A67" s="170">
        <v>2</v>
      </c>
      <c r="B67" s="166">
        <v>3</v>
      </c>
      <c r="C67" s="167">
        <v>1</v>
      </c>
      <c r="D67" s="167"/>
      <c r="E67" s="167"/>
      <c r="F67" s="169"/>
      <c r="G67" s="168" t="s">
        <v>48</v>
      </c>
      <c r="H67" s="146">
        <v>34</v>
      </c>
      <c r="I67" s="155">
        <f>SUM(I68+I73+I78)</f>
        <v>0</v>
      </c>
      <c r="J67" s="197">
        <f>SUM(J68+J73+J78)</f>
        <v>0</v>
      </c>
      <c r="K67" s="156">
        <f>SUM(K68+K73+K78)</f>
        <v>0</v>
      </c>
      <c r="L67" s="155">
        <f>SUM(L68+L73+L78)</f>
        <v>0</v>
      </c>
      <c r="M67" s="38"/>
      <c r="R67" s="171"/>
    </row>
    <row r="68" spans="1:18" ht="15" hidden="1" customHeight="1">
      <c r="A68" s="170">
        <v>2</v>
      </c>
      <c r="B68" s="166">
        <v>3</v>
      </c>
      <c r="C68" s="167">
        <v>1</v>
      </c>
      <c r="D68" s="167">
        <v>1</v>
      </c>
      <c r="E68" s="167"/>
      <c r="F68" s="169"/>
      <c r="G68" s="168" t="s">
        <v>49</v>
      </c>
      <c r="H68" s="146">
        <v>35</v>
      </c>
      <c r="I68" s="155">
        <f>I69</f>
        <v>0</v>
      </c>
      <c r="J68" s="197">
        <f>J69</f>
        <v>0</v>
      </c>
      <c r="K68" s="156">
        <f>K69</f>
        <v>0</v>
      </c>
      <c r="L68" s="155">
        <f>L69</f>
        <v>0</v>
      </c>
      <c r="M68" s="38"/>
      <c r="Q68" s="171"/>
    </row>
    <row r="69" spans="1:18" ht="13.5" hidden="1" customHeight="1">
      <c r="A69" s="170">
        <v>2</v>
      </c>
      <c r="B69" s="166">
        <v>3</v>
      </c>
      <c r="C69" s="167">
        <v>1</v>
      </c>
      <c r="D69" s="167">
        <v>1</v>
      </c>
      <c r="E69" s="167">
        <v>1</v>
      </c>
      <c r="F69" s="169"/>
      <c r="G69" s="168" t="s">
        <v>49</v>
      </c>
      <c r="H69" s="146">
        <v>36</v>
      </c>
      <c r="I69" s="155">
        <f>SUM(I70:I72)</f>
        <v>0</v>
      </c>
      <c r="J69" s="197">
        <f>SUM(J70:J72)</f>
        <v>0</v>
      </c>
      <c r="K69" s="156">
        <f>SUM(K70:K72)</f>
        <v>0</v>
      </c>
      <c r="L69" s="155">
        <f>SUM(L70:L72)</f>
        <v>0</v>
      </c>
      <c r="M69" s="38"/>
      <c r="Q69" s="171"/>
    </row>
    <row r="70" spans="1:18" s="198" customFormat="1" ht="25.5" hidden="1" customHeight="1">
      <c r="A70" s="170">
        <v>2</v>
      </c>
      <c r="B70" s="166">
        <v>3</v>
      </c>
      <c r="C70" s="167">
        <v>1</v>
      </c>
      <c r="D70" s="167">
        <v>1</v>
      </c>
      <c r="E70" s="167">
        <v>1</v>
      </c>
      <c r="F70" s="169">
        <v>1</v>
      </c>
      <c r="G70" s="168" t="s">
        <v>50</v>
      </c>
      <c r="H70" s="146">
        <v>37</v>
      </c>
      <c r="I70" s="174">
        <v>0</v>
      </c>
      <c r="J70" s="174">
        <v>0</v>
      </c>
      <c r="K70" s="174">
        <v>0</v>
      </c>
      <c r="L70" s="174">
        <v>0</v>
      </c>
      <c r="Q70" s="171"/>
      <c r="R70" s="92"/>
    </row>
    <row r="71" spans="1:18" ht="19.5" hidden="1" customHeight="1">
      <c r="A71" s="170">
        <v>2</v>
      </c>
      <c r="B71" s="161">
        <v>3</v>
      </c>
      <c r="C71" s="159">
        <v>1</v>
      </c>
      <c r="D71" s="159">
        <v>1</v>
      </c>
      <c r="E71" s="159">
        <v>1</v>
      </c>
      <c r="F71" s="162">
        <v>2</v>
      </c>
      <c r="G71" s="160" t="s">
        <v>51</v>
      </c>
      <c r="H71" s="146">
        <v>38</v>
      </c>
      <c r="I71" s="172">
        <v>0</v>
      </c>
      <c r="J71" s="172">
        <v>0</v>
      </c>
      <c r="K71" s="172">
        <v>0</v>
      </c>
      <c r="L71" s="172">
        <v>0</v>
      </c>
      <c r="M71" s="38"/>
      <c r="Q71" s="171"/>
    </row>
    <row r="72" spans="1:18" ht="16.5" hidden="1" customHeight="1">
      <c r="A72" s="166">
        <v>2</v>
      </c>
      <c r="B72" s="167">
        <v>3</v>
      </c>
      <c r="C72" s="167">
        <v>1</v>
      </c>
      <c r="D72" s="167">
        <v>1</v>
      </c>
      <c r="E72" s="167">
        <v>1</v>
      </c>
      <c r="F72" s="169">
        <v>3</v>
      </c>
      <c r="G72" s="168" t="s">
        <v>52</v>
      </c>
      <c r="H72" s="146">
        <v>39</v>
      </c>
      <c r="I72" s="174">
        <v>0</v>
      </c>
      <c r="J72" s="174">
        <v>0</v>
      </c>
      <c r="K72" s="174">
        <v>0</v>
      </c>
      <c r="L72" s="174">
        <v>0</v>
      </c>
      <c r="M72" s="38"/>
      <c r="Q72" s="171"/>
    </row>
    <row r="73" spans="1:18" ht="29.25" hidden="1" customHeight="1">
      <c r="A73" s="161">
        <v>2</v>
      </c>
      <c r="B73" s="159">
        <v>3</v>
      </c>
      <c r="C73" s="159">
        <v>1</v>
      </c>
      <c r="D73" s="159">
        <v>2</v>
      </c>
      <c r="E73" s="159"/>
      <c r="F73" s="162"/>
      <c r="G73" s="160" t="s">
        <v>53</v>
      </c>
      <c r="H73" s="146">
        <v>40</v>
      </c>
      <c r="I73" s="177">
        <f>I74</f>
        <v>0</v>
      </c>
      <c r="J73" s="199">
        <f>J74</f>
        <v>0</v>
      </c>
      <c r="K73" s="178">
        <f>K74</f>
        <v>0</v>
      </c>
      <c r="L73" s="178">
        <f>L74</f>
        <v>0</v>
      </c>
      <c r="M73" s="38"/>
      <c r="Q73" s="171"/>
    </row>
    <row r="74" spans="1:18" ht="27" hidden="1" customHeight="1">
      <c r="A74" s="180">
        <v>2</v>
      </c>
      <c r="B74" s="181">
        <v>3</v>
      </c>
      <c r="C74" s="181">
        <v>1</v>
      </c>
      <c r="D74" s="181">
        <v>2</v>
      </c>
      <c r="E74" s="181">
        <v>1</v>
      </c>
      <c r="F74" s="183"/>
      <c r="G74" s="160" t="s">
        <v>53</v>
      </c>
      <c r="H74" s="146">
        <v>41</v>
      </c>
      <c r="I74" s="165">
        <f>SUM(I75:I77)</f>
        <v>0</v>
      </c>
      <c r="J74" s="200">
        <f>SUM(J75:J77)</f>
        <v>0</v>
      </c>
      <c r="K74" s="164">
        <f>SUM(K75:K77)</f>
        <v>0</v>
      </c>
      <c r="L74" s="156">
        <f>SUM(L75:L77)</f>
        <v>0</v>
      </c>
      <c r="M74" s="38"/>
      <c r="Q74" s="171"/>
    </row>
    <row r="75" spans="1:18" s="198" customFormat="1" ht="27" hidden="1" customHeight="1">
      <c r="A75" s="166">
        <v>2</v>
      </c>
      <c r="B75" s="167">
        <v>3</v>
      </c>
      <c r="C75" s="167">
        <v>1</v>
      </c>
      <c r="D75" s="167">
        <v>2</v>
      </c>
      <c r="E75" s="167">
        <v>1</v>
      </c>
      <c r="F75" s="169">
        <v>1</v>
      </c>
      <c r="G75" s="170" t="s">
        <v>50</v>
      </c>
      <c r="H75" s="146">
        <v>42</v>
      </c>
      <c r="I75" s="174">
        <v>0</v>
      </c>
      <c r="J75" s="174">
        <v>0</v>
      </c>
      <c r="K75" s="174">
        <v>0</v>
      </c>
      <c r="L75" s="174">
        <v>0</v>
      </c>
      <c r="Q75" s="171"/>
      <c r="R75" s="92"/>
    </row>
    <row r="76" spans="1:18" ht="16.5" hidden="1" customHeight="1">
      <c r="A76" s="166">
        <v>2</v>
      </c>
      <c r="B76" s="167">
        <v>3</v>
      </c>
      <c r="C76" s="167">
        <v>1</v>
      </c>
      <c r="D76" s="167">
        <v>2</v>
      </c>
      <c r="E76" s="167">
        <v>1</v>
      </c>
      <c r="F76" s="169">
        <v>2</v>
      </c>
      <c r="G76" s="170" t="s">
        <v>51</v>
      </c>
      <c r="H76" s="146">
        <v>43</v>
      </c>
      <c r="I76" s="174">
        <v>0</v>
      </c>
      <c r="J76" s="174">
        <v>0</v>
      </c>
      <c r="K76" s="174">
        <v>0</v>
      </c>
      <c r="L76" s="174">
        <v>0</v>
      </c>
      <c r="M76" s="38"/>
      <c r="Q76" s="171"/>
    </row>
    <row r="77" spans="1:18" ht="15" hidden="1" customHeight="1">
      <c r="A77" s="166">
        <v>2</v>
      </c>
      <c r="B77" s="167">
        <v>3</v>
      </c>
      <c r="C77" s="167">
        <v>1</v>
      </c>
      <c r="D77" s="167">
        <v>2</v>
      </c>
      <c r="E77" s="167">
        <v>1</v>
      </c>
      <c r="F77" s="169">
        <v>3</v>
      </c>
      <c r="G77" s="170" t="s">
        <v>52</v>
      </c>
      <c r="H77" s="146">
        <v>44</v>
      </c>
      <c r="I77" s="174">
        <v>0</v>
      </c>
      <c r="J77" s="174">
        <v>0</v>
      </c>
      <c r="K77" s="174">
        <v>0</v>
      </c>
      <c r="L77" s="174">
        <v>0</v>
      </c>
      <c r="M77" s="38"/>
      <c r="Q77" s="171"/>
    </row>
    <row r="78" spans="1:18" ht="27.75" hidden="1" customHeight="1">
      <c r="A78" s="166">
        <v>2</v>
      </c>
      <c r="B78" s="167">
        <v>3</v>
      </c>
      <c r="C78" s="167">
        <v>1</v>
      </c>
      <c r="D78" s="167">
        <v>3</v>
      </c>
      <c r="E78" s="167"/>
      <c r="F78" s="169"/>
      <c r="G78" s="170" t="s">
        <v>360</v>
      </c>
      <c r="H78" s="146">
        <v>45</v>
      </c>
      <c r="I78" s="155">
        <f>I79</f>
        <v>0</v>
      </c>
      <c r="J78" s="197">
        <f>J79</f>
        <v>0</v>
      </c>
      <c r="K78" s="156">
        <f>K79</f>
        <v>0</v>
      </c>
      <c r="L78" s="156">
        <f>L79</f>
        <v>0</v>
      </c>
      <c r="M78" s="38"/>
      <c r="Q78" s="171"/>
    </row>
    <row r="79" spans="1:18" ht="26.25" hidden="1" customHeight="1">
      <c r="A79" s="166">
        <v>2</v>
      </c>
      <c r="B79" s="167">
        <v>3</v>
      </c>
      <c r="C79" s="167">
        <v>1</v>
      </c>
      <c r="D79" s="167">
        <v>3</v>
      </c>
      <c r="E79" s="167">
        <v>1</v>
      </c>
      <c r="F79" s="169"/>
      <c r="G79" s="170" t="s">
        <v>361</v>
      </c>
      <c r="H79" s="146">
        <v>46</v>
      </c>
      <c r="I79" s="155">
        <f>SUM(I80:I82)</f>
        <v>0</v>
      </c>
      <c r="J79" s="197">
        <f>SUM(J80:J82)</f>
        <v>0</v>
      </c>
      <c r="K79" s="156">
        <f>SUM(K80:K82)</f>
        <v>0</v>
      </c>
      <c r="L79" s="156">
        <f>SUM(L80:L82)</f>
        <v>0</v>
      </c>
      <c r="M79" s="38"/>
      <c r="Q79" s="171"/>
    </row>
    <row r="80" spans="1:18" ht="15" hidden="1" customHeight="1">
      <c r="A80" s="161">
        <v>2</v>
      </c>
      <c r="B80" s="159">
        <v>3</v>
      </c>
      <c r="C80" s="159">
        <v>1</v>
      </c>
      <c r="D80" s="159">
        <v>3</v>
      </c>
      <c r="E80" s="159">
        <v>1</v>
      </c>
      <c r="F80" s="162">
        <v>1</v>
      </c>
      <c r="G80" s="187" t="s">
        <v>54</v>
      </c>
      <c r="H80" s="146">
        <v>47</v>
      </c>
      <c r="I80" s="172">
        <v>0</v>
      </c>
      <c r="J80" s="172">
        <v>0</v>
      </c>
      <c r="K80" s="172">
        <v>0</v>
      </c>
      <c r="L80" s="172">
        <v>0</v>
      </c>
      <c r="M80" s="38"/>
      <c r="Q80" s="171"/>
    </row>
    <row r="81" spans="1:17" ht="16.5" hidden="1" customHeight="1">
      <c r="A81" s="166">
        <v>2</v>
      </c>
      <c r="B81" s="167">
        <v>3</v>
      </c>
      <c r="C81" s="167">
        <v>1</v>
      </c>
      <c r="D81" s="167">
        <v>3</v>
      </c>
      <c r="E81" s="167">
        <v>1</v>
      </c>
      <c r="F81" s="169">
        <v>2</v>
      </c>
      <c r="G81" s="170" t="s">
        <v>55</v>
      </c>
      <c r="H81" s="146">
        <v>48</v>
      </c>
      <c r="I81" s="174">
        <v>0</v>
      </c>
      <c r="J81" s="174">
        <v>0</v>
      </c>
      <c r="K81" s="174">
        <v>0</v>
      </c>
      <c r="L81" s="174">
        <v>0</v>
      </c>
      <c r="M81" s="38"/>
      <c r="Q81" s="171"/>
    </row>
    <row r="82" spans="1:17" ht="17.25" hidden="1" customHeight="1">
      <c r="A82" s="161">
        <v>2</v>
      </c>
      <c r="B82" s="159">
        <v>3</v>
      </c>
      <c r="C82" s="159">
        <v>1</v>
      </c>
      <c r="D82" s="159">
        <v>3</v>
      </c>
      <c r="E82" s="159">
        <v>1</v>
      </c>
      <c r="F82" s="162">
        <v>3</v>
      </c>
      <c r="G82" s="187" t="s">
        <v>56</v>
      </c>
      <c r="H82" s="146">
        <v>49</v>
      </c>
      <c r="I82" s="172">
        <v>0</v>
      </c>
      <c r="J82" s="172">
        <v>0</v>
      </c>
      <c r="K82" s="172">
        <v>0</v>
      </c>
      <c r="L82" s="172">
        <v>0</v>
      </c>
      <c r="M82" s="38"/>
      <c r="Q82" s="171"/>
    </row>
    <row r="83" spans="1:17" ht="12.75" hidden="1" customHeight="1">
      <c r="A83" s="161">
        <v>2</v>
      </c>
      <c r="B83" s="159">
        <v>3</v>
      </c>
      <c r="C83" s="159">
        <v>2</v>
      </c>
      <c r="D83" s="159"/>
      <c r="E83" s="159"/>
      <c r="F83" s="162"/>
      <c r="G83" s="187" t="s">
        <v>57</v>
      </c>
      <c r="H83" s="146">
        <v>50</v>
      </c>
      <c r="I83" s="155">
        <f t="shared" ref="I83:L84" si="2">I84</f>
        <v>0</v>
      </c>
      <c r="J83" s="155">
        <f t="shared" si="2"/>
        <v>0</v>
      </c>
      <c r="K83" s="155">
        <f t="shared" si="2"/>
        <v>0</v>
      </c>
      <c r="L83" s="155">
        <f t="shared" si="2"/>
        <v>0</v>
      </c>
      <c r="M83" s="38"/>
    </row>
    <row r="84" spans="1:17" ht="12" hidden="1" customHeight="1">
      <c r="A84" s="161">
        <v>2</v>
      </c>
      <c r="B84" s="159">
        <v>3</v>
      </c>
      <c r="C84" s="159">
        <v>2</v>
      </c>
      <c r="D84" s="159">
        <v>1</v>
      </c>
      <c r="E84" s="159"/>
      <c r="F84" s="162"/>
      <c r="G84" s="187" t="s">
        <v>57</v>
      </c>
      <c r="H84" s="146">
        <v>51</v>
      </c>
      <c r="I84" s="155">
        <f t="shared" si="2"/>
        <v>0</v>
      </c>
      <c r="J84" s="155">
        <f t="shared" si="2"/>
        <v>0</v>
      </c>
      <c r="K84" s="155">
        <f t="shared" si="2"/>
        <v>0</v>
      </c>
      <c r="L84" s="155">
        <f t="shared" si="2"/>
        <v>0</v>
      </c>
      <c r="M84" s="38"/>
    </row>
    <row r="85" spans="1:17" ht="15.75" hidden="1" customHeight="1">
      <c r="A85" s="161">
        <v>2</v>
      </c>
      <c r="B85" s="159">
        <v>3</v>
      </c>
      <c r="C85" s="159">
        <v>2</v>
      </c>
      <c r="D85" s="159">
        <v>1</v>
      </c>
      <c r="E85" s="159">
        <v>1</v>
      </c>
      <c r="F85" s="162"/>
      <c r="G85" s="187" t="s">
        <v>57</v>
      </c>
      <c r="H85" s="146">
        <v>52</v>
      </c>
      <c r="I85" s="155">
        <f>SUM(I86)</f>
        <v>0</v>
      </c>
      <c r="J85" s="155">
        <f>SUM(J86)</f>
        <v>0</v>
      </c>
      <c r="K85" s="155">
        <f>SUM(K86)</f>
        <v>0</v>
      </c>
      <c r="L85" s="155">
        <f>SUM(L86)</f>
        <v>0</v>
      </c>
      <c r="M85" s="38"/>
    </row>
    <row r="86" spans="1:17" ht="13.5" hidden="1" customHeight="1">
      <c r="A86" s="161">
        <v>2</v>
      </c>
      <c r="B86" s="159">
        <v>3</v>
      </c>
      <c r="C86" s="159">
        <v>2</v>
      </c>
      <c r="D86" s="159">
        <v>1</v>
      </c>
      <c r="E86" s="159">
        <v>1</v>
      </c>
      <c r="F86" s="162">
        <v>1</v>
      </c>
      <c r="G86" s="187" t="s">
        <v>57</v>
      </c>
      <c r="H86" s="146">
        <v>53</v>
      </c>
      <c r="I86" s="174">
        <v>0</v>
      </c>
      <c r="J86" s="174">
        <v>0</v>
      </c>
      <c r="K86" s="174">
        <v>0</v>
      </c>
      <c r="L86" s="174">
        <v>0</v>
      </c>
      <c r="M86" s="38"/>
    </row>
    <row r="87" spans="1:17" ht="16.5" hidden="1" customHeight="1">
      <c r="A87" s="151">
        <v>2</v>
      </c>
      <c r="B87" s="152">
        <v>4</v>
      </c>
      <c r="C87" s="152"/>
      <c r="D87" s="152"/>
      <c r="E87" s="152"/>
      <c r="F87" s="154"/>
      <c r="G87" s="201" t="s">
        <v>58</v>
      </c>
      <c r="H87" s="146">
        <v>54</v>
      </c>
      <c r="I87" s="155">
        <f t="shared" ref="I87:L89" si="3">I88</f>
        <v>0</v>
      </c>
      <c r="J87" s="197">
        <f t="shared" si="3"/>
        <v>0</v>
      </c>
      <c r="K87" s="156">
        <f t="shared" si="3"/>
        <v>0</v>
      </c>
      <c r="L87" s="156">
        <f t="shared" si="3"/>
        <v>0</v>
      </c>
      <c r="M87" s="38"/>
    </row>
    <row r="88" spans="1:17" ht="15.75" hidden="1" customHeight="1">
      <c r="A88" s="166">
        <v>2</v>
      </c>
      <c r="B88" s="167">
        <v>4</v>
      </c>
      <c r="C88" s="167">
        <v>1</v>
      </c>
      <c r="D88" s="167"/>
      <c r="E88" s="167"/>
      <c r="F88" s="169"/>
      <c r="G88" s="170" t="s">
        <v>59</v>
      </c>
      <c r="H88" s="146">
        <v>55</v>
      </c>
      <c r="I88" s="155">
        <f t="shared" si="3"/>
        <v>0</v>
      </c>
      <c r="J88" s="197">
        <f t="shared" si="3"/>
        <v>0</v>
      </c>
      <c r="K88" s="156">
        <f t="shared" si="3"/>
        <v>0</v>
      </c>
      <c r="L88" s="156">
        <f t="shared" si="3"/>
        <v>0</v>
      </c>
      <c r="M88" s="38"/>
    </row>
    <row r="89" spans="1:17" ht="17.25" hidden="1" customHeight="1">
      <c r="A89" s="166">
        <v>2</v>
      </c>
      <c r="B89" s="167">
        <v>4</v>
      </c>
      <c r="C89" s="167">
        <v>1</v>
      </c>
      <c r="D89" s="167">
        <v>1</v>
      </c>
      <c r="E89" s="167"/>
      <c r="F89" s="169"/>
      <c r="G89" s="170" t="s">
        <v>59</v>
      </c>
      <c r="H89" s="146">
        <v>56</v>
      </c>
      <c r="I89" s="155">
        <f t="shared" si="3"/>
        <v>0</v>
      </c>
      <c r="J89" s="197">
        <f t="shared" si="3"/>
        <v>0</v>
      </c>
      <c r="K89" s="156">
        <f t="shared" si="3"/>
        <v>0</v>
      </c>
      <c r="L89" s="156">
        <f t="shared" si="3"/>
        <v>0</v>
      </c>
      <c r="M89" s="38"/>
    </row>
    <row r="90" spans="1:17" ht="18" hidden="1" customHeight="1">
      <c r="A90" s="166">
        <v>2</v>
      </c>
      <c r="B90" s="167">
        <v>4</v>
      </c>
      <c r="C90" s="167">
        <v>1</v>
      </c>
      <c r="D90" s="167">
        <v>1</v>
      </c>
      <c r="E90" s="167">
        <v>1</v>
      </c>
      <c r="F90" s="169"/>
      <c r="G90" s="170" t="s">
        <v>59</v>
      </c>
      <c r="H90" s="146">
        <v>57</v>
      </c>
      <c r="I90" s="155">
        <f>SUM(I91:I93)</f>
        <v>0</v>
      </c>
      <c r="J90" s="197">
        <f>SUM(J91:J93)</f>
        <v>0</v>
      </c>
      <c r="K90" s="156">
        <f>SUM(K91:K93)</f>
        <v>0</v>
      </c>
      <c r="L90" s="156">
        <f>SUM(L91:L93)</f>
        <v>0</v>
      </c>
      <c r="M90" s="38"/>
    </row>
    <row r="91" spans="1:17" ht="14.25" hidden="1" customHeight="1">
      <c r="A91" s="166">
        <v>2</v>
      </c>
      <c r="B91" s="167">
        <v>4</v>
      </c>
      <c r="C91" s="167">
        <v>1</v>
      </c>
      <c r="D91" s="167">
        <v>1</v>
      </c>
      <c r="E91" s="167">
        <v>1</v>
      </c>
      <c r="F91" s="169">
        <v>1</v>
      </c>
      <c r="G91" s="170" t="s">
        <v>60</v>
      </c>
      <c r="H91" s="146">
        <v>58</v>
      </c>
      <c r="I91" s="174">
        <v>0</v>
      </c>
      <c r="J91" s="174">
        <v>0</v>
      </c>
      <c r="K91" s="174">
        <v>0</v>
      </c>
      <c r="L91" s="174">
        <v>0</v>
      </c>
      <c r="M91" s="38"/>
    </row>
    <row r="92" spans="1:17" ht="13.5" hidden="1" customHeight="1">
      <c r="A92" s="166">
        <v>2</v>
      </c>
      <c r="B92" s="166">
        <v>4</v>
      </c>
      <c r="C92" s="166">
        <v>1</v>
      </c>
      <c r="D92" s="167">
        <v>1</v>
      </c>
      <c r="E92" s="167">
        <v>1</v>
      </c>
      <c r="F92" s="202">
        <v>2</v>
      </c>
      <c r="G92" s="168" t="s">
        <v>61</v>
      </c>
      <c r="H92" s="146">
        <v>59</v>
      </c>
      <c r="I92" s="174">
        <v>0</v>
      </c>
      <c r="J92" s="174">
        <v>0</v>
      </c>
      <c r="K92" s="174">
        <v>0</v>
      </c>
      <c r="L92" s="174">
        <v>0</v>
      </c>
      <c r="M92" s="38"/>
    </row>
    <row r="93" spans="1:17" hidden="1">
      <c r="A93" s="166">
        <v>2</v>
      </c>
      <c r="B93" s="167">
        <v>4</v>
      </c>
      <c r="C93" s="166">
        <v>1</v>
      </c>
      <c r="D93" s="167">
        <v>1</v>
      </c>
      <c r="E93" s="167">
        <v>1</v>
      </c>
      <c r="F93" s="202">
        <v>3</v>
      </c>
      <c r="G93" s="168" t="s">
        <v>62</v>
      </c>
      <c r="H93" s="146">
        <v>60</v>
      </c>
      <c r="I93" s="174">
        <v>0</v>
      </c>
      <c r="J93" s="174">
        <v>0</v>
      </c>
      <c r="K93" s="174">
        <v>0</v>
      </c>
      <c r="L93" s="174">
        <v>0</v>
      </c>
    </row>
    <row r="94" spans="1:17" hidden="1">
      <c r="A94" s="151">
        <v>2</v>
      </c>
      <c r="B94" s="152">
        <v>5</v>
      </c>
      <c r="C94" s="151"/>
      <c r="D94" s="152"/>
      <c r="E94" s="152"/>
      <c r="F94" s="203"/>
      <c r="G94" s="153" t="s">
        <v>63</v>
      </c>
      <c r="H94" s="146">
        <v>61</v>
      </c>
      <c r="I94" s="155">
        <f>SUM(I95+I100+I105)</f>
        <v>0</v>
      </c>
      <c r="J94" s="197">
        <f>SUM(J95+J100+J105)</f>
        <v>0</v>
      </c>
      <c r="K94" s="156">
        <f>SUM(K95+K100+K105)</f>
        <v>0</v>
      </c>
      <c r="L94" s="156">
        <f>SUM(L95+L100+L105)</f>
        <v>0</v>
      </c>
    </row>
    <row r="95" spans="1:17" hidden="1">
      <c r="A95" s="161">
        <v>2</v>
      </c>
      <c r="B95" s="159">
        <v>5</v>
      </c>
      <c r="C95" s="161">
        <v>1</v>
      </c>
      <c r="D95" s="159"/>
      <c r="E95" s="159"/>
      <c r="F95" s="204"/>
      <c r="G95" s="160" t="s">
        <v>64</v>
      </c>
      <c r="H95" s="146">
        <v>62</v>
      </c>
      <c r="I95" s="177">
        <f t="shared" ref="I95:L96" si="4">I96</f>
        <v>0</v>
      </c>
      <c r="J95" s="199">
        <f t="shared" si="4"/>
        <v>0</v>
      </c>
      <c r="K95" s="178">
        <f t="shared" si="4"/>
        <v>0</v>
      </c>
      <c r="L95" s="178">
        <f t="shared" si="4"/>
        <v>0</v>
      </c>
    </row>
    <row r="96" spans="1:17" hidden="1">
      <c r="A96" s="166">
        <v>2</v>
      </c>
      <c r="B96" s="167">
        <v>5</v>
      </c>
      <c r="C96" s="166">
        <v>1</v>
      </c>
      <c r="D96" s="167">
        <v>1</v>
      </c>
      <c r="E96" s="167"/>
      <c r="F96" s="202"/>
      <c r="G96" s="168" t="s">
        <v>64</v>
      </c>
      <c r="H96" s="146">
        <v>63</v>
      </c>
      <c r="I96" s="155">
        <f t="shared" si="4"/>
        <v>0</v>
      </c>
      <c r="J96" s="197">
        <f t="shared" si="4"/>
        <v>0</v>
      </c>
      <c r="K96" s="156">
        <f t="shared" si="4"/>
        <v>0</v>
      </c>
      <c r="L96" s="156">
        <f t="shared" si="4"/>
        <v>0</v>
      </c>
    </row>
    <row r="97" spans="1:13" hidden="1">
      <c r="A97" s="166">
        <v>2</v>
      </c>
      <c r="B97" s="167">
        <v>5</v>
      </c>
      <c r="C97" s="166">
        <v>1</v>
      </c>
      <c r="D97" s="167">
        <v>1</v>
      </c>
      <c r="E97" s="167">
        <v>1</v>
      </c>
      <c r="F97" s="202"/>
      <c r="G97" s="168" t="s">
        <v>64</v>
      </c>
      <c r="H97" s="146">
        <v>64</v>
      </c>
      <c r="I97" s="155">
        <f>SUM(I98:I99)</f>
        <v>0</v>
      </c>
      <c r="J97" s="197">
        <f>SUM(J98:J99)</f>
        <v>0</v>
      </c>
      <c r="K97" s="156">
        <f>SUM(K98:K99)</f>
        <v>0</v>
      </c>
      <c r="L97" s="156">
        <f>SUM(L98:L99)</f>
        <v>0</v>
      </c>
    </row>
    <row r="98" spans="1:13" ht="25.5" hidden="1" customHeight="1">
      <c r="A98" s="166">
        <v>2</v>
      </c>
      <c r="B98" s="167">
        <v>5</v>
      </c>
      <c r="C98" s="166">
        <v>1</v>
      </c>
      <c r="D98" s="167">
        <v>1</v>
      </c>
      <c r="E98" s="167">
        <v>1</v>
      </c>
      <c r="F98" s="202">
        <v>1</v>
      </c>
      <c r="G98" s="168" t="s">
        <v>65</v>
      </c>
      <c r="H98" s="146">
        <v>65</v>
      </c>
      <c r="I98" s="174">
        <v>0</v>
      </c>
      <c r="J98" s="174">
        <v>0</v>
      </c>
      <c r="K98" s="174">
        <v>0</v>
      </c>
      <c r="L98" s="174">
        <v>0</v>
      </c>
      <c r="M98" s="38"/>
    </row>
    <row r="99" spans="1:13" ht="15.75" hidden="1" customHeight="1">
      <c r="A99" s="166">
        <v>2</v>
      </c>
      <c r="B99" s="167">
        <v>5</v>
      </c>
      <c r="C99" s="166">
        <v>1</v>
      </c>
      <c r="D99" s="167">
        <v>1</v>
      </c>
      <c r="E99" s="167">
        <v>1</v>
      </c>
      <c r="F99" s="202">
        <v>2</v>
      </c>
      <c r="G99" s="168" t="s">
        <v>66</v>
      </c>
      <c r="H99" s="146">
        <v>66</v>
      </c>
      <c r="I99" s="174">
        <v>0</v>
      </c>
      <c r="J99" s="174">
        <v>0</v>
      </c>
      <c r="K99" s="174">
        <v>0</v>
      </c>
      <c r="L99" s="174">
        <v>0</v>
      </c>
      <c r="M99" s="38"/>
    </row>
    <row r="100" spans="1:13" ht="12" hidden="1" customHeight="1">
      <c r="A100" s="166">
        <v>2</v>
      </c>
      <c r="B100" s="167">
        <v>5</v>
      </c>
      <c r="C100" s="166">
        <v>2</v>
      </c>
      <c r="D100" s="167"/>
      <c r="E100" s="167"/>
      <c r="F100" s="202"/>
      <c r="G100" s="168" t="s">
        <v>67</v>
      </c>
      <c r="H100" s="146">
        <v>67</v>
      </c>
      <c r="I100" s="155">
        <f t="shared" ref="I100:L101" si="5">I101</f>
        <v>0</v>
      </c>
      <c r="J100" s="197">
        <f t="shared" si="5"/>
        <v>0</v>
      </c>
      <c r="K100" s="156">
        <f t="shared" si="5"/>
        <v>0</v>
      </c>
      <c r="L100" s="155">
        <f t="shared" si="5"/>
        <v>0</v>
      </c>
      <c r="M100" s="38"/>
    </row>
    <row r="101" spans="1:13" ht="15.75" hidden="1" customHeight="1">
      <c r="A101" s="170">
        <v>2</v>
      </c>
      <c r="B101" s="166">
        <v>5</v>
      </c>
      <c r="C101" s="167">
        <v>2</v>
      </c>
      <c r="D101" s="168">
        <v>1</v>
      </c>
      <c r="E101" s="166"/>
      <c r="F101" s="202"/>
      <c r="G101" s="168" t="s">
        <v>67</v>
      </c>
      <c r="H101" s="146">
        <v>68</v>
      </c>
      <c r="I101" s="155">
        <f t="shared" si="5"/>
        <v>0</v>
      </c>
      <c r="J101" s="197">
        <f t="shared" si="5"/>
        <v>0</v>
      </c>
      <c r="K101" s="156">
        <f t="shared" si="5"/>
        <v>0</v>
      </c>
      <c r="L101" s="155">
        <f t="shared" si="5"/>
        <v>0</v>
      </c>
      <c r="M101" s="38"/>
    </row>
    <row r="102" spans="1:13" ht="15" hidden="1" customHeight="1">
      <c r="A102" s="170">
        <v>2</v>
      </c>
      <c r="B102" s="166">
        <v>5</v>
      </c>
      <c r="C102" s="167">
        <v>2</v>
      </c>
      <c r="D102" s="168">
        <v>1</v>
      </c>
      <c r="E102" s="166">
        <v>1</v>
      </c>
      <c r="F102" s="202"/>
      <c r="G102" s="168" t="s">
        <v>67</v>
      </c>
      <c r="H102" s="146">
        <v>69</v>
      </c>
      <c r="I102" s="155">
        <f>SUM(I103:I104)</f>
        <v>0</v>
      </c>
      <c r="J102" s="197">
        <f>SUM(J103:J104)</f>
        <v>0</v>
      </c>
      <c r="K102" s="156">
        <f>SUM(K103:K104)</f>
        <v>0</v>
      </c>
      <c r="L102" s="155">
        <f>SUM(L103:L104)</f>
        <v>0</v>
      </c>
      <c r="M102" s="38"/>
    </row>
    <row r="103" spans="1:13" ht="25.5" hidden="1" customHeight="1">
      <c r="A103" s="170">
        <v>2</v>
      </c>
      <c r="B103" s="166">
        <v>5</v>
      </c>
      <c r="C103" s="167">
        <v>2</v>
      </c>
      <c r="D103" s="168">
        <v>1</v>
      </c>
      <c r="E103" s="166">
        <v>1</v>
      </c>
      <c r="F103" s="202">
        <v>1</v>
      </c>
      <c r="G103" s="168" t="s">
        <v>68</v>
      </c>
      <c r="H103" s="146">
        <v>70</v>
      </c>
      <c r="I103" s="174">
        <v>0</v>
      </c>
      <c r="J103" s="174">
        <v>0</v>
      </c>
      <c r="K103" s="174">
        <v>0</v>
      </c>
      <c r="L103" s="174">
        <v>0</v>
      </c>
      <c r="M103" s="38"/>
    </row>
    <row r="104" spans="1:13" ht="25.5" hidden="1" customHeight="1">
      <c r="A104" s="170">
        <v>2</v>
      </c>
      <c r="B104" s="166">
        <v>5</v>
      </c>
      <c r="C104" s="167">
        <v>2</v>
      </c>
      <c r="D104" s="168">
        <v>1</v>
      </c>
      <c r="E104" s="166">
        <v>1</v>
      </c>
      <c r="F104" s="202">
        <v>2</v>
      </c>
      <c r="G104" s="168" t="s">
        <v>69</v>
      </c>
      <c r="H104" s="146">
        <v>71</v>
      </c>
      <c r="I104" s="174">
        <v>0</v>
      </c>
      <c r="J104" s="174">
        <v>0</v>
      </c>
      <c r="K104" s="174">
        <v>0</v>
      </c>
      <c r="L104" s="174">
        <v>0</v>
      </c>
      <c r="M104" s="38"/>
    </row>
    <row r="105" spans="1:13" ht="28.5" hidden="1" customHeight="1">
      <c r="A105" s="170">
        <v>2</v>
      </c>
      <c r="B105" s="166">
        <v>5</v>
      </c>
      <c r="C105" s="167">
        <v>3</v>
      </c>
      <c r="D105" s="168"/>
      <c r="E105" s="166"/>
      <c r="F105" s="202"/>
      <c r="G105" s="168" t="s">
        <v>70</v>
      </c>
      <c r="H105" s="146">
        <v>72</v>
      </c>
      <c r="I105" s="155">
        <f>I106+I110</f>
        <v>0</v>
      </c>
      <c r="J105" s="155">
        <f>J106+J110</f>
        <v>0</v>
      </c>
      <c r="K105" s="155">
        <f>K106+K110</f>
        <v>0</v>
      </c>
      <c r="L105" s="155">
        <f>L106+L110</f>
        <v>0</v>
      </c>
      <c r="M105" s="38"/>
    </row>
    <row r="106" spans="1:13" ht="27" hidden="1" customHeight="1">
      <c r="A106" s="170">
        <v>2</v>
      </c>
      <c r="B106" s="166">
        <v>5</v>
      </c>
      <c r="C106" s="167">
        <v>3</v>
      </c>
      <c r="D106" s="168">
        <v>1</v>
      </c>
      <c r="E106" s="166"/>
      <c r="F106" s="202"/>
      <c r="G106" s="168" t="s">
        <v>71</v>
      </c>
      <c r="H106" s="146">
        <v>73</v>
      </c>
      <c r="I106" s="155">
        <f>I107</f>
        <v>0</v>
      </c>
      <c r="J106" s="197">
        <f>J107</f>
        <v>0</v>
      </c>
      <c r="K106" s="156">
        <f>K107</f>
        <v>0</v>
      </c>
      <c r="L106" s="155">
        <f>L107</f>
        <v>0</v>
      </c>
      <c r="M106" s="38"/>
    </row>
    <row r="107" spans="1:13" ht="30" hidden="1" customHeight="1">
      <c r="A107" s="179">
        <v>2</v>
      </c>
      <c r="B107" s="180">
        <v>5</v>
      </c>
      <c r="C107" s="181">
        <v>3</v>
      </c>
      <c r="D107" s="182">
        <v>1</v>
      </c>
      <c r="E107" s="180">
        <v>1</v>
      </c>
      <c r="F107" s="205"/>
      <c r="G107" s="182" t="s">
        <v>71</v>
      </c>
      <c r="H107" s="146">
        <v>74</v>
      </c>
      <c r="I107" s="165">
        <f>SUM(I108:I109)</f>
        <v>0</v>
      </c>
      <c r="J107" s="200">
        <f>SUM(J108:J109)</f>
        <v>0</v>
      </c>
      <c r="K107" s="164">
        <f>SUM(K108:K109)</f>
        <v>0</v>
      </c>
      <c r="L107" s="165">
        <f>SUM(L108:L109)</f>
        <v>0</v>
      </c>
      <c r="M107" s="38"/>
    </row>
    <row r="108" spans="1:13" ht="26.25" hidden="1" customHeight="1">
      <c r="A108" s="170">
        <v>2</v>
      </c>
      <c r="B108" s="166">
        <v>5</v>
      </c>
      <c r="C108" s="167">
        <v>3</v>
      </c>
      <c r="D108" s="168">
        <v>1</v>
      </c>
      <c r="E108" s="166">
        <v>1</v>
      </c>
      <c r="F108" s="202">
        <v>1</v>
      </c>
      <c r="G108" s="168" t="s">
        <v>71</v>
      </c>
      <c r="H108" s="146">
        <v>75</v>
      </c>
      <c r="I108" s="174">
        <v>0</v>
      </c>
      <c r="J108" s="174">
        <v>0</v>
      </c>
      <c r="K108" s="174">
        <v>0</v>
      </c>
      <c r="L108" s="174">
        <v>0</v>
      </c>
      <c r="M108" s="38"/>
    </row>
    <row r="109" spans="1:13" ht="26.25" hidden="1" customHeight="1">
      <c r="A109" s="179">
        <v>2</v>
      </c>
      <c r="B109" s="180">
        <v>5</v>
      </c>
      <c r="C109" s="181">
        <v>3</v>
      </c>
      <c r="D109" s="182">
        <v>1</v>
      </c>
      <c r="E109" s="180">
        <v>1</v>
      </c>
      <c r="F109" s="205">
        <v>2</v>
      </c>
      <c r="G109" s="182" t="s">
        <v>72</v>
      </c>
      <c r="H109" s="146">
        <v>76</v>
      </c>
      <c r="I109" s="174">
        <v>0</v>
      </c>
      <c r="J109" s="174">
        <v>0</v>
      </c>
      <c r="K109" s="174">
        <v>0</v>
      </c>
      <c r="L109" s="174">
        <v>0</v>
      </c>
      <c r="M109" s="38"/>
    </row>
    <row r="110" spans="1:13" ht="27.75" hidden="1" customHeight="1">
      <c r="A110" s="179">
        <v>2</v>
      </c>
      <c r="B110" s="180">
        <v>5</v>
      </c>
      <c r="C110" s="181">
        <v>3</v>
      </c>
      <c r="D110" s="182">
        <v>2</v>
      </c>
      <c r="E110" s="180"/>
      <c r="F110" s="205"/>
      <c r="G110" s="182" t="s">
        <v>73</v>
      </c>
      <c r="H110" s="146">
        <v>77</v>
      </c>
      <c r="I110" s="165">
        <f>I111</f>
        <v>0</v>
      </c>
      <c r="J110" s="165">
        <f>J111</f>
        <v>0</v>
      </c>
      <c r="K110" s="165">
        <f>K111</f>
        <v>0</v>
      </c>
      <c r="L110" s="165">
        <f>L111</f>
        <v>0</v>
      </c>
      <c r="M110" s="38"/>
    </row>
    <row r="111" spans="1:13" ht="25.5" hidden="1" customHeight="1">
      <c r="A111" s="179">
        <v>2</v>
      </c>
      <c r="B111" s="180">
        <v>5</v>
      </c>
      <c r="C111" s="181">
        <v>3</v>
      </c>
      <c r="D111" s="182">
        <v>2</v>
      </c>
      <c r="E111" s="180">
        <v>1</v>
      </c>
      <c r="F111" s="205"/>
      <c r="G111" s="182" t="s">
        <v>73</v>
      </c>
      <c r="H111" s="146">
        <v>78</v>
      </c>
      <c r="I111" s="165">
        <f>SUM(I112:I113)</f>
        <v>0</v>
      </c>
      <c r="J111" s="165">
        <f>SUM(J112:J113)</f>
        <v>0</v>
      </c>
      <c r="K111" s="165">
        <f>SUM(K112:K113)</f>
        <v>0</v>
      </c>
      <c r="L111" s="165">
        <f>SUM(L112:L113)</f>
        <v>0</v>
      </c>
      <c r="M111" s="38"/>
    </row>
    <row r="112" spans="1:13" ht="30" hidden="1" customHeight="1">
      <c r="A112" s="179">
        <v>2</v>
      </c>
      <c r="B112" s="180">
        <v>5</v>
      </c>
      <c r="C112" s="181">
        <v>3</v>
      </c>
      <c r="D112" s="182">
        <v>2</v>
      </c>
      <c r="E112" s="180">
        <v>1</v>
      </c>
      <c r="F112" s="205">
        <v>1</v>
      </c>
      <c r="G112" s="182" t="s">
        <v>73</v>
      </c>
      <c r="H112" s="146">
        <v>79</v>
      </c>
      <c r="I112" s="174">
        <v>0</v>
      </c>
      <c r="J112" s="174">
        <v>0</v>
      </c>
      <c r="K112" s="174">
        <v>0</v>
      </c>
      <c r="L112" s="174">
        <v>0</v>
      </c>
      <c r="M112" s="38"/>
    </row>
    <row r="113" spans="1:13" ht="18" hidden="1" customHeight="1">
      <c r="A113" s="179">
        <v>2</v>
      </c>
      <c r="B113" s="180">
        <v>5</v>
      </c>
      <c r="C113" s="181">
        <v>3</v>
      </c>
      <c r="D113" s="182">
        <v>2</v>
      </c>
      <c r="E113" s="180">
        <v>1</v>
      </c>
      <c r="F113" s="205">
        <v>2</v>
      </c>
      <c r="G113" s="182" t="s">
        <v>74</v>
      </c>
      <c r="H113" s="146">
        <v>80</v>
      </c>
      <c r="I113" s="174">
        <v>0</v>
      </c>
      <c r="J113" s="174">
        <v>0</v>
      </c>
      <c r="K113" s="174">
        <v>0</v>
      </c>
      <c r="L113" s="174">
        <v>0</v>
      </c>
      <c r="M113" s="38"/>
    </row>
    <row r="114" spans="1:13" ht="16.5" hidden="1" customHeight="1">
      <c r="A114" s="201">
        <v>2</v>
      </c>
      <c r="B114" s="151">
        <v>6</v>
      </c>
      <c r="C114" s="152"/>
      <c r="D114" s="153"/>
      <c r="E114" s="151"/>
      <c r="F114" s="203"/>
      <c r="G114" s="206" t="s">
        <v>75</v>
      </c>
      <c r="H114" s="146">
        <v>81</v>
      </c>
      <c r="I114" s="155">
        <f>SUM(I115+I120+I124+I128+I132+I136)</f>
        <v>0</v>
      </c>
      <c r="J114" s="155">
        <f>SUM(J115+J120+J124+J128+J132+J136)</f>
        <v>0</v>
      </c>
      <c r="K114" s="155">
        <f>SUM(K115+K120+K124+K128+K132+K136)</f>
        <v>0</v>
      </c>
      <c r="L114" s="155">
        <f>SUM(L115+L120+L124+L128+L132+L136)</f>
        <v>0</v>
      </c>
      <c r="M114" s="38"/>
    </row>
    <row r="115" spans="1:13" ht="14.25" hidden="1" customHeight="1">
      <c r="A115" s="179">
        <v>2</v>
      </c>
      <c r="B115" s="180">
        <v>6</v>
      </c>
      <c r="C115" s="181">
        <v>1</v>
      </c>
      <c r="D115" s="182"/>
      <c r="E115" s="180"/>
      <c r="F115" s="205"/>
      <c r="G115" s="182" t="s">
        <v>76</v>
      </c>
      <c r="H115" s="146">
        <v>82</v>
      </c>
      <c r="I115" s="165">
        <f t="shared" ref="I115:L116" si="6">I116</f>
        <v>0</v>
      </c>
      <c r="J115" s="200">
        <f t="shared" si="6"/>
        <v>0</v>
      </c>
      <c r="K115" s="164">
        <f t="shared" si="6"/>
        <v>0</v>
      </c>
      <c r="L115" s="165">
        <f t="shared" si="6"/>
        <v>0</v>
      </c>
      <c r="M115" s="38"/>
    </row>
    <row r="116" spans="1:13" ht="14.25" hidden="1" customHeight="1">
      <c r="A116" s="170">
        <v>2</v>
      </c>
      <c r="B116" s="166">
        <v>6</v>
      </c>
      <c r="C116" s="167">
        <v>1</v>
      </c>
      <c r="D116" s="168">
        <v>1</v>
      </c>
      <c r="E116" s="166"/>
      <c r="F116" s="202"/>
      <c r="G116" s="168" t="s">
        <v>76</v>
      </c>
      <c r="H116" s="146">
        <v>83</v>
      </c>
      <c r="I116" s="155">
        <f t="shared" si="6"/>
        <v>0</v>
      </c>
      <c r="J116" s="197">
        <f t="shared" si="6"/>
        <v>0</v>
      </c>
      <c r="K116" s="156">
        <f t="shared" si="6"/>
        <v>0</v>
      </c>
      <c r="L116" s="155">
        <f t="shared" si="6"/>
        <v>0</v>
      </c>
      <c r="M116" s="38"/>
    </row>
    <row r="117" spans="1:13" hidden="1">
      <c r="A117" s="170">
        <v>2</v>
      </c>
      <c r="B117" s="166">
        <v>6</v>
      </c>
      <c r="C117" s="167">
        <v>1</v>
      </c>
      <c r="D117" s="168">
        <v>1</v>
      </c>
      <c r="E117" s="166">
        <v>1</v>
      </c>
      <c r="F117" s="202"/>
      <c r="G117" s="168" t="s">
        <v>76</v>
      </c>
      <c r="H117" s="146">
        <v>84</v>
      </c>
      <c r="I117" s="155">
        <f>SUM(I118:I119)</f>
        <v>0</v>
      </c>
      <c r="J117" s="197">
        <f>SUM(J118:J119)</f>
        <v>0</v>
      </c>
      <c r="K117" s="156">
        <f>SUM(K118:K119)</f>
        <v>0</v>
      </c>
      <c r="L117" s="155">
        <f>SUM(L118:L119)</f>
        <v>0</v>
      </c>
    </row>
    <row r="118" spans="1:13" ht="13.5" hidden="1" customHeight="1">
      <c r="A118" s="170">
        <v>2</v>
      </c>
      <c r="B118" s="166">
        <v>6</v>
      </c>
      <c r="C118" s="167">
        <v>1</v>
      </c>
      <c r="D118" s="168">
        <v>1</v>
      </c>
      <c r="E118" s="166">
        <v>1</v>
      </c>
      <c r="F118" s="202">
        <v>1</v>
      </c>
      <c r="G118" s="168" t="s">
        <v>77</v>
      </c>
      <c r="H118" s="146">
        <v>85</v>
      </c>
      <c r="I118" s="174">
        <v>0</v>
      </c>
      <c r="J118" s="174">
        <v>0</v>
      </c>
      <c r="K118" s="174">
        <v>0</v>
      </c>
      <c r="L118" s="174">
        <v>0</v>
      </c>
      <c r="M118" s="38"/>
    </row>
    <row r="119" spans="1:13" hidden="1">
      <c r="A119" s="187">
        <v>2</v>
      </c>
      <c r="B119" s="161">
        <v>6</v>
      </c>
      <c r="C119" s="159">
        <v>1</v>
      </c>
      <c r="D119" s="160">
        <v>1</v>
      </c>
      <c r="E119" s="161">
        <v>1</v>
      </c>
      <c r="F119" s="204">
        <v>2</v>
      </c>
      <c r="G119" s="160" t="s">
        <v>78</v>
      </c>
      <c r="H119" s="146">
        <v>86</v>
      </c>
      <c r="I119" s="172">
        <v>0</v>
      </c>
      <c r="J119" s="172">
        <v>0</v>
      </c>
      <c r="K119" s="172">
        <v>0</v>
      </c>
      <c r="L119" s="172">
        <v>0</v>
      </c>
    </row>
    <row r="120" spans="1:13" ht="25.5" hidden="1" customHeight="1">
      <c r="A120" s="170">
        <v>2</v>
      </c>
      <c r="B120" s="166">
        <v>6</v>
      </c>
      <c r="C120" s="167">
        <v>2</v>
      </c>
      <c r="D120" s="168"/>
      <c r="E120" s="166"/>
      <c r="F120" s="202"/>
      <c r="G120" s="168" t="s">
        <v>79</v>
      </c>
      <c r="H120" s="146">
        <v>87</v>
      </c>
      <c r="I120" s="155">
        <f t="shared" ref="I120:L122" si="7">I121</f>
        <v>0</v>
      </c>
      <c r="J120" s="197">
        <f t="shared" si="7"/>
        <v>0</v>
      </c>
      <c r="K120" s="156">
        <f t="shared" si="7"/>
        <v>0</v>
      </c>
      <c r="L120" s="155">
        <f t="shared" si="7"/>
        <v>0</v>
      </c>
      <c r="M120" s="38"/>
    </row>
    <row r="121" spans="1:13" ht="14.25" hidden="1" customHeight="1">
      <c r="A121" s="170">
        <v>2</v>
      </c>
      <c r="B121" s="166">
        <v>6</v>
      </c>
      <c r="C121" s="167">
        <v>2</v>
      </c>
      <c r="D121" s="168">
        <v>1</v>
      </c>
      <c r="E121" s="166"/>
      <c r="F121" s="202"/>
      <c r="G121" s="168" t="s">
        <v>79</v>
      </c>
      <c r="H121" s="146">
        <v>88</v>
      </c>
      <c r="I121" s="155">
        <f t="shared" si="7"/>
        <v>0</v>
      </c>
      <c r="J121" s="197">
        <f t="shared" si="7"/>
        <v>0</v>
      </c>
      <c r="K121" s="156">
        <f t="shared" si="7"/>
        <v>0</v>
      </c>
      <c r="L121" s="155">
        <f t="shared" si="7"/>
        <v>0</v>
      </c>
      <c r="M121" s="38"/>
    </row>
    <row r="122" spans="1:13" ht="14.25" hidden="1" customHeight="1">
      <c r="A122" s="170">
        <v>2</v>
      </c>
      <c r="B122" s="166">
        <v>6</v>
      </c>
      <c r="C122" s="167">
        <v>2</v>
      </c>
      <c r="D122" s="168">
        <v>1</v>
      </c>
      <c r="E122" s="166">
        <v>1</v>
      </c>
      <c r="F122" s="202"/>
      <c r="G122" s="168" t="s">
        <v>79</v>
      </c>
      <c r="H122" s="146">
        <v>89</v>
      </c>
      <c r="I122" s="207">
        <f t="shared" si="7"/>
        <v>0</v>
      </c>
      <c r="J122" s="208">
        <f t="shared" si="7"/>
        <v>0</v>
      </c>
      <c r="K122" s="209">
        <f t="shared" si="7"/>
        <v>0</v>
      </c>
      <c r="L122" s="207">
        <f t="shared" si="7"/>
        <v>0</v>
      </c>
      <c r="M122" s="38"/>
    </row>
    <row r="123" spans="1:13" ht="25.5" hidden="1" customHeight="1">
      <c r="A123" s="170">
        <v>2</v>
      </c>
      <c r="B123" s="166">
        <v>6</v>
      </c>
      <c r="C123" s="167">
        <v>2</v>
      </c>
      <c r="D123" s="168">
        <v>1</v>
      </c>
      <c r="E123" s="166">
        <v>1</v>
      </c>
      <c r="F123" s="202">
        <v>1</v>
      </c>
      <c r="G123" s="168" t="s">
        <v>79</v>
      </c>
      <c r="H123" s="146">
        <v>90</v>
      </c>
      <c r="I123" s="174">
        <v>0</v>
      </c>
      <c r="J123" s="174">
        <v>0</v>
      </c>
      <c r="K123" s="174">
        <v>0</v>
      </c>
      <c r="L123" s="174">
        <v>0</v>
      </c>
      <c r="M123" s="38"/>
    </row>
    <row r="124" spans="1:13" ht="26.25" hidden="1" customHeight="1">
      <c r="A124" s="187">
        <v>2</v>
      </c>
      <c r="B124" s="161">
        <v>6</v>
      </c>
      <c r="C124" s="159">
        <v>3</v>
      </c>
      <c r="D124" s="160"/>
      <c r="E124" s="161"/>
      <c r="F124" s="204"/>
      <c r="G124" s="160" t="s">
        <v>80</v>
      </c>
      <c r="H124" s="146">
        <v>91</v>
      </c>
      <c r="I124" s="177">
        <f t="shared" ref="I124:L126" si="8">I125</f>
        <v>0</v>
      </c>
      <c r="J124" s="199">
        <f t="shared" si="8"/>
        <v>0</v>
      </c>
      <c r="K124" s="178">
        <f t="shared" si="8"/>
        <v>0</v>
      </c>
      <c r="L124" s="177">
        <f t="shared" si="8"/>
        <v>0</v>
      </c>
      <c r="M124" s="38"/>
    </row>
    <row r="125" spans="1:13" ht="25.5" hidden="1" customHeight="1">
      <c r="A125" s="170">
        <v>2</v>
      </c>
      <c r="B125" s="166">
        <v>6</v>
      </c>
      <c r="C125" s="167">
        <v>3</v>
      </c>
      <c r="D125" s="168">
        <v>1</v>
      </c>
      <c r="E125" s="166"/>
      <c r="F125" s="202"/>
      <c r="G125" s="168" t="s">
        <v>80</v>
      </c>
      <c r="H125" s="146">
        <v>92</v>
      </c>
      <c r="I125" s="155">
        <f t="shared" si="8"/>
        <v>0</v>
      </c>
      <c r="J125" s="197">
        <f t="shared" si="8"/>
        <v>0</v>
      </c>
      <c r="K125" s="156">
        <f t="shared" si="8"/>
        <v>0</v>
      </c>
      <c r="L125" s="155">
        <f t="shared" si="8"/>
        <v>0</v>
      </c>
      <c r="M125" s="38"/>
    </row>
    <row r="126" spans="1:13" ht="26.25" hidden="1" customHeight="1">
      <c r="A126" s="170">
        <v>2</v>
      </c>
      <c r="B126" s="166">
        <v>6</v>
      </c>
      <c r="C126" s="167">
        <v>3</v>
      </c>
      <c r="D126" s="168">
        <v>1</v>
      </c>
      <c r="E126" s="166">
        <v>1</v>
      </c>
      <c r="F126" s="202"/>
      <c r="G126" s="168" t="s">
        <v>80</v>
      </c>
      <c r="H126" s="146">
        <v>93</v>
      </c>
      <c r="I126" s="155">
        <f t="shared" si="8"/>
        <v>0</v>
      </c>
      <c r="J126" s="197">
        <f t="shared" si="8"/>
        <v>0</v>
      </c>
      <c r="K126" s="156">
        <f t="shared" si="8"/>
        <v>0</v>
      </c>
      <c r="L126" s="155">
        <f t="shared" si="8"/>
        <v>0</v>
      </c>
      <c r="M126" s="38"/>
    </row>
    <row r="127" spans="1:13" ht="27" hidden="1" customHeight="1">
      <c r="A127" s="170">
        <v>2</v>
      </c>
      <c r="B127" s="166">
        <v>6</v>
      </c>
      <c r="C127" s="167">
        <v>3</v>
      </c>
      <c r="D127" s="168">
        <v>1</v>
      </c>
      <c r="E127" s="166">
        <v>1</v>
      </c>
      <c r="F127" s="202">
        <v>1</v>
      </c>
      <c r="G127" s="168" t="s">
        <v>80</v>
      </c>
      <c r="H127" s="146">
        <v>94</v>
      </c>
      <c r="I127" s="174">
        <v>0</v>
      </c>
      <c r="J127" s="174">
        <v>0</v>
      </c>
      <c r="K127" s="174">
        <v>0</v>
      </c>
      <c r="L127" s="174">
        <v>0</v>
      </c>
      <c r="M127" s="38"/>
    </row>
    <row r="128" spans="1:13" ht="25.5" hidden="1" customHeight="1">
      <c r="A128" s="187">
        <v>2</v>
      </c>
      <c r="B128" s="161">
        <v>6</v>
      </c>
      <c r="C128" s="159">
        <v>4</v>
      </c>
      <c r="D128" s="160"/>
      <c r="E128" s="161"/>
      <c r="F128" s="204"/>
      <c r="G128" s="160" t="s">
        <v>81</v>
      </c>
      <c r="H128" s="146">
        <v>95</v>
      </c>
      <c r="I128" s="177">
        <f t="shared" ref="I128:L130" si="9">I129</f>
        <v>0</v>
      </c>
      <c r="J128" s="199">
        <f t="shared" si="9"/>
        <v>0</v>
      </c>
      <c r="K128" s="178">
        <f t="shared" si="9"/>
        <v>0</v>
      </c>
      <c r="L128" s="177">
        <f t="shared" si="9"/>
        <v>0</v>
      </c>
      <c r="M128" s="38"/>
    </row>
    <row r="129" spans="1:13" ht="27" hidden="1" customHeight="1">
      <c r="A129" s="170">
        <v>2</v>
      </c>
      <c r="B129" s="166">
        <v>6</v>
      </c>
      <c r="C129" s="167">
        <v>4</v>
      </c>
      <c r="D129" s="168">
        <v>1</v>
      </c>
      <c r="E129" s="166"/>
      <c r="F129" s="202"/>
      <c r="G129" s="168" t="s">
        <v>81</v>
      </c>
      <c r="H129" s="146">
        <v>96</v>
      </c>
      <c r="I129" s="155">
        <f t="shared" si="9"/>
        <v>0</v>
      </c>
      <c r="J129" s="197">
        <f t="shared" si="9"/>
        <v>0</v>
      </c>
      <c r="K129" s="156">
        <f t="shared" si="9"/>
        <v>0</v>
      </c>
      <c r="L129" s="155">
        <f t="shared" si="9"/>
        <v>0</v>
      </c>
      <c r="M129" s="38"/>
    </row>
    <row r="130" spans="1:13" ht="27" hidden="1" customHeight="1">
      <c r="A130" s="170">
        <v>2</v>
      </c>
      <c r="B130" s="166">
        <v>6</v>
      </c>
      <c r="C130" s="167">
        <v>4</v>
      </c>
      <c r="D130" s="168">
        <v>1</v>
      </c>
      <c r="E130" s="166">
        <v>1</v>
      </c>
      <c r="F130" s="202"/>
      <c r="G130" s="168" t="s">
        <v>81</v>
      </c>
      <c r="H130" s="146">
        <v>97</v>
      </c>
      <c r="I130" s="155">
        <f t="shared" si="9"/>
        <v>0</v>
      </c>
      <c r="J130" s="197">
        <f t="shared" si="9"/>
        <v>0</v>
      </c>
      <c r="K130" s="156">
        <f t="shared" si="9"/>
        <v>0</v>
      </c>
      <c r="L130" s="155">
        <f t="shared" si="9"/>
        <v>0</v>
      </c>
      <c r="M130" s="38"/>
    </row>
    <row r="131" spans="1:13" ht="27.75" hidden="1" customHeight="1">
      <c r="A131" s="170">
        <v>2</v>
      </c>
      <c r="B131" s="166">
        <v>6</v>
      </c>
      <c r="C131" s="167">
        <v>4</v>
      </c>
      <c r="D131" s="168">
        <v>1</v>
      </c>
      <c r="E131" s="166">
        <v>1</v>
      </c>
      <c r="F131" s="202">
        <v>1</v>
      </c>
      <c r="G131" s="168" t="s">
        <v>81</v>
      </c>
      <c r="H131" s="146">
        <v>98</v>
      </c>
      <c r="I131" s="174">
        <v>0</v>
      </c>
      <c r="J131" s="174">
        <v>0</v>
      </c>
      <c r="K131" s="174">
        <v>0</v>
      </c>
      <c r="L131" s="174">
        <v>0</v>
      </c>
      <c r="M131" s="38"/>
    </row>
    <row r="132" spans="1:13" ht="27" hidden="1" customHeight="1">
      <c r="A132" s="179">
        <v>2</v>
      </c>
      <c r="B132" s="188">
        <v>6</v>
      </c>
      <c r="C132" s="189">
        <v>5</v>
      </c>
      <c r="D132" s="191"/>
      <c r="E132" s="188"/>
      <c r="F132" s="210"/>
      <c r="G132" s="191" t="s">
        <v>82</v>
      </c>
      <c r="H132" s="146">
        <v>99</v>
      </c>
      <c r="I132" s="184">
        <f t="shared" ref="I132:L134" si="10">I133</f>
        <v>0</v>
      </c>
      <c r="J132" s="211">
        <f t="shared" si="10"/>
        <v>0</v>
      </c>
      <c r="K132" s="185">
        <f t="shared" si="10"/>
        <v>0</v>
      </c>
      <c r="L132" s="184">
        <f t="shared" si="10"/>
        <v>0</v>
      </c>
      <c r="M132" s="38"/>
    </row>
    <row r="133" spans="1:13" ht="29.25" hidden="1" customHeight="1">
      <c r="A133" s="170">
        <v>2</v>
      </c>
      <c r="B133" s="166">
        <v>6</v>
      </c>
      <c r="C133" s="167">
        <v>5</v>
      </c>
      <c r="D133" s="168">
        <v>1</v>
      </c>
      <c r="E133" s="166"/>
      <c r="F133" s="202"/>
      <c r="G133" s="191" t="s">
        <v>82</v>
      </c>
      <c r="H133" s="146">
        <v>100</v>
      </c>
      <c r="I133" s="155">
        <f t="shared" si="10"/>
        <v>0</v>
      </c>
      <c r="J133" s="197">
        <f t="shared" si="10"/>
        <v>0</v>
      </c>
      <c r="K133" s="156">
        <f t="shared" si="10"/>
        <v>0</v>
      </c>
      <c r="L133" s="155">
        <f t="shared" si="10"/>
        <v>0</v>
      </c>
      <c r="M133" s="38"/>
    </row>
    <row r="134" spans="1:13" ht="25.5" hidden="1" customHeight="1">
      <c r="A134" s="170">
        <v>2</v>
      </c>
      <c r="B134" s="166">
        <v>6</v>
      </c>
      <c r="C134" s="167">
        <v>5</v>
      </c>
      <c r="D134" s="168">
        <v>1</v>
      </c>
      <c r="E134" s="166">
        <v>1</v>
      </c>
      <c r="F134" s="202"/>
      <c r="G134" s="191" t="s">
        <v>82</v>
      </c>
      <c r="H134" s="146">
        <v>101</v>
      </c>
      <c r="I134" s="155">
        <f t="shared" si="10"/>
        <v>0</v>
      </c>
      <c r="J134" s="197">
        <f t="shared" si="10"/>
        <v>0</v>
      </c>
      <c r="K134" s="156">
        <f t="shared" si="10"/>
        <v>0</v>
      </c>
      <c r="L134" s="155">
        <f t="shared" si="10"/>
        <v>0</v>
      </c>
      <c r="M134" s="38"/>
    </row>
    <row r="135" spans="1:13" ht="27.75" hidden="1" customHeight="1">
      <c r="A135" s="166">
        <v>2</v>
      </c>
      <c r="B135" s="167">
        <v>6</v>
      </c>
      <c r="C135" s="166">
        <v>5</v>
      </c>
      <c r="D135" s="166">
        <v>1</v>
      </c>
      <c r="E135" s="168">
        <v>1</v>
      </c>
      <c r="F135" s="202">
        <v>1</v>
      </c>
      <c r="G135" s="166" t="s">
        <v>83</v>
      </c>
      <c r="H135" s="146">
        <v>102</v>
      </c>
      <c r="I135" s="174">
        <v>0</v>
      </c>
      <c r="J135" s="174">
        <v>0</v>
      </c>
      <c r="K135" s="174">
        <v>0</v>
      </c>
      <c r="L135" s="174">
        <v>0</v>
      </c>
      <c r="M135" s="38"/>
    </row>
    <row r="136" spans="1:13" ht="27.75" hidden="1" customHeight="1">
      <c r="A136" s="170">
        <v>2</v>
      </c>
      <c r="B136" s="167">
        <v>6</v>
      </c>
      <c r="C136" s="166">
        <v>6</v>
      </c>
      <c r="D136" s="167"/>
      <c r="E136" s="168"/>
      <c r="F136" s="169"/>
      <c r="G136" s="212" t="s">
        <v>84</v>
      </c>
      <c r="H136" s="146">
        <v>103</v>
      </c>
      <c r="I136" s="156">
        <f t="shared" ref="I136:L138" si="11">I137</f>
        <v>0</v>
      </c>
      <c r="J136" s="155">
        <f t="shared" si="11"/>
        <v>0</v>
      </c>
      <c r="K136" s="155">
        <f t="shared" si="11"/>
        <v>0</v>
      </c>
      <c r="L136" s="155">
        <f t="shared" si="11"/>
        <v>0</v>
      </c>
      <c r="M136" s="38"/>
    </row>
    <row r="137" spans="1:13" ht="27.75" hidden="1" customHeight="1">
      <c r="A137" s="170">
        <v>2</v>
      </c>
      <c r="B137" s="167">
        <v>6</v>
      </c>
      <c r="C137" s="166">
        <v>6</v>
      </c>
      <c r="D137" s="167">
        <v>1</v>
      </c>
      <c r="E137" s="168"/>
      <c r="F137" s="169"/>
      <c r="G137" s="212" t="s">
        <v>84</v>
      </c>
      <c r="H137" s="146">
        <v>104</v>
      </c>
      <c r="I137" s="155">
        <f t="shared" si="11"/>
        <v>0</v>
      </c>
      <c r="J137" s="155">
        <f t="shared" si="11"/>
        <v>0</v>
      </c>
      <c r="K137" s="155">
        <f t="shared" si="11"/>
        <v>0</v>
      </c>
      <c r="L137" s="155">
        <f t="shared" si="11"/>
        <v>0</v>
      </c>
      <c r="M137" s="38"/>
    </row>
    <row r="138" spans="1:13" ht="27.75" hidden="1" customHeight="1">
      <c r="A138" s="170">
        <v>2</v>
      </c>
      <c r="B138" s="167">
        <v>6</v>
      </c>
      <c r="C138" s="166">
        <v>6</v>
      </c>
      <c r="D138" s="167">
        <v>1</v>
      </c>
      <c r="E138" s="168">
        <v>1</v>
      </c>
      <c r="F138" s="169"/>
      <c r="G138" s="212" t="s">
        <v>84</v>
      </c>
      <c r="H138" s="146">
        <v>105</v>
      </c>
      <c r="I138" s="155">
        <f t="shared" si="11"/>
        <v>0</v>
      </c>
      <c r="J138" s="155">
        <f t="shared" si="11"/>
        <v>0</v>
      </c>
      <c r="K138" s="155">
        <f t="shared" si="11"/>
        <v>0</v>
      </c>
      <c r="L138" s="155">
        <f t="shared" si="11"/>
        <v>0</v>
      </c>
      <c r="M138" s="38"/>
    </row>
    <row r="139" spans="1:13" ht="27.75" hidden="1" customHeight="1">
      <c r="A139" s="170">
        <v>2</v>
      </c>
      <c r="B139" s="167">
        <v>6</v>
      </c>
      <c r="C139" s="166">
        <v>6</v>
      </c>
      <c r="D139" s="167">
        <v>1</v>
      </c>
      <c r="E139" s="168">
        <v>1</v>
      </c>
      <c r="F139" s="169">
        <v>1</v>
      </c>
      <c r="G139" s="120" t="s">
        <v>84</v>
      </c>
      <c r="H139" s="146">
        <v>106</v>
      </c>
      <c r="I139" s="174">
        <v>0</v>
      </c>
      <c r="J139" s="213">
        <v>0</v>
      </c>
      <c r="K139" s="174">
        <v>0</v>
      </c>
      <c r="L139" s="174">
        <v>0</v>
      </c>
      <c r="M139" s="38"/>
    </row>
    <row r="140" spans="1:13" ht="28.5" customHeight="1">
      <c r="A140" s="201">
        <v>2</v>
      </c>
      <c r="B140" s="151">
        <v>7</v>
      </c>
      <c r="C140" s="151"/>
      <c r="D140" s="152"/>
      <c r="E140" s="152"/>
      <c r="F140" s="154"/>
      <c r="G140" s="153" t="s">
        <v>85</v>
      </c>
      <c r="H140" s="146">
        <v>107</v>
      </c>
      <c r="I140" s="156">
        <f>SUM(I141+I146+I154)</f>
        <v>46825</v>
      </c>
      <c r="J140" s="197">
        <f>SUM(J141+J146+J154)</f>
        <v>46825</v>
      </c>
      <c r="K140" s="156">
        <f>SUM(K141+K146+K154)</f>
        <v>46825</v>
      </c>
      <c r="L140" s="155">
        <f>SUM(L141+L146+L154)</f>
        <v>46825</v>
      </c>
      <c r="M140" s="38"/>
    </row>
    <row r="141" spans="1:13" hidden="1">
      <c r="A141" s="170">
        <v>2</v>
      </c>
      <c r="B141" s="166">
        <v>7</v>
      </c>
      <c r="C141" s="166">
        <v>1</v>
      </c>
      <c r="D141" s="167"/>
      <c r="E141" s="167"/>
      <c r="F141" s="169"/>
      <c r="G141" s="168" t="s">
        <v>86</v>
      </c>
      <c r="H141" s="146">
        <v>108</v>
      </c>
      <c r="I141" s="156">
        <f t="shared" ref="I141:L142" si="12">I142</f>
        <v>0</v>
      </c>
      <c r="J141" s="197">
        <f t="shared" si="12"/>
        <v>0</v>
      </c>
      <c r="K141" s="156">
        <f t="shared" si="12"/>
        <v>0</v>
      </c>
      <c r="L141" s="155">
        <f t="shared" si="12"/>
        <v>0</v>
      </c>
    </row>
    <row r="142" spans="1:13" ht="24" hidden="1" customHeight="1">
      <c r="A142" s="170">
        <v>2</v>
      </c>
      <c r="B142" s="166">
        <v>7</v>
      </c>
      <c r="C142" s="166">
        <v>1</v>
      </c>
      <c r="D142" s="167">
        <v>1</v>
      </c>
      <c r="E142" s="167"/>
      <c r="F142" s="169"/>
      <c r="G142" s="168" t="s">
        <v>86</v>
      </c>
      <c r="H142" s="146">
        <v>109</v>
      </c>
      <c r="I142" s="156">
        <f t="shared" si="12"/>
        <v>0</v>
      </c>
      <c r="J142" s="197">
        <f t="shared" si="12"/>
        <v>0</v>
      </c>
      <c r="K142" s="156">
        <f t="shared" si="12"/>
        <v>0</v>
      </c>
      <c r="L142" s="155">
        <f t="shared" si="12"/>
        <v>0</v>
      </c>
      <c r="M142" s="38"/>
    </row>
    <row r="143" spans="1:13" ht="28.5" hidden="1" customHeight="1">
      <c r="A143" s="170">
        <v>2</v>
      </c>
      <c r="B143" s="166">
        <v>7</v>
      </c>
      <c r="C143" s="166">
        <v>1</v>
      </c>
      <c r="D143" s="167">
        <v>1</v>
      </c>
      <c r="E143" s="167">
        <v>1</v>
      </c>
      <c r="F143" s="169"/>
      <c r="G143" s="168" t="s">
        <v>86</v>
      </c>
      <c r="H143" s="146">
        <v>110</v>
      </c>
      <c r="I143" s="156">
        <f>SUM(I144:I145)</f>
        <v>0</v>
      </c>
      <c r="J143" s="197">
        <f>SUM(J144:J145)</f>
        <v>0</v>
      </c>
      <c r="K143" s="156">
        <f>SUM(K144:K145)</f>
        <v>0</v>
      </c>
      <c r="L143" s="155">
        <f>SUM(L144:L145)</f>
        <v>0</v>
      </c>
      <c r="M143" s="38"/>
    </row>
    <row r="144" spans="1:13" ht="26.25" hidden="1" customHeight="1">
      <c r="A144" s="187">
        <v>2</v>
      </c>
      <c r="B144" s="161">
        <v>7</v>
      </c>
      <c r="C144" s="187">
        <v>1</v>
      </c>
      <c r="D144" s="166">
        <v>1</v>
      </c>
      <c r="E144" s="159">
        <v>1</v>
      </c>
      <c r="F144" s="162">
        <v>1</v>
      </c>
      <c r="G144" s="160" t="s">
        <v>87</v>
      </c>
      <c r="H144" s="146">
        <v>111</v>
      </c>
      <c r="I144" s="214">
        <v>0</v>
      </c>
      <c r="J144" s="214">
        <v>0</v>
      </c>
      <c r="K144" s="214">
        <v>0</v>
      </c>
      <c r="L144" s="214">
        <v>0</v>
      </c>
      <c r="M144" s="38"/>
    </row>
    <row r="145" spans="1:13" ht="24" hidden="1" customHeight="1">
      <c r="A145" s="166">
        <v>2</v>
      </c>
      <c r="B145" s="166">
        <v>7</v>
      </c>
      <c r="C145" s="170">
        <v>1</v>
      </c>
      <c r="D145" s="166">
        <v>1</v>
      </c>
      <c r="E145" s="167">
        <v>1</v>
      </c>
      <c r="F145" s="169">
        <v>2</v>
      </c>
      <c r="G145" s="168" t="s">
        <v>88</v>
      </c>
      <c r="H145" s="146">
        <v>112</v>
      </c>
      <c r="I145" s="173">
        <v>0</v>
      </c>
      <c r="J145" s="173">
        <v>0</v>
      </c>
      <c r="K145" s="173">
        <v>0</v>
      </c>
      <c r="L145" s="173">
        <v>0</v>
      </c>
      <c r="M145" s="38"/>
    </row>
    <row r="146" spans="1:13" ht="25.5" hidden="1" customHeight="1">
      <c r="A146" s="179">
        <v>2</v>
      </c>
      <c r="B146" s="180">
        <v>7</v>
      </c>
      <c r="C146" s="179">
        <v>2</v>
      </c>
      <c r="D146" s="180"/>
      <c r="E146" s="181"/>
      <c r="F146" s="183"/>
      <c r="G146" s="182" t="s">
        <v>89</v>
      </c>
      <c r="H146" s="146">
        <v>113</v>
      </c>
      <c r="I146" s="164">
        <f t="shared" ref="I146:L147" si="13">I147</f>
        <v>0</v>
      </c>
      <c r="J146" s="200">
        <f t="shared" si="13"/>
        <v>0</v>
      </c>
      <c r="K146" s="164">
        <f t="shared" si="13"/>
        <v>0</v>
      </c>
      <c r="L146" s="165">
        <f t="shared" si="13"/>
        <v>0</v>
      </c>
      <c r="M146" s="38"/>
    </row>
    <row r="147" spans="1:13" ht="25.5" hidden="1" customHeight="1">
      <c r="A147" s="170">
        <v>2</v>
      </c>
      <c r="B147" s="166">
        <v>7</v>
      </c>
      <c r="C147" s="170">
        <v>2</v>
      </c>
      <c r="D147" s="166">
        <v>1</v>
      </c>
      <c r="E147" s="167"/>
      <c r="F147" s="169"/>
      <c r="G147" s="168" t="s">
        <v>90</v>
      </c>
      <c r="H147" s="146">
        <v>114</v>
      </c>
      <c r="I147" s="156">
        <f t="shared" si="13"/>
        <v>0</v>
      </c>
      <c r="J147" s="197">
        <f t="shared" si="13"/>
        <v>0</v>
      </c>
      <c r="K147" s="156">
        <f t="shared" si="13"/>
        <v>0</v>
      </c>
      <c r="L147" s="155">
        <f t="shared" si="13"/>
        <v>0</v>
      </c>
      <c r="M147" s="38"/>
    </row>
    <row r="148" spans="1:13" ht="25.5" hidden="1" customHeight="1">
      <c r="A148" s="170">
        <v>2</v>
      </c>
      <c r="B148" s="166">
        <v>7</v>
      </c>
      <c r="C148" s="170">
        <v>2</v>
      </c>
      <c r="D148" s="166">
        <v>1</v>
      </c>
      <c r="E148" s="167">
        <v>1</v>
      </c>
      <c r="F148" s="169"/>
      <c r="G148" s="168" t="s">
        <v>90</v>
      </c>
      <c r="H148" s="146">
        <v>115</v>
      </c>
      <c r="I148" s="156">
        <f>SUM(I149:I150)</f>
        <v>0</v>
      </c>
      <c r="J148" s="197">
        <f>SUM(J149:J150)</f>
        <v>0</v>
      </c>
      <c r="K148" s="156">
        <f>SUM(K149:K150)</f>
        <v>0</v>
      </c>
      <c r="L148" s="155">
        <f>SUM(L149:L150)</f>
        <v>0</v>
      </c>
      <c r="M148" s="38"/>
    </row>
    <row r="149" spans="1:13" ht="23.25" hidden="1" customHeight="1">
      <c r="A149" s="170">
        <v>2</v>
      </c>
      <c r="B149" s="166">
        <v>7</v>
      </c>
      <c r="C149" s="170">
        <v>2</v>
      </c>
      <c r="D149" s="166">
        <v>1</v>
      </c>
      <c r="E149" s="167">
        <v>1</v>
      </c>
      <c r="F149" s="169">
        <v>1</v>
      </c>
      <c r="G149" s="168" t="s">
        <v>91</v>
      </c>
      <c r="H149" s="146">
        <v>116</v>
      </c>
      <c r="I149" s="173">
        <v>0</v>
      </c>
      <c r="J149" s="173">
        <v>0</v>
      </c>
      <c r="K149" s="173">
        <v>0</v>
      </c>
      <c r="L149" s="173">
        <v>0</v>
      </c>
      <c r="M149" s="38"/>
    </row>
    <row r="150" spans="1:13" ht="26.25" hidden="1" customHeight="1">
      <c r="A150" s="170">
        <v>2</v>
      </c>
      <c r="B150" s="166">
        <v>7</v>
      </c>
      <c r="C150" s="170">
        <v>2</v>
      </c>
      <c r="D150" s="166">
        <v>1</v>
      </c>
      <c r="E150" s="167">
        <v>1</v>
      </c>
      <c r="F150" s="169">
        <v>2</v>
      </c>
      <c r="G150" s="168" t="s">
        <v>92</v>
      </c>
      <c r="H150" s="146">
        <v>117</v>
      </c>
      <c r="I150" s="173">
        <v>0</v>
      </c>
      <c r="J150" s="173">
        <v>0</v>
      </c>
      <c r="K150" s="173">
        <v>0</v>
      </c>
      <c r="L150" s="173">
        <v>0</v>
      </c>
      <c r="M150" s="38"/>
    </row>
    <row r="151" spans="1:13" ht="27.75" hidden="1" customHeight="1">
      <c r="A151" s="170">
        <v>2</v>
      </c>
      <c r="B151" s="166">
        <v>7</v>
      </c>
      <c r="C151" s="170">
        <v>2</v>
      </c>
      <c r="D151" s="166">
        <v>2</v>
      </c>
      <c r="E151" s="167"/>
      <c r="F151" s="169"/>
      <c r="G151" s="168" t="s">
        <v>93</v>
      </c>
      <c r="H151" s="146">
        <v>118</v>
      </c>
      <c r="I151" s="156">
        <f>I152</f>
        <v>0</v>
      </c>
      <c r="J151" s="156">
        <f>J152</f>
        <v>0</v>
      </c>
      <c r="K151" s="156">
        <f>K152</f>
        <v>0</v>
      </c>
      <c r="L151" s="156">
        <f>L152</f>
        <v>0</v>
      </c>
      <c r="M151" s="38"/>
    </row>
    <row r="152" spans="1:13" ht="24.75" hidden="1" customHeight="1">
      <c r="A152" s="170">
        <v>2</v>
      </c>
      <c r="B152" s="166">
        <v>7</v>
      </c>
      <c r="C152" s="170">
        <v>2</v>
      </c>
      <c r="D152" s="166">
        <v>2</v>
      </c>
      <c r="E152" s="167">
        <v>1</v>
      </c>
      <c r="F152" s="169"/>
      <c r="G152" s="168" t="s">
        <v>93</v>
      </c>
      <c r="H152" s="146">
        <v>119</v>
      </c>
      <c r="I152" s="156">
        <f>SUM(I153)</f>
        <v>0</v>
      </c>
      <c r="J152" s="156">
        <f>SUM(J153)</f>
        <v>0</v>
      </c>
      <c r="K152" s="156">
        <f>SUM(K153)</f>
        <v>0</v>
      </c>
      <c r="L152" s="156">
        <f>SUM(L153)</f>
        <v>0</v>
      </c>
      <c r="M152" s="38"/>
    </row>
    <row r="153" spans="1:13" ht="27" hidden="1" customHeight="1">
      <c r="A153" s="170">
        <v>2</v>
      </c>
      <c r="B153" s="166">
        <v>7</v>
      </c>
      <c r="C153" s="170">
        <v>2</v>
      </c>
      <c r="D153" s="166">
        <v>2</v>
      </c>
      <c r="E153" s="167">
        <v>1</v>
      </c>
      <c r="F153" s="169">
        <v>1</v>
      </c>
      <c r="G153" s="168" t="s">
        <v>93</v>
      </c>
      <c r="H153" s="146">
        <v>120</v>
      </c>
      <c r="I153" s="173">
        <v>0</v>
      </c>
      <c r="J153" s="173">
        <v>0</v>
      </c>
      <c r="K153" s="173">
        <v>0</v>
      </c>
      <c r="L153" s="173">
        <v>0</v>
      </c>
      <c r="M153" s="38"/>
    </row>
    <row r="154" spans="1:13">
      <c r="A154" s="170">
        <v>2</v>
      </c>
      <c r="B154" s="166">
        <v>7</v>
      </c>
      <c r="C154" s="170">
        <v>3</v>
      </c>
      <c r="D154" s="166"/>
      <c r="E154" s="167"/>
      <c r="F154" s="169"/>
      <c r="G154" s="168" t="s">
        <v>94</v>
      </c>
      <c r="H154" s="146">
        <v>121</v>
      </c>
      <c r="I154" s="156">
        <f t="shared" ref="I154:L155" si="14">I155</f>
        <v>46825</v>
      </c>
      <c r="J154" s="197">
        <f t="shared" si="14"/>
        <v>46825</v>
      </c>
      <c r="K154" s="156">
        <f t="shared" si="14"/>
        <v>46825</v>
      </c>
      <c r="L154" s="155">
        <f t="shared" si="14"/>
        <v>46825</v>
      </c>
    </row>
    <row r="155" spans="1:13">
      <c r="A155" s="179">
        <v>2</v>
      </c>
      <c r="B155" s="188">
        <v>7</v>
      </c>
      <c r="C155" s="215">
        <v>3</v>
      </c>
      <c r="D155" s="188">
        <v>1</v>
      </c>
      <c r="E155" s="189"/>
      <c r="F155" s="190"/>
      <c r="G155" s="191" t="s">
        <v>94</v>
      </c>
      <c r="H155" s="146">
        <v>122</v>
      </c>
      <c r="I155" s="185">
        <f t="shared" si="14"/>
        <v>46825</v>
      </c>
      <c r="J155" s="211">
        <f t="shared" si="14"/>
        <v>46825</v>
      </c>
      <c r="K155" s="185">
        <f t="shared" si="14"/>
        <v>46825</v>
      </c>
      <c r="L155" s="184">
        <f t="shared" si="14"/>
        <v>46825</v>
      </c>
    </row>
    <row r="156" spans="1:13">
      <c r="A156" s="170">
        <v>2</v>
      </c>
      <c r="B156" s="166">
        <v>7</v>
      </c>
      <c r="C156" s="170">
        <v>3</v>
      </c>
      <c r="D156" s="166">
        <v>1</v>
      </c>
      <c r="E156" s="167">
        <v>1</v>
      </c>
      <c r="F156" s="169"/>
      <c r="G156" s="168" t="s">
        <v>94</v>
      </c>
      <c r="H156" s="146">
        <v>123</v>
      </c>
      <c r="I156" s="156">
        <f>SUM(I157:I158)</f>
        <v>46825</v>
      </c>
      <c r="J156" s="197">
        <f>SUM(J157:J158)</f>
        <v>46825</v>
      </c>
      <c r="K156" s="156">
        <f>SUM(K157:K158)</f>
        <v>46825</v>
      </c>
      <c r="L156" s="155">
        <f>SUM(L157:L158)</f>
        <v>46825</v>
      </c>
    </row>
    <row r="157" spans="1:13">
      <c r="A157" s="187">
        <v>2</v>
      </c>
      <c r="B157" s="161">
        <v>7</v>
      </c>
      <c r="C157" s="187">
        <v>3</v>
      </c>
      <c r="D157" s="161">
        <v>1</v>
      </c>
      <c r="E157" s="159">
        <v>1</v>
      </c>
      <c r="F157" s="162">
        <v>1</v>
      </c>
      <c r="G157" s="160" t="s">
        <v>95</v>
      </c>
      <c r="H157" s="146">
        <v>124</v>
      </c>
      <c r="I157" s="214">
        <v>46825</v>
      </c>
      <c r="J157" s="214">
        <v>46825</v>
      </c>
      <c r="K157" s="214">
        <v>46825</v>
      </c>
      <c r="L157" s="214">
        <v>46825</v>
      </c>
    </row>
    <row r="158" spans="1:13" ht="25.5" hidden="1" customHeight="1">
      <c r="A158" s="170">
        <v>2</v>
      </c>
      <c r="B158" s="166">
        <v>7</v>
      </c>
      <c r="C158" s="170">
        <v>3</v>
      </c>
      <c r="D158" s="166">
        <v>1</v>
      </c>
      <c r="E158" s="167">
        <v>1</v>
      </c>
      <c r="F158" s="169">
        <v>2</v>
      </c>
      <c r="G158" s="168" t="s">
        <v>96</v>
      </c>
      <c r="H158" s="146">
        <v>125</v>
      </c>
      <c r="I158" s="173">
        <v>0</v>
      </c>
      <c r="J158" s="174">
        <v>0</v>
      </c>
      <c r="K158" s="174">
        <v>0</v>
      </c>
      <c r="L158" s="174">
        <v>0</v>
      </c>
      <c r="M158" s="38"/>
    </row>
    <row r="159" spans="1:13" ht="24" hidden="1" customHeight="1">
      <c r="A159" s="201">
        <v>2</v>
      </c>
      <c r="B159" s="201">
        <v>8</v>
      </c>
      <c r="C159" s="151"/>
      <c r="D159" s="176"/>
      <c r="E159" s="158"/>
      <c r="F159" s="216"/>
      <c r="G159" s="163" t="s">
        <v>97</v>
      </c>
      <c r="H159" s="146">
        <v>126</v>
      </c>
      <c r="I159" s="178">
        <f>I160</f>
        <v>0</v>
      </c>
      <c r="J159" s="199">
        <f>J160</f>
        <v>0</v>
      </c>
      <c r="K159" s="178">
        <f>K160</f>
        <v>0</v>
      </c>
      <c r="L159" s="177">
        <f>L160</f>
        <v>0</v>
      </c>
      <c r="M159" s="38"/>
    </row>
    <row r="160" spans="1:13" ht="21.75" hidden="1" customHeight="1">
      <c r="A160" s="179">
        <v>2</v>
      </c>
      <c r="B160" s="179">
        <v>8</v>
      </c>
      <c r="C160" s="179">
        <v>1</v>
      </c>
      <c r="D160" s="180"/>
      <c r="E160" s="181"/>
      <c r="F160" s="183"/>
      <c r="G160" s="160" t="s">
        <v>97</v>
      </c>
      <c r="H160" s="146">
        <v>127</v>
      </c>
      <c r="I160" s="178">
        <f>I161+I166</f>
        <v>0</v>
      </c>
      <c r="J160" s="199">
        <f>J161+J166</f>
        <v>0</v>
      </c>
      <c r="K160" s="178">
        <f>K161+K166</f>
        <v>0</v>
      </c>
      <c r="L160" s="177">
        <f>L161+L166</f>
        <v>0</v>
      </c>
      <c r="M160" s="38"/>
    </row>
    <row r="161" spans="1:13" ht="27" hidden="1" customHeight="1">
      <c r="A161" s="170">
        <v>2</v>
      </c>
      <c r="B161" s="166">
        <v>8</v>
      </c>
      <c r="C161" s="168">
        <v>1</v>
      </c>
      <c r="D161" s="166">
        <v>1</v>
      </c>
      <c r="E161" s="167"/>
      <c r="F161" s="169"/>
      <c r="G161" s="168" t="s">
        <v>98</v>
      </c>
      <c r="H161" s="146">
        <v>128</v>
      </c>
      <c r="I161" s="156">
        <f>I162</f>
        <v>0</v>
      </c>
      <c r="J161" s="197">
        <f>J162</f>
        <v>0</v>
      </c>
      <c r="K161" s="156">
        <f>K162</f>
        <v>0</v>
      </c>
      <c r="L161" s="155">
        <f>L162</f>
        <v>0</v>
      </c>
      <c r="M161" s="38"/>
    </row>
    <row r="162" spans="1:13" ht="23.25" hidden="1" customHeight="1">
      <c r="A162" s="170">
        <v>2</v>
      </c>
      <c r="B162" s="166">
        <v>8</v>
      </c>
      <c r="C162" s="160">
        <v>1</v>
      </c>
      <c r="D162" s="161">
        <v>1</v>
      </c>
      <c r="E162" s="159">
        <v>1</v>
      </c>
      <c r="F162" s="162"/>
      <c r="G162" s="168" t="s">
        <v>98</v>
      </c>
      <c r="H162" s="146">
        <v>129</v>
      </c>
      <c r="I162" s="178">
        <f>SUM(I163:I165)</f>
        <v>0</v>
      </c>
      <c r="J162" s="178">
        <f>SUM(J163:J165)</f>
        <v>0</v>
      </c>
      <c r="K162" s="178">
        <f>SUM(K163:K165)</f>
        <v>0</v>
      </c>
      <c r="L162" s="178">
        <f>SUM(L163:L165)</f>
        <v>0</v>
      </c>
      <c r="M162" s="38"/>
    </row>
    <row r="163" spans="1:13" ht="23.25" hidden="1" customHeight="1">
      <c r="A163" s="166">
        <v>2</v>
      </c>
      <c r="B163" s="161">
        <v>8</v>
      </c>
      <c r="C163" s="168">
        <v>1</v>
      </c>
      <c r="D163" s="166">
        <v>1</v>
      </c>
      <c r="E163" s="167">
        <v>1</v>
      </c>
      <c r="F163" s="169">
        <v>1</v>
      </c>
      <c r="G163" s="168" t="s">
        <v>99</v>
      </c>
      <c r="H163" s="146">
        <v>130</v>
      </c>
      <c r="I163" s="173">
        <v>0</v>
      </c>
      <c r="J163" s="173">
        <v>0</v>
      </c>
      <c r="K163" s="173">
        <v>0</v>
      </c>
      <c r="L163" s="173">
        <v>0</v>
      </c>
      <c r="M163" s="38"/>
    </row>
    <row r="164" spans="1:13" ht="27" hidden="1" customHeight="1">
      <c r="A164" s="179">
        <v>2</v>
      </c>
      <c r="B164" s="188">
        <v>8</v>
      </c>
      <c r="C164" s="191">
        <v>1</v>
      </c>
      <c r="D164" s="188">
        <v>1</v>
      </c>
      <c r="E164" s="189">
        <v>1</v>
      </c>
      <c r="F164" s="190">
        <v>2</v>
      </c>
      <c r="G164" s="191" t="s">
        <v>100</v>
      </c>
      <c r="H164" s="146">
        <v>131</v>
      </c>
      <c r="I164" s="217">
        <v>0</v>
      </c>
      <c r="J164" s="217">
        <v>0</v>
      </c>
      <c r="K164" s="217">
        <v>0</v>
      </c>
      <c r="L164" s="217">
        <v>0</v>
      </c>
      <c r="M164" s="38"/>
    </row>
    <row r="165" spans="1:13" hidden="1">
      <c r="A165" s="179">
        <v>2</v>
      </c>
      <c r="B165" s="188">
        <v>8</v>
      </c>
      <c r="C165" s="191">
        <v>1</v>
      </c>
      <c r="D165" s="188">
        <v>1</v>
      </c>
      <c r="E165" s="189">
        <v>1</v>
      </c>
      <c r="F165" s="190">
        <v>3</v>
      </c>
      <c r="G165" s="191" t="s">
        <v>101</v>
      </c>
      <c r="H165" s="146">
        <v>132</v>
      </c>
      <c r="I165" s="217">
        <v>0</v>
      </c>
      <c r="J165" s="218">
        <v>0</v>
      </c>
      <c r="K165" s="217">
        <v>0</v>
      </c>
      <c r="L165" s="192">
        <v>0</v>
      </c>
    </row>
    <row r="166" spans="1:13" ht="23.25" hidden="1" customHeight="1">
      <c r="A166" s="170">
        <v>2</v>
      </c>
      <c r="B166" s="166">
        <v>8</v>
      </c>
      <c r="C166" s="168">
        <v>1</v>
      </c>
      <c r="D166" s="166">
        <v>2</v>
      </c>
      <c r="E166" s="167"/>
      <c r="F166" s="169"/>
      <c r="G166" s="168" t="s">
        <v>102</v>
      </c>
      <c r="H166" s="146">
        <v>133</v>
      </c>
      <c r="I166" s="156">
        <f t="shared" ref="I166:L167" si="15">I167</f>
        <v>0</v>
      </c>
      <c r="J166" s="197">
        <f t="shared" si="15"/>
        <v>0</v>
      </c>
      <c r="K166" s="156">
        <f t="shared" si="15"/>
        <v>0</v>
      </c>
      <c r="L166" s="155">
        <f t="shared" si="15"/>
        <v>0</v>
      </c>
      <c r="M166" s="38"/>
    </row>
    <row r="167" spans="1:13" hidden="1">
      <c r="A167" s="170">
        <v>2</v>
      </c>
      <c r="B167" s="166">
        <v>8</v>
      </c>
      <c r="C167" s="168">
        <v>1</v>
      </c>
      <c r="D167" s="166">
        <v>2</v>
      </c>
      <c r="E167" s="167">
        <v>1</v>
      </c>
      <c r="F167" s="169"/>
      <c r="G167" s="168" t="s">
        <v>102</v>
      </c>
      <c r="H167" s="146">
        <v>134</v>
      </c>
      <c r="I167" s="156">
        <f t="shared" si="15"/>
        <v>0</v>
      </c>
      <c r="J167" s="197">
        <f t="shared" si="15"/>
        <v>0</v>
      </c>
      <c r="K167" s="156">
        <f t="shared" si="15"/>
        <v>0</v>
      </c>
      <c r="L167" s="155">
        <f t="shared" si="15"/>
        <v>0</v>
      </c>
    </row>
    <row r="168" spans="1:13" hidden="1">
      <c r="A168" s="179">
        <v>2</v>
      </c>
      <c r="B168" s="180">
        <v>8</v>
      </c>
      <c r="C168" s="182">
        <v>1</v>
      </c>
      <c r="D168" s="180">
        <v>2</v>
      </c>
      <c r="E168" s="181">
        <v>1</v>
      </c>
      <c r="F168" s="183">
        <v>1</v>
      </c>
      <c r="G168" s="168" t="s">
        <v>102</v>
      </c>
      <c r="H168" s="146">
        <v>135</v>
      </c>
      <c r="I168" s="219">
        <v>0</v>
      </c>
      <c r="J168" s="174">
        <v>0</v>
      </c>
      <c r="K168" s="174">
        <v>0</v>
      </c>
      <c r="L168" s="174">
        <v>0</v>
      </c>
    </row>
    <row r="169" spans="1:13" ht="93" hidden="1" customHeight="1">
      <c r="A169" s="201">
        <v>2</v>
      </c>
      <c r="B169" s="151">
        <v>9</v>
      </c>
      <c r="C169" s="153"/>
      <c r="D169" s="151"/>
      <c r="E169" s="152"/>
      <c r="F169" s="154"/>
      <c r="G169" s="153" t="s">
        <v>382</v>
      </c>
      <c r="H169" s="146">
        <v>136</v>
      </c>
      <c r="I169" s="156">
        <f>I170+I174</f>
        <v>0</v>
      </c>
      <c r="J169" s="197">
        <f>J170+J174</f>
        <v>0</v>
      </c>
      <c r="K169" s="156">
        <f>K170+K174</f>
        <v>0</v>
      </c>
      <c r="L169" s="155">
        <f>L170+L174</f>
        <v>0</v>
      </c>
      <c r="M169" s="38"/>
    </row>
    <row r="170" spans="1:13" s="182" customFormat="1" ht="39" hidden="1" customHeight="1">
      <c r="A170" s="170">
        <v>2</v>
      </c>
      <c r="B170" s="166">
        <v>9</v>
      </c>
      <c r="C170" s="168">
        <v>1</v>
      </c>
      <c r="D170" s="166"/>
      <c r="E170" s="167"/>
      <c r="F170" s="169"/>
      <c r="G170" s="168" t="s">
        <v>103</v>
      </c>
      <c r="H170" s="146">
        <v>137</v>
      </c>
      <c r="I170" s="156">
        <f t="shared" ref="I170:L172" si="16">I171</f>
        <v>0</v>
      </c>
      <c r="J170" s="197">
        <f t="shared" si="16"/>
        <v>0</v>
      </c>
      <c r="K170" s="156">
        <f t="shared" si="16"/>
        <v>0</v>
      </c>
      <c r="L170" s="155">
        <f t="shared" si="16"/>
        <v>0</v>
      </c>
    </row>
    <row r="171" spans="1:13" ht="42.75" hidden="1" customHeight="1">
      <c r="A171" s="187">
        <v>2</v>
      </c>
      <c r="B171" s="161">
        <v>9</v>
      </c>
      <c r="C171" s="160">
        <v>1</v>
      </c>
      <c r="D171" s="161">
        <v>1</v>
      </c>
      <c r="E171" s="159"/>
      <c r="F171" s="162"/>
      <c r="G171" s="168" t="s">
        <v>103</v>
      </c>
      <c r="H171" s="146">
        <v>138</v>
      </c>
      <c r="I171" s="178">
        <f t="shared" si="16"/>
        <v>0</v>
      </c>
      <c r="J171" s="199">
        <f t="shared" si="16"/>
        <v>0</v>
      </c>
      <c r="K171" s="178">
        <f t="shared" si="16"/>
        <v>0</v>
      </c>
      <c r="L171" s="177">
        <f t="shared" si="16"/>
        <v>0</v>
      </c>
      <c r="M171" s="38"/>
    </row>
    <row r="172" spans="1:13" ht="38.25" hidden="1" customHeight="1">
      <c r="A172" s="170">
        <v>2</v>
      </c>
      <c r="B172" s="166">
        <v>9</v>
      </c>
      <c r="C172" s="170">
        <v>1</v>
      </c>
      <c r="D172" s="166">
        <v>1</v>
      </c>
      <c r="E172" s="167">
        <v>1</v>
      </c>
      <c r="F172" s="169"/>
      <c r="G172" s="168" t="s">
        <v>103</v>
      </c>
      <c r="H172" s="146">
        <v>139</v>
      </c>
      <c r="I172" s="156">
        <f t="shared" si="16"/>
        <v>0</v>
      </c>
      <c r="J172" s="197">
        <f t="shared" si="16"/>
        <v>0</v>
      </c>
      <c r="K172" s="156">
        <f t="shared" si="16"/>
        <v>0</v>
      </c>
      <c r="L172" s="155">
        <f t="shared" si="16"/>
        <v>0</v>
      </c>
      <c r="M172" s="38"/>
    </row>
    <row r="173" spans="1:13" ht="38.25" hidden="1" customHeight="1">
      <c r="A173" s="187">
        <v>2</v>
      </c>
      <c r="B173" s="161">
        <v>9</v>
      </c>
      <c r="C173" s="161">
        <v>1</v>
      </c>
      <c r="D173" s="161">
        <v>1</v>
      </c>
      <c r="E173" s="159">
        <v>1</v>
      </c>
      <c r="F173" s="162">
        <v>1</v>
      </c>
      <c r="G173" s="168" t="s">
        <v>103</v>
      </c>
      <c r="H173" s="146">
        <v>140</v>
      </c>
      <c r="I173" s="214">
        <v>0</v>
      </c>
      <c r="J173" s="214">
        <v>0</v>
      </c>
      <c r="K173" s="214">
        <v>0</v>
      </c>
      <c r="L173" s="214">
        <v>0</v>
      </c>
      <c r="M173" s="38"/>
    </row>
    <row r="174" spans="1:13" ht="90.75" hidden="1" customHeight="1">
      <c r="A174" s="170">
        <v>2</v>
      </c>
      <c r="B174" s="166">
        <v>9</v>
      </c>
      <c r="C174" s="166">
        <v>2</v>
      </c>
      <c r="D174" s="166"/>
      <c r="E174" s="167"/>
      <c r="F174" s="169"/>
      <c r="G174" s="168" t="s">
        <v>382</v>
      </c>
      <c r="H174" s="146">
        <v>141</v>
      </c>
      <c r="I174" s="156">
        <f>SUM(I175+I180)</f>
        <v>0</v>
      </c>
      <c r="J174" s="156">
        <f>SUM(J175+J180)</f>
        <v>0</v>
      </c>
      <c r="K174" s="156">
        <f>SUM(K175+K180)</f>
        <v>0</v>
      </c>
      <c r="L174" s="156">
        <f>SUM(L175+L180)</f>
        <v>0</v>
      </c>
      <c r="M174" s="38"/>
    </row>
    <row r="175" spans="1:13" ht="91.5" hidden="1" customHeight="1">
      <c r="A175" s="170">
        <v>2</v>
      </c>
      <c r="B175" s="166">
        <v>9</v>
      </c>
      <c r="C175" s="166">
        <v>2</v>
      </c>
      <c r="D175" s="161">
        <v>1</v>
      </c>
      <c r="E175" s="159"/>
      <c r="F175" s="162"/>
      <c r="G175" s="168" t="s">
        <v>383</v>
      </c>
      <c r="H175" s="146">
        <v>142</v>
      </c>
      <c r="I175" s="178">
        <f>I176</f>
        <v>0</v>
      </c>
      <c r="J175" s="199">
        <f>J176</f>
        <v>0</v>
      </c>
      <c r="K175" s="178">
        <f>K176</f>
        <v>0</v>
      </c>
      <c r="L175" s="177">
        <f>L176</f>
        <v>0</v>
      </c>
      <c r="M175" s="38"/>
    </row>
    <row r="176" spans="1:13" ht="93" hidden="1" customHeight="1">
      <c r="A176" s="187">
        <v>2</v>
      </c>
      <c r="B176" s="161">
        <v>9</v>
      </c>
      <c r="C176" s="161">
        <v>2</v>
      </c>
      <c r="D176" s="166">
        <v>1</v>
      </c>
      <c r="E176" s="167">
        <v>1</v>
      </c>
      <c r="F176" s="169"/>
      <c r="G176" s="168" t="s">
        <v>383</v>
      </c>
      <c r="H176" s="146">
        <v>143</v>
      </c>
      <c r="I176" s="156">
        <f>SUM(I177:I179)</f>
        <v>0</v>
      </c>
      <c r="J176" s="197">
        <f>SUM(J177:J179)</f>
        <v>0</v>
      </c>
      <c r="K176" s="156">
        <f>SUM(K177:K179)</f>
        <v>0</v>
      </c>
      <c r="L176" s="155">
        <f>SUM(L177:L179)</f>
        <v>0</v>
      </c>
      <c r="M176" s="38"/>
    </row>
    <row r="177" spans="1:13" ht="105" hidden="1" customHeight="1">
      <c r="A177" s="179">
        <v>2</v>
      </c>
      <c r="B177" s="188">
        <v>9</v>
      </c>
      <c r="C177" s="188">
        <v>2</v>
      </c>
      <c r="D177" s="188">
        <v>1</v>
      </c>
      <c r="E177" s="189">
        <v>1</v>
      </c>
      <c r="F177" s="190">
        <v>1</v>
      </c>
      <c r="G177" s="168" t="s">
        <v>384</v>
      </c>
      <c r="H177" s="146">
        <v>144</v>
      </c>
      <c r="I177" s="217">
        <v>0</v>
      </c>
      <c r="J177" s="172">
        <v>0</v>
      </c>
      <c r="K177" s="172">
        <v>0</v>
      </c>
      <c r="L177" s="172">
        <v>0</v>
      </c>
      <c r="M177" s="38"/>
    </row>
    <row r="178" spans="1:13" ht="107.25" hidden="1" customHeight="1">
      <c r="A178" s="170">
        <v>2</v>
      </c>
      <c r="B178" s="166">
        <v>9</v>
      </c>
      <c r="C178" s="166">
        <v>2</v>
      </c>
      <c r="D178" s="166">
        <v>1</v>
      </c>
      <c r="E178" s="167">
        <v>1</v>
      </c>
      <c r="F178" s="169">
        <v>2</v>
      </c>
      <c r="G178" s="168" t="s">
        <v>385</v>
      </c>
      <c r="H178" s="146">
        <v>145</v>
      </c>
      <c r="I178" s="173">
        <v>0</v>
      </c>
      <c r="J178" s="220">
        <v>0</v>
      </c>
      <c r="K178" s="220">
        <v>0</v>
      </c>
      <c r="L178" s="220">
        <v>0</v>
      </c>
      <c r="M178" s="38"/>
    </row>
    <row r="179" spans="1:13" ht="104.25" hidden="1" customHeight="1">
      <c r="A179" s="170">
        <v>2</v>
      </c>
      <c r="B179" s="166">
        <v>9</v>
      </c>
      <c r="C179" s="166">
        <v>2</v>
      </c>
      <c r="D179" s="166">
        <v>1</v>
      </c>
      <c r="E179" s="167">
        <v>1</v>
      </c>
      <c r="F179" s="169">
        <v>3</v>
      </c>
      <c r="G179" s="168" t="s">
        <v>386</v>
      </c>
      <c r="H179" s="146">
        <v>146</v>
      </c>
      <c r="I179" s="173">
        <v>0</v>
      </c>
      <c r="J179" s="173">
        <v>0</v>
      </c>
      <c r="K179" s="173">
        <v>0</v>
      </c>
      <c r="L179" s="173">
        <v>0</v>
      </c>
      <c r="M179" s="38"/>
    </row>
    <row r="180" spans="1:13" ht="92.25" hidden="1" customHeight="1">
      <c r="A180" s="221">
        <v>2</v>
      </c>
      <c r="B180" s="221">
        <v>9</v>
      </c>
      <c r="C180" s="221">
        <v>2</v>
      </c>
      <c r="D180" s="221">
        <v>2</v>
      </c>
      <c r="E180" s="221"/>
      <c r="F180" s="221"/>
      <c r="G180" s="168" t="s">
        <v>387</v>
      </c>
      <c r="H180" s="146">
        <v>147</v>
      </c>
      <c r="I180" s="156">
        <f>I181</f>
        <v>0</v>
      </c>
      <c r="J180" s="197">
        <f>J181</f>
        <v>0</v>
      </c>
      <c r="K180" s="156">
        <f>K181</f>
        <v>0</v>
      </c>
      <c r="L180" s="155">
        <f>L181</f>
        <v>0</v>
      </c>
      <c r="M180" s="38"/>
    </row>
    <row r="181" spans="1:13" ht="91.5" hidden="1" customHeight="1">
      <c r="A181" s="170">
        <v>2</v>
      </c>
      <c r="B181" s="166">
        <v>9</v>
      </c>
      <c r="C181" s="166">
        <v>2</v>
      </c>
      <c r="D181" s="166">
        <v>2</v>
      </c>
      <c r="E181" s="167">
        <v>1</v>
      </c>
      <c r="F181" s="169"/>
      <c r="G181" s="168" t="s">
        <v>387</v>
      </c>
      <c r="H181" s="146">
        <v>148</v>
      </c>
      <c r="I181" s="178">
        <f>SUM(I182:I184)</f>
        <v>0</v>
      </c>
      <c r="J181" s="178">
        <f>SUM(J182:J184)</f>
        <v>0</v>
      </c>
      <c r="K181" s="178">
        <f>SUM(K182:K184)</f>
        <v>0</v>
      </c>
      <c r="L181" s="178">
        <f>SUM(L182:L184)</f>
        <v>0</v>
      </c>
      <c r="M181" s="38"/>
    </row>
    <row r="182" spans="1:13" ht="105" hidden="1" customHeight="1">
      <c r="A182" s="170">
        <v>2</v>
      </c>
      <c r="B182" s="166">
        <v>9</v>
      </c>
      <c r="C182" s="166">
        <v>2</v>
      </c>
      <c r="D182" s="166">
        <v>2</v>
      </c>
      <c r="E182" s="166">
        <v>1</v>
      </c>
      <c r="F182" s="169">
        <v>1</v>
      </c>
      <c r="G182" s="168" t="s">
        <v>388</v>
      </c>
      <c r="H182" s="146">
        <v>149</v>
      </c>
      <c r="I182" s="173">
        <v>0</v>
      </c>
      <c r="J182" s="172">
        <v>0</v>
      </c>
      <c r="K182" s="172">
        <v>0</v>
      </c>
      <c r="L182" s="172">
        <v>0</v>
      </c>
      <c r="M182" s="38"/>
    </row>
    <row r="183" spans="1:13" ht="105" hidden="1" customHeight="1">
      <c r="A183" s="180">
        <v>2</v>
      </c>
      <c r="B183" s="182">
        <v>9</v>
      </c>
      <c r="C183" s="180">
        <v>2</v>
      </c>
      <c r="D183" s="181">
        <v>2</v>
      </c>
      <c r="E183" s="181">
        <v>1</v>
      </c>
      <c r="F183" s="183">
        <v>2</v>
      </c>
      <c r="G183" s="168" t="s">
        <v>389</v>
      </c>
      <c r="H183" s="146">
        <v>150</v>
      </c>
      <c r="I183" s="172">
        <v>0</v>
      </c>
      <c r="J183" s="174">
        <v>0</v>
      </c>
      <c r="K183" s="174">
        <v>0</v>
      </c>
      <c r="L183" s="174">
        <v>0</v>
      </c>
      <c r="M183" s="38"/>
    </row>
    <row r="184" spans="1:13" ht="104.25" hidden="1" customHeight="1">
      <c r="A184" s="166">
        <v>2</v>
      </c>
      <c r="B184" s="191">
        <v>9</v>
      </c>
      <c r="C184" s="188">
        <v>2</v>
      </c>
      <c r="D184" s="189">
        <v>2</v>
      </c>
      <c r="E184" s="189">
        <v>1</v>
      </c>
      <c r="F184" s="190">
        <v>3</v>
      </c>
      <c r="G184" s="168" t="s">
        <v>390</v>
      </c>
      <c r="H184" s="146">
        <v>151</v>
      </c>
      <c r="I184" s="220">
        <v>0</v>
      </c>
      <c r="J184" s="220">
        <v>0</v>
      </c>
      <c r="K184" s="220">
        <v>0</v>
      </c>
      <c r="L184" s="220">
        <v>0</v>
      </c>
      <c r="M184" s="38"/>
    </row>
    <row r="185" spans="1:13" ht="76.5" customHeight="1">
      <c r="A185" s="151">
        <v>3</v>
      </c>
      <c r="B185" s="153"/>
      <c r="C185" s="151"/>
      <c r="D185" s="152"/>
      <c r="E185" s="152"/>
      <c r="F185" s="154"/>
      <c r="G185" s="206" t="s">
        <v>104</v>
      </c>
      <c r="H185" s="146">
        <v>152</v>
      </c>
      <c r="I185" s="155">
        <f>SUM(I186+I239+I304)</f>
        <v>23792</v>
      </c>
      <c r="J185" s="197">
        <f>SUM(J186+J239+J304)</f>
        <v>23792</v>
      </c>
      <c r="K185" s="156">
        <f>SUM(K186+K239+K304)</f>
        <v>23791.25</v>
      </c>
      <c r="L185" s="155">
        <f>SUM(L186+L239+L304)</f>
        <v>23791.25</v>
      </c>
      <c r="M185" s="38"/>
    </row>
    <row r="186" spans="1:13" ht="34.5" customHeight="1">
      <c r="A186" s="201">
        <v>3</v>
      </c>
      <c r="B186" s="151">
        <v>1</v>
      </c>
      <c r="C186" s="176"/>
      <c r="D186" s="158"/>
      <c r="E186" s="158"/>
      <c r="F186" s="216"/>
      <c r="G186" s="196" t="s">
        <v>105</v>
      </c>
      <c r="H186" s="146">
        <v>153</v>
      </c>
      <c r="I186" s="155">
        <f>SUM(I187+I210+I217+I229+I233)</f>
        <v>23792</v>
      </c>
      <c r="J186" s="177">
        <f>SUM(J187+J210+J217+J229+J233)</f>
        <v>23792</v>
      </c>
      <c r="K186" s="177">
        <f>SUM(K187+K210+K217+K229+K233)</f>
        <v>23791.25</v>
      </c>
      <c r="L186" s="177">
        <f>SUM(L187+L210+L217+L229+L233)</f>
        <v>23791.25</v>
      </c>
      <c r="M186" s="38"/>
    </row>
    <row r="187" spans="1:13" ht="30.75" customHeight="1">
      <c r="A187" s="161">
        <v>3</v>
      </c>
      <c r="B187" s="160">
        <v>1</v>
      </c>
      <c r="C187" s="161">
        <v>1</v>
      </c>
      <c r="D187" s="159"/>
      <c r="E187" s="159"/>
      <c r="F187" s="222"/>
      <c r="G187" s="170" t="s">
        <v>106</v>
      </c>
      <c r="H187" s="146">
        <v>154</v>
      </c>
      <c r="I187" s="177">
        <f>SUM(I188+I191+I196+I202+I207)</f>
        <v>23792</v>
      </c>
      <c r="J187" s="197">
        <f>SUM(J188+J191+J196+J202+J207)</f>
        <v>23792</v>
      </c>
      <c r="K187" s="156">
        <f>SUM(K188+K191+K196+K202+K207)</f>
        <v>23791.25</v>
      </c>
      <c r="L187" s="155">
        <f>SUM(L188+L191+L196+L202+L207)</f>
        <v>23791.25</v>
      </c>
      <c r="M187" s="38"/>
    </row>
    <row r="188" spans="1:13" ht="33" hidden="1" customHeight="1">
      <c r="A188" s="166">
        <v>3</v>
      </c>
      <c r="B188" s="168">
        <v>1</v>
      </c>
      <c r="C188" s="166">
        <v>1</v>
      </c>
      <c r="D188" s="167">
        <v>1</v>
      </c>
      <c r="E188" s="167"/>
      <c r="F188" s="223"/>
      <c r="G188" s="170" t="s">
        <v>107</v>
      </c>
      <c r="H188" s="146">
        <v>155</v>
      </c>
      <c r="I188" s="155">
        <f t="shared" ref="I188:L189" si="17">I189</f>
        <v>0</v>
      </c>
      <c r="J188" s="199">
        <f t="shared" si="17"/>
        <v>0</v>
      </c>
      <c r="K188" s="178">
        <f t="shared" si="17"/>
        <v>0</v>
      </c>
      <c r="L188" s="177">
        <f t="shared" si="17"/>
        <v>0</v>
      </c>
      <c r="M188" s="38"/>
    </row>
    <row r="189" spans="1:13" ht="24" hidden="1" customHeight="1">
      <c r="A189" s="166">
        <v>3</v>
      </c>
      <c r="B189" s="168">
        <v>1</v>
      </c>
      <c r="C189" s="166">
        <v>1</v>
      </c>
      <c r="D189" s="167">
        <v>1</v>
      </c>
      <c r="E189" s="167">
        <v>1</v>
      </c>
      <c r="F189" s="202"/>
      <c r="G189" s="170" t="s">
        <v>107</v>
      </c>
      <c r="H189" s="146">
        <v>156</v>
      </c>
      <c r="I189" s="177">
        <f t="shared" si="17"/>
        <v>0</v>
      </c>
      <c r="J189" s="155">
        <f t="shared" si="17"/>
        <v>0</v>
      </c>
      <c r="K189" s="155">
        <f t="shared" si="17"/>
        <v>0</v>
      </c>
      <c r="L189" s="155">
        <f t="shared" si="17"/>
        <v>0</v>
      </c>
      <c r="M189" s="38"/>
    </row>
    <row r="190" spans="1:13" ht="31.5" hidden="1" customHeight="1">
      <c r="A190" s="166">
        <v>3</v>
      </c>
      <c r="B190" s="168">
        <v>1</v>
      </c>
      <c r="C190" s="166">
        <v>1</v>
      </c>
      <c r="D190" s="167">
        <v>1</v>
      </c>
      <c r="E190" s="167">
        <v>1</v>
      </c>
      <c r="F190" s="202">
        <v>1</v>
      </c>
      <c r="G190" s="170" t="s">
        <v>107</v>
      </c>
      <c r="H190" s="146">
        <v>157</v>
      </c>
      <c r="I190" s="174">
        <v>0</v>
      </c>
      <c r="J190" s="174">
        <v>0</v>
      </c>
      <c r="K190" s="174">
        <v>0</v>
      </c>
      <c r="L190" s="174">
        <v>0</v>
      </c>
      <c r="M190" s="38"/>
    </row>
    <row r="191" spans="1:13" ht="27.75" hidden="1" customHeight="1">
      <c r="A191" s="161">
        <v>3</v>
      </c>
      <c r="B191" s="159">
        <v>1</v>
      </c>
      <c r="C191" s="159">
        <v>1</v>
      </c>
      <c r="D191" s="159">
        <v>2</v>
      </c>
      <c r="E191" s="159"/>
      <c r="F191" s="162"/>
      <c r="G191" s="160" t="s">
        <v>108</v>
      </c>
      <c r="H191" s="146">
        <v>158</v>
      </c>
      <c r="I191" s="177">
        <f>I192</f>
        <v>0</v>
      </c>
      <c r="J191" s="199">
        <f>J192</f>
        <v>0</v>
      </c>
      <c r="K191" s="178">
        <f>K192</f>
        <v>0</v>
      </c>
      <c r="L191" s="177">
        <f>L192</f>
        <v>0</v>
      </c>
      <c r="M191" s="38"/>
    </row>
    <row r="192" spans="1:13" ht="27.75" hidden="1" customHeight="1">
      <c r="A192" s="166">
        <v>3</v>
      </c>
      <c r="B192" s="167">
        <v>1</v>
      </c>
      <c r="C192" s="167">
        <v>1</v>
      </c>
      <c r="D192" s="167">
        <v>2</v>
      </c>
      <c r="E192" s="167">
        <v>1</v>
      </c>
      <c r="F192" s="169"/>
      <c r="G192" s="160" t="s">
        <v>108</v>
      </c>
      <c r="H192" s="146">
        <v>159</v>
      </c>
      <c r="I192" s="155">
        <f>SUM(I193:I195)</f>
        <v>0</v>
      </c>
      <c r="J192" s="197">
        <f>SUM(J193:J195)</f>
        <v>0</v>
      </c>
      <c r="K192" s="156">
        <f>SUM(K193:K195)</f>
        <v>0</v>
      </c>
      <c r="L192" s="155">
        <f>SUM(L193:L195)</f>
        <v>0</v>
      </c>
      <c r="M192" s="38"/>
    </row>
    <row r="193" spans="1:13" ht="27" hidden="1" customHeight="1">
      <c r="A193" s="161">
        <v>3</v>
      </c>
      <c r="B193" s="159">
        <v>1</v>
      </c>
      <c r="C193" s="159">
        <v>1</v>
      </c>
      <c r="D193" s="159">
        <v>2</v>
      </c>
      <c r="E193" s="159">
        <v>1</v>
      </c>
      <c r="F193" s="162">
        <v>1</v>
      </c>
      <c r="G193" s="160" t="s">
        <v>109</v>
      </c>
      <c r="H193" s="146">
        <v>160</v>
      </c>
      <c r="I193" s="172">
        <v>0</v>
      </c>
      <c r="J193" s="172">
        <v>0</v>
      </c>
      <c r="K193" s="172">
        <v>0</v>
      </c>
      <c r="L193" s="220">
        <v>0</v>
      </c>
      <c r="M193" s="38"/>
    </row>
    <row r="194" spans="1:13" ht="27" hidden="1" customHeight="1">
      <c r="A194" s="166">
        <v>3</v>
      </c>
      <c r="B194" s="167">
        <v>1</v>
      </c>
      <c r="C194" s="167">
        <v>1</v>
      </c>
      <c r="D194" s="167">
        <v>2</v>
      </c>
      <c r="E194" s="167">
        <v>1</v>
      </c>
      <c r="F194" s="169">
        <v>2</v>
      </c>
      <c r="G194" s="168" t="s">
        <v>110</v>
      </c>
      <c r="H194" s="146">
        <v>161</v>
      </c>
      <c r="I194" s="174">
        <v>0</v>
      </c>
      <c r="J194" s="174">
        <v>0</v>
      </c>
      <c r="K194" s="174">
        <v>0</v>
      </c>
      <c r="L194" s="174">
        <v>0</v>
      </c>
      <c r="M194" s="38"/>
    </row>
    <row r="195" spans="1:13" ht="26.25" hidden="1" customHeight="1">
      <c r="A195" s="161">
        <v>3</v>
      </c>
      <c r="B195" s="159">
        <v>1</v>
      </c>
      <c r="C195" s="159">
        <v>1</v>
      </c>
      <c r="D195" s="159">
        <v>2</v>
      </c>
      <c r="E195" s="159">
        <v>1</v>
      </c>
      <c r="F195" s="162">
        <v>3</v>
      </c>
      <c r="G195" s="160" t="s">
        <v>111</v>
      </c>
      <c r="H195" s="146">
        <v>162</v>
      </c>
      <c r="I195" s="172">
        <v>0</v>
      </c>
      <c r="J195" s="172">
        <v>0</v>
      </c>
      <c r="K195" s="172">
        <v>0</v>
      </c>
      <c r="L195" s="220">
        <v>0</v>
      </c>
      <c r="M195" s="38"/>
    </row>
    <row r="196" spans="1:13" ht="27.75" customHeight="1">
      <c r="A196" s="166">
        <v>3</v>
      </c>
      <c r="B196" s="167">
        <v>1</v>
      </c>
      <c r="C196" s="167">
        <v>1</v>
      </c>
      <c r="D196" s="167">
        <v>3</v>
      </c>
      <c r="E196" s="167"/>
      <c r="F196" s="169"/>
      <c r="G196" s="168" t="s">
        <v>112</v>
      </c>
      <c r="H196" s="146">
        <v>163</v>
      </c>
      <c r="I196" s="155">
        <f>I197</f>
        <v>23792</v>
      </c>
      <c r="J196" s="197">
        <f>J197</f>
        <v>23792</v>
      </c>
      <c r="K196" s="156">
        <f>K197</f>
        <v>23791.25</v>
      </c>
      <c r="L196" s="155">
        <f>L197</f>
        <v>23791.25</v>
      </c>
      <c r="M196" s="38"/>
    </row>
    <row r="197" spans="1:13" ht="23.25" customHeight="1">
      <c r="A197" s="166">
        <v>3</v>
      </c>
      <c r="B197" s="167">
        <v>1</v>
      </c>
      <c r="C197" s="167">
        <v>1</v>
      </c>
      <c r="D197" s="167">
        <v>3</v>
      </c>
      <c r="E197" s="167">
        <v>1</v>
      </c>
      <c r="F197" s="169"/>
      <c r="G197" s="168" t="s">
        <v>112</v>
      </c>
      <c r="H197" s="146">
        <v>164</v>
      </c>
      <c r="I197" s="155">
        <f>SUM(I198:I201)</f>
        <v>23792</v>
      </c>
      <c r="J197" s="155">
        <f>SUM(J198:J201)</f>
        <v>23792</v>
      </c>
      <c r="K197" s="155">
        <f>SUM(K198:K201)</f>
        <v>23791.25</v>
      </c>
      <c r="L197" s="155">
        <f>SUM(L198:L201)</f>
        <v>23791.25</v>
      </c>
      <c r="M197" s="38"/>
    </row>
    <row r="198" spans="1:13" ht="23.25" hidden="1" customHeight="1">
      <c r="A198" s="166">
        <v>3</v>
      </c>
      <c r="B198" s="167">
        <v>1</v>
      </c>
      <c r="C198" s="167">
        <v>1</v>
      </c>
      <c r="D198" s="167">
        <v>3</v>
      </c>
      <c r="E198" s="167">
        <v>1</v>
      </c>
      <c r="F198" s="169">
        <v>1</v>
      </c>
      <c r="G198" s="168" t="s">
        <v>113</v>
      </c>
      <c r="H198" s="146">
        <v>165</v>
      </c>
      <c r="I198" s="174">
        <v>0</v>
      </c>
      <c r="J198" s="174">
        <v>0</v>
      </c>
      <c r="K198" s="174">
        <v>0</v>
      </c>
      <c r="L198" s="220">
        <v>0</v>
      </c>
      <c r="M198" s="38"/>
    </row>
    <row r="199" spans="1:13" ht="29.25" customHeight="1">
      <c r="A199" s="166">
        <v>3</v>
      </c>
      <c r="B199" s="167">
        <v>1</v>
      </c>
      <c r="C199" s="167">
        <v>1</v>
      </c>
      <c r="D199" s="167">
        <v>3</v>
      </c>
      <c r="E199" s="167">
        <v>1</v>
      </c>
      <c r="F199" s="169">
        <v>2</v>
      </c>
      <c r="G199" s="168" t="s">
        <v>114</v>
      </c>
      <c r="H199" s="146">
        <v>166</v>
      </c>
      <c r="I199" s="172">
        <v>16158</v>
      </c>
      <c r="J199" s="174">
        <v>16158</v>
      </c>
      <c r="K199" s="174">
        <v>16157.25</v>
      </c>
      <c r="L199" s="174">
        <v>16157.25</v>
      </c>
      <c r="M199" s="38"/>
    </row>
    <row r="200" spans="1:13" ht="27" hidden="1" customHeight="1">
      <c r="A200" s="166">
        <v>3</v>
      </c>
      <c r="B200" s="167">
        <v>1</v>
      </c>
      <c r="C200" s="167">
        <v>1</v>
      </c>
      <c r="D200" s="167">
        <v>3</v>
      </c>
      <c r="E200" s="167">
        <v>1</v>
      </c>
      <c r="F200" s="169">
        <v>3</v>
      </c>
      <c r="G200" s="170" t="s">
        <v>115</v>
      </c>
      <c r="H200" s="146">
        <v>167</v>
      </c>
      <c r="I200" s="172">
        <v>0</v>
      </c>
      <c r="J200" s="192">
        <v>0</v>
      </c>
      <c r="K200" s="192">
        <v>0</v>
      </c>
      <c r="L200" s="192">
        <v>0</v>
      </c>
      <c r="M200" s="38"/>
    </row>
    <row r="201" spans="1:13" ht="25.5" customHeight="1">
      <c r="A201" s="180">
        <v>3</v>
      </c>
      <c r="B201" s="181">
        <v>1</v>
      </c>
      <c r="C201" s="181">
        <v>1</v>
      </c>
      <c r="D201" s="181">
        <v>3</v>
      </c>
      <c r="E201" s="181">
        <v>1</v>
      </c>
      <c r="F201" s="183">
        <v>4</v>
      </c>
      <c r="G201" s="120" t="s">
        <v>116</v>
      </c>
      <c r="H201" s="146">
        <v>168</v>
      </c>
      <c r="I201" s="224">
        <v>7634</v>
      </c>
      <c r="J201" s="225">
        <v>7634</v>
      </c>
      <c r="K201" s="174">
        <v>7634</v>
      </c>
      <c r="L201" s="174">
        <v>7634</v>
      </c>
      <c r="M201" s="38"/>
    </row>
    <row r="202" spans="1:13" ht="27" hidden="1" customHeight="1">
      <c r="A202" s="180">
        <v>3</v>
      </c>
      <c r="B202" s="181">
        <v>1</v>
      </c>
      <c r="C202" s="181">
        <v>1</v>
      </c>
      <c r="D202" s="181">
        <v>4</v>
      </c>
      <c r="E202" s="181"/>
      <c r="F202" s="183"/>
      <c r="G202" s="182" t="s">
        <v>117</v>
      </c>
      <c r="H202" s="146">
        <v>169</v>
      </c>
      <c r="I202" s="155">
        <f>I203</f>
        <v>0</v>
      </c>
      <c r="J202" s="200">
        <f>J203</f>
        <v>0</v>
      </c>
      <c r="K202" s="164">
        <f>K203</f>
        <v>0</v>
      </c>
      <c r="L202" s="165">
        <f>L203</f>
        <v>0</v>
      </c>
      <c r="M202" s="38"/>
    </row>
    <row r="203" spans="1:13" ht="27.75" hidden="1" customHeight="1">
      <c r="A203" s="166">
        <v>3</v>
      </c>
      <c r="B203" s="167">
        <v>1</v>
      </c>
      <c r="C203" s="167">
        <v>1</v>
      </c>
      <c r="D203" s="167">
        <v>4</v>
      </c>
      <c r="E203" s="167">
        <v>1</v>
      </c>
      <c r="F203" s="169"/>
      <c r="G203" s="182" t="s">
        <v>117</v>
      </c>
      <c r="H203" s="146">
        <v>170</v>
      </c>
      <c r="I203" s="177">
        <f>SUM(I204:I206)</f>
        <v>0</v>
      </c>
      <c r="J203" s="197">
        <f>SUM(J204:J206)</f>
        <v>0</v>
      </c>
      <c r="K203" s="156">
        <f>SUM(K204:K206)</f>
        <v>0</v>
      </c>
      <c r="L203" s="155">
        <f>SUM(L204:L206)</f>
        <v>0</v>
      </c>
      <c r="M203" s="38"/>
    </row>
    <row r="204" spans="1:13" ht="24.75" hidden="1" customHeight="1">
      <c r="A204" s="166">
        <v>3</v>
      </c>
      <c r="B204" s="167">
        <v>1</v>
      </c>
      <c r="C204" s="167">
        <v>1</v>
      </c>
      <c r="D204" s="167">
        <v>4</v>
      </c>
      <c r="E204" s="167">
        <v>1</v>
      </c>
      <c r="F204" s="169">
        <v>1</v>
      </c>
      <c r="G204" s="168" t="s">
        <v>118</v>
      </c>
      <c r="H204" s="146">
        <v>171</v>
      </c>
      <c r="I204" s="174">
        <v>0</v>
      </c>
      <c r="J204" s="174">
        <v>0</v>
      </c>
      <c r="K204" s="174">
        <v>0</v>
      </c>
      <c r="L204" s="220">
        <v>0</v>
      </c>
      <c r="M204" s="38"/>
    </row>
    <row r="205" spans="1:13" ht="25.5" hidden="1" customHeight="1">
      <c r="A205" s="161">
        <v>3</v>
      </c>
      <c r="B205" s="159">
        <v>1</v>
      </c>
      <c r="C205" s="159">
        <v>1</v>
      </c>
      <c r="D205" s="159">
        <v>4</v>
      </c>
      <c r="E205" s="159">
        <v>1</v>
      </c>
      <c r="F205" s="162">
        <v>2</v>
      </c>
      <c r="G205" s="160" t="s">
        <v>362</v>
      </c>
      <c r="H205" s="146">
        <v>172</v>
      </c>
      <c r="I205" s="172">
        <v>0</v>
      </c>
      <c r="J205" s="172">
        <v>0</v>
      </c>
      <c r="K205" s="173">
        <v>0</v>
      </c>
      <c r="L205" s="174">
        <v>0</v>
      </c>
      <c r="M205" s="38"/>
    </row>
    <row r="206" spans="1:13" ht="31.5" hidden="1" customHeight="1">
      <c r="A206" s="166">
        <v>3</v>
      </c>
      <c r="B206" s="167">
        <v>1</v>
      </c>
      <c r="C206" s="167">
        <v>1</v>
      </c>
      <c r="D206" s="167">
        <v>4</v>
      </c>
      <c r="E206" s="167">
        <v>1</v>
      </c>
      <c r="F206" s="169">
        <v>3</v>
      </c>
      <c r="G206" s="168" t="s">
        <v>119</v>
      </c>
      <c r="H206" s="146">
        <v>173</v>
      </c>
      <c r="I206" s="172">
        <v>0</v>
      </c>
      <c r="J206" s="172">
        <v>0</v>
      </c>
      <c r="K206" s="172">
        <v>0</v>
      </c>
      <c r="L206" s="174">
        <v>0</v>
      </c>
      <c r="M206" s="38"/>
    </row>
    <row r="207" spans="1:13" ht="25.5" hidden="1" customHeight="1">
      <c r="A207" s="166">
        <v>3</v>
      </c>
      <c r="B207" s="167">
        <v>1</v>
      </c>
      <c r="C207" s="167">
        <v>1</v>
      </c>
      <c r="D207" s="167">
        <v>5</v>
      </c>
      <c r="E207" s="167"/>
      <c r="F207" s="169"/>
      <c r="G207" s="168" t="s">
        <v>120</v>
      </c>
      <c r="H207" s="146">
        <v>174</v>
      </c>
      <c r="I207" s="155">
        <f t="shared" ref="I207:L208" si="18">I208</f>
        <v>0</v>
      </c>
      <c r="J207" s="197">
        <f t="shared" si="18"/>
        <v>0</v>
      </c>
      <c r="K207" s="156">
        <f t="shared" si="18"/>
        <v>0</v>
      </c>
      <c r="L207" s="155">
        <f t="shared" si="18"/>
        <v>0</v>
      </c>
      <c r="M207" s="38"/>
    </row>
    <row r="208" spans="1:13" ht="26.25" hidden="1" customHeight="1">
      <c r="A208" s="180">
        <v>3</v>
      </c>
      <c r="B208" s="181">
        <v>1</v>
      </c>
      <c r="C208" s="181">
        <v>1</v>
      </c>
      <c r="D208" s="181">
        <v>5</v>
      </c>
      <c r="E208" s="181">
        <v>1</v>
      </c>
      <c r="F208" s="183"/>
      <c r="G208" s="168" t="s">
        <v>120</v>
      </c>
      <c r="H208" s="146">
        <v>175</v>
      </c>
      <c r="I208" s="156">
        <f t="shared" si="18"/>
        <v>0</v>
      </c>
      <c r="J208" s="156">
        <f t="shared" si="18"/>
        <v>0</v>
      </c>
      <c r="K208" s="156">
        <f t="shared" si="18"/>
        <v>0</v>
      </c>
      <c r="L208" s="156">
        <f t="shared" si="18"/>
        <v>0</v>
      </c>
      <c r="M208" s="38"/>
    </row>
    <row r="209" spans="1:16" ht="27" hidden="1" customHeight="1">
      <c r="A209" s="166">
        <v>3</v>
      </c>
      <c r="B209" s="167">
        <v>1</v>
      </c>
      <c r="C209" s="167">
        <v>1</v>
      </c>
      <c r="D209" s="167">
        <v>5</v>
      </c>
      <c r="E209" s="167">
        <v>1</v>
      </c>
      <c r="F209" s="169">
        <v>1</v>
      </c>
      <c r="G209" s="168" t="s">
        <v>120</v>
      </c>
      <c r="H209" s="146">
        <v>176</v>
      </c>
      <c r="I209" s="172">
        <v>0</v>
      </c>
      <c r="J209" s="174">
        <v>0</v>
      </c>
      <c r="K209" s="174">
        <v>0</v>
      </c>
      <c r="L209" s="174">
        <v>0</v>
      </c>
      <c r="M209" s="38"/>
    </row>
    <row r="210" spans="1:16" ht="26.25" hidden="1" customHeight="1">
      <c r="A210" s="180">
        <v>3</v>
      </c>
      <c r="B210" s="181">
        <v>1</v>
      </c>
      <c r="C210" s="181">
        <v>2</v>
      </c>
      <c r="D210" s="181"/>
      <c r="E210" s="181"/>
      <c r="F210" s="183"/>
      <c r="G210" s="182" t="s">
        <v>121</v>
      </c>
      <c r="H210" s="146">
        <v>177</v>
      </c>
      <c r="I210" s="155">
        <f t="shared" ref="I210:L211" si="19">I211</f>
        <v>0</v>
      </c>
      <c r="J210" s="200">
        <f t="shared" si="19"/>
        <v>0</v>
      </c>
      <c r="K210" s="164">
        <f t="shared" si="19"/>
        <v>0</v>
      </c>
      <c r="L210" s="165">
        <f t="shared" si="19"/>
        <v>0</v>
      </c>
      <c r="M210" s="38"/>
    </row>
    <row r="211" spans="1:16" ht="25.5" hidden="1" customHeight="1">
      <c r="A211" s="166">
        <v>3</v>
      </c>
      <c r="B211" s="167">
        <v>1</v>
      </c>
      <c r="C211" s="167">
        <v>2</v>
      </c>
      <c r="D211" s="167">
        <v>1</v>
      </c>
      <c r="E211" s="167"/>
      <c r="F211" s="169"/>
      <c r="G211" s="182" t="s">
        <v>121</v>
      </c>
      <c r="H211" s="146">
        <v>178</v>
      </c>
      <c r="I211" s="177">
        <f t="shared" si="19"/>
        <v>0</v>
      </c>
      <c r="J211" s="197">
        <f t="shared" si="19"/>
        <v>0</v>
      </c>
      <c r="K211" s="156">
        <f t="shared" si="19"/>
        <v>0</v>
      </c>
      <c r="L211" s="155">
        <f t="shared" si="19"/>
        <v>0</v>
      </c>
      <c r="M211" s="38"/>
    </row>
    <row r="212" spans="1:16" ht="26.25" hidden="1" customHeight="1">
      <c r="A212" s="161">
        <v>3</v>
      </c>
      <c r="B212" s="159">
        <v>1</v>
      </c>
      <c r="C212" s="159">
        <v>2</v>
      </c>
      <c r="D212" s="159">
        <v>1</v>
      </c>
      <c r="E212" s="159">
        <v>1</v>
      </c>
      <c r="F212" s="162"/>
      <c r="G212" s="182" t="s">
        <v>121</v>
      </c>
      <c r="H212" s="146">
        <v>179</v>
      </c>
      <c r="I212" s="155">
        <f>SUM(I213:I216)</f>
        <v>0</v>
      </c>
      <c r="J212" s="199">
        <f>SUM(J213:J216)</f>
        <v>0</v>
      </c>
      <c r="K212" s="178">
        <f>SUM(K213:K216)</f>
        <v>0</v>
      </c>
      <c r="L212" s="177">
        <f>SUM(L213:L216)</f>
        <v>0</v>
      </c>
      <c r="M212" s="38"/>
    </row>
    <row r="213" spans="1:16" ht="41.25" hidden="1" customHeight="1">
      <c r="A213" s="166">
        <v>3</v>
      </c>
      <c r="B213" s="167">
        <v>1</v>
      </c>
      <c r="C213" s="167">
        <v>2</v>
      </c>
      <c r="D213" s="167">
        <v>1</v>
      </c>
      <c r="E213" s="167">
        <v>1</v>
      </c>
      <c r="F213" s="169">
        <v>2</v>
      </c>
      <c r="G213" s="168" t="s">
        <v>391</v>
      </c>
      <c r="H213" s="146">
        <v>180</v>
      </c>
      <c r="I213" s="174">
        <v>0</v>
      </c>
      <c r="J213" s="174">
        <v>0</v>
      </c>
      <c r="K213" s="174">
        <v>0</v>
      </c>
      <c r="L213" s="174">
        <v>0</v>
      </c>
      <c r="M213" s="38"/>
    </row>
    <row r="214" spans="1:16" ht="26.25" hidden="1" customHeight="1">
      <c r="A214" s="166">
        <v>3</v>
      </c>
      <c r="B214" s="167">
        <v>1</v>
      </c>
      <c r="C214" s="167">
        <v>2</v>
      </c>
      <c r="D214" s="166">
        <v>1</v>
      </c>
      <c r="E214" s="167">
        <v>1</v>
      </c>
      <c r="F214" s="169">
        <v>3</v>
      </c>
      <c r="G214" s="168" t="s">
        <v>122</v>
      </c>
      <c r="H214" s="146">
        <v>181</v>
      </c>
      <c r="I214" s="174">
        <v>0</v>
      </c>
      <c r="J214" s="174">
        <v>0</v>
      </c>
      <c r="K214" s="174">
        <v>0</v>
      </c>
      <c r="L214" s="174">
        <v>0</v>
      </c>
      <c r="M214" s="38"/>
    </row>
    <row r="215" spans="1:16" ht="27.75" hidden="1" customHeight="1">
      <c r="A215" s="166">
        <v>3</v>
      </c>
      <c r="B215" s="167">
        <v>1</v>
      </c>
      <c r="C215" s="167">
        <v>2</v>
      </c>
      <c r="D215" s="166">
        <v>1</v>
      </c>
      <c r="E215" s="167">
        <v>1</v>
      </c>
      <c r="F215" s="169">
        <v>4</v>
      </c>
      <c r="G215" s="168" t="s">
        <v>123</v>
      </c>
      <c r="H215" s="146">
        <v>182</v>
      </c>
      <c r="I215" s="174">
        <v>0</v>
      </c>
      <c r="J215" s="174">
        <v>0</v>
      </c>
      <c r="K215" s="174">
        <v>0</v>
      </c>
      <c r="L215" s="174">
        <v>0</v>
      </c>
      <c r="M215" s="38"/>
    </row>
    <row r="216" spans="1:16" ht="27" hidden="1" customHeight="1">
      <c r="A216" s="180">
        <v>3</v>
      </c>
      <c r="B216" s="189">
        <v>1</v>
      </c>
      <c r="C216" s="189">
        <v>2</v>
      </c>
      <c r="D216" s="188">
        <v>1</v>
      </c>
      <c r="E216" s="189">
        <v>1</v>
      </c>
      <c r="F216" s="190">
        <v>5</v>
      </c>
      <c r="G216" s="191" t="s">
        <v>124</v>
      </c>
      <c r="H216" s="146">
        <v>183</v>
      </c>
      <c r="I216" s="174">
        <v>0</v>
      </c>
      <c r="J216" s="174">
        <v>0</v>
      </c>
      <c r="K216" s="174">
        <v>0</v>
      </c>
      <c r="L216" s="220">
        <v>0</v>
      </c>
      <c r="M216" s="38"/>
    </row>
    <row r="217" spans="1:16" ht="29.25" hidden="1" customHeight="1">
      <c r="A217" s="166">
        <v>3</v>
      </c>
      <c r="B217" s="167">
        <v>1</v>
      </c>
      <c r="C217" s="167">
        <v>3</v>
      </c>
      <c r="D217" s="166"/>
      <c r="E217" s="167"/>
      <c r="F217" s="169"/>
      <c r="G217" s="168" t="s">
        <v>125</v>
      </c>
      <c r="H217" s="146">
        <v>184</v>
      </c>
      <c r="I217" s="155">
        <f>SUM(I218+I221)</f>
        <v>0</v>
      </c>
      <c r="J217" s="197">
        <f>SUM(J218+J221)</f>
        <v>0</v>
      </c>
      <c r="K217" s="156">
        <f>SUM(K218+K221)</f>
        <v>0</v>
      </c>
      <c r="L217" s="155">
        <f>SUM(L218+L221)</f>
        <v>0</v>
      </c>
      <c r="M217" s="38"/>
    </row>
    <row r="218" spans="1:16" ht="27.75" hidden="1" customHeight="1">
      <c r="A218" s="161">
        <v>3</v>
      </c>
      <c r="B218" s="159">
        <v>1</v>
      </c>
      <c r="C218" s="159">
        <v>3</v>
      </c>
      <c r="D218" s="161">
        <v>1</v>
      </c>
      <c r="E218" s="166"/>
      <c r="F218" s="162"/>
      <c r="G218" s="160" t="s">
        <v>126</v>
      </c>
      <c r="H218" s="146">
        <v>185</v>
      </c>
      <c r="I218" s="177">
        <f t="shared" ref="I218:L219" si="20">I219</f>
        <v>0</v>
      </c>
      <c r="J218" s="199">
        <f t="shared" si="20"/>
        <v>0</v>
      </c>
      <c r="K218" s="178">
        <f t="shared" si="20"/>
        <v>0</v>
      </c>
      <c r="L218" s="177">
        <f t="shared" si="20"/>
        <v>0</v>
      </c>
      <c r="M218" s="38"/>
    </row>
    <row r="219" spans="1:16" ht="30.75" hidden="1" customHeight="1">
      <c r="A219" s="166">
        <v>3</v>
      </c>
      <c r="B219" s="167">
        <v>1</v>
      </c>
      <c r="C219" s="167">
        <v>3</v>
      </c>
      <c r="D219" s="166">
        <v>1</v>
      </c>
      <c r="E219" s="166">
        <v>1</v>
      </c>
      <c r="F219" s="169"/>
      <c r="G219" s="160" t="s">
        <v>126</v>
      </c>
      <c r="H219" s="146">
        <v>186</v>
      </c>
      <c r="I219" s="155">
        <f t="shared" si="20"/>
        <v>0</v>
      </c>
      <c r="J219" s="197">
        <f t="shared" si="20"/>
        <v>0</v>
      </c>
      <c r="K219" s="156">
        <f t="shared" si="20"/>
        <v>0</v>
      </c>
      <c r="L219" s="155">
        <f t="shared" si="20"/>
        <v>0</v>
      </c>
      <c r="M219" s="38"/>
    </row>
    <row r="220" spans="1:16" ht="27.75" hidden="1" customHeight="1">
      <c r="A220" s="166">
        <v>3</v>
      </c>
      <c r="B220" s="168">
        <v>1</v>
      </c>
      <c r="C220" s="166">
        <v>3</v>
      </c>
      <c r="D220" s="167">
        <v>1</v>
      </c>
      <c r="E220" s="167">
        <v>1</v>
      </c>
      <c r="F220" s="169">
        <v>1</v>
      </c>
      <c r="G220" s="160" t="s">
        <v>126</v>
      </c>
      <c r="H220" s="146">
        <v>187</v>
      </c>
      <c r="I220" s="220">
        <v>0</v>
      </c>
      <c r="J220" s="220">
        <v>0</v>
      </c>
      <c r="K220" s="220">
        <v>0</v>
      </c>
      <c r="L220" s="220">
        <v>0</v>
      </c>
      <c r="M220" s="38"/>
    </row>
    <row r="221" spans="1:16" ht="30.75" hidden="1" customHeight="1">
      <c r="A221" s="166">
        <v>3</v>
      </c>
      <c r="B221" s="168">
        <v>1</v>
      </c>
      <c r="C221" s="166">
        <v>3</v>
      </c>
      <c r="D221" s="167">
        <v>2</v>
      </c>
      <c r="E221" s="167"/>
      <c r="F221" s="169"/>
      <c r="G221" s="168" t="s">
        <v>127</v>
      </c>
      <c r="H221" s="146">
        <v>188</v>
      </c>
      <c r="I221" s="155">
        <f>I222</f>
        <v>0</v>
      </c>
      <c r="J221" s="197">
        <f>J222</f>
        <v>0</v>
      </c>
      <c r="K221" s="156">
        <f>K222</f>
        <v>0</v>
      </c>
      <c r="L221" s="155">
        <f>L222</f>
        <v>0</v>
      </c>
      <c r="M221" s="38"/>
    </row>
    <row r="222" spans="1:16" ht="27" hidden="1" customHeight="1">
      <c r="A222" s="161">
        <v>3</v>
      </c>
      <c r="B222" s="160">
        <v>1</v>
      </c>
      <c r="C222" s="161">
        <v>3</v>
      </c>
      <c r="D222" s="159">
        <v>2</v>
      </c>
      <c r="E222" s="159">
        <v>1</v>
      </c>
      <c r="F222" s="162"/>
      <c r="G222" s="168" t="s">
        <v>127</v>
      </c>
      <c r="H222" s="146">
        <v>189</v>
      </c>
      <c r="I222" s="155">
        <f t="shared" ref="I222:P222" si="21">SUM(I223:I228)</f>
        <v>0</v>
      </c>
      <c r="J222" s="155">
        <f t="shared" si="21"/>
        <v>0</v>
      </c>
      <c r="K222" s="155">
        <f t="shared" si="21"/>
        <v>0</v>
      </c>
      <c r="L222" s="155">
        <f t="shared" si="21"/>
        <v>0</v>
      </c>
      <c r="M222" s="226">
        <f t="shared" si="21"/>
        <v>0</v>
      </c>
      <c r="N222" s="226">
        <f t="shared" si="21"/>
        <v>0</v>
      </c>
      <c r="O222" s="226">
        <f t="shared" si="21"/>
        <v>0</v>
      </c>
      <c r="P222" s="226">
        <f t="shared" si="21"/>
        <v>0</v>
      </c>
    </row>
    <row r="223" spans="1:16" ht="24.75" hidden="1" customHeight="1">
      <c r="A223" s="166">
        <v>3</v>
      </c>
      <c r="B223" s="168">
        <v>1</v>
      </c>
      <c r="C223" s="166">
        <v>3</v>
      </c>
      <c r="D223" s="167">
        <v>2</v>
      </c>
      <c r="E223" s="167">
        <v>1</v>
      </c>
      <c r="F223" s="169">
        <v>1</v>
      </c>
      <c r="G223" s="168" t="s">
        <v>128</v>
      </c>
      <c r="H223" s="146">
        <v>190</v>
      </c>
      <c r="I223" s="174">
        <v>0</v>
      </c>
      <c r="J223" s="174">
        <v>0</v>
      </c>
      <c r="K223" s="174">
        <v>0</v>
      </c>
      <c r="L223" s="220">
        <v>0</v>
      </c>
      <c r="M223" s="38"/>
    </row>
    <row r="224" spans="1:16" ht="26.25" hidden="1" customHeight="1">
      <c r="A224" s="166">
        <v>3</v>
      </c>
      <c r="B224" s="168">
        <v>1</v>
      </c>
      <c r="C224" s="166">
        <v>3</v>
      </c>
      <c r="D224" s="167">
        <v>2</v>
      </c>
      <c r="E224" s="167">
        <v>1</v>
      </c>
      <c r="F224" s="169">
        <v>2</v>
      </c>
      <c r="G224" s="168" t="s">
        <v>129</v>
      </c>
      <c r="H224" s="146">
        <v>191</v>
      </c>
      <c r="I224" s="174">
        <v>0</v>
      </c>
      <c r="J224" s="174">
        <v>0</v>
      </c>
      <c r="K224" s="174">
        <v>0</v>
      </c>
      <c r="L224" s="174">
        <v>0</v>
      </c>
      <c r="M224" s="38"/>
    </row>
    <row r="225" spans="1:13" ht="26.25" hidden="1" customHeight="1">
      <c r="A225" s="166">
        <v>3</v>
      </c>
      <c r="B225" s="168">
        <v>1</v>
      </c>
      <c r="C225" s="166">
        <v>3</v>
      </c>
      <c r="D225" s="167">
        <v>2</v>
      </c>
      <c r="E225" s="167">
        <v>1</v>
      </c>
      <c r="F225" s="169">
        <v>3</v>
      </c>
      <c r="G225" s="168" t="s">
        <v>130</v>
      </c>
      <c r="H225" s="146">
        <v>192</v>
      </c>
      <c r="I225" s="174">
        <v>0</v>
      </c>
      <c r="J225" s="174">
        <v>0</v>
      </c>
      <c r="K225" s="174">
        <v>0</v>
      </c>
      <c r="L225" s="174">
        <v>0</v>
      </c>
      <c r="M225" s="38"/>
    </row>
    <row r="226" spans="1:13" ht="27.75" hidden="1" customHeight="1">
      <c r="A226" s="166">
        <v>3</v>
      </c>
      <c r="B226" s="168">
        <v>1</v>
      </c>
      <c r="C226" s="166">
        <v>3</v>
      </c>
      <c r="D226" s="167">
        <v>2</v>
      </c>
      <c r="E226" s="167">
        <v>1</v>
      </c>
      <c r="F226" s="169">
        <v>4</v>
      </c>
      <c r="G226" s="168" t="s">
        <v>363</v>
      </c>
      <c r="H226" s="146">
        <v>193</v>
      </c>
      <c r="I226" s="174">
        <v>0</v>
      </c>
      <c r="J226" s="174">
        <v>0</v>
      </c>
      <c r="K226" s="174">
        <v>0</v>
      </c>
      <c r="L226" s="220">
        <v>0</v>
      </c>
      <c r="M226" s="38"/>
    </row>
    <row r="227" spans="1:13" ht="29.25" hidden="1" customHeight="1">
      <c r="A227" s="166">
        <v>3</v>
      </c>
      <c r="B227" s="168">
        <v>1</v>
      </c>
      <c r="C227" s="166">
        <v>3</v>
      </c>
      <c r="D227" s="167">
        <v>2</v>
      </c>
      <c r="E227" s="167">
        <v>1</v>
      </c>
      <c r="F227" s="169">
        <v>5</v>
      </c>
      <c r="G227" s="160" t="s">
        <v>131</v>
      </c>
      <c r="H227" s="146">
        <v>194</v>
      </c>
      <c r="I227" s="174">
        <v>0</v>
      </c>
      <c r="J227" s="174">
        <v>0</v>
      </c>
      <c r="K227" s="174">
        <v>0</v>
      </c>
      <c r="L227" s="174">
        <v>0</v>
      </c>
      <c r="M227" s="38"/>
    </row>
    <row r="228" spans="1:13" ht="25.5" hidden="1" customHeight="1">
      <c r="A228" s="166">
        <v>3</v>
      </c>
      <c r="B228" s="168">
        <v>1</v>
      </c>
      <c r="C228" s="166">
        <v>3</v>
      </c>
      <c r="D228" s="167">
        <v>2</v>
      </c>
      <c r="E228" s="167">
        <v>1</v>
      </c>
      <c r="F228" s="169">
        <v>6</v>
      </c>
      <c r="G228" s="160" t="s">
        <v>127</v>
      </c>
      <c r="H228" s="146">
        <v>195</v>
      </c>
      <c r="I228" s="174">
        <v>0</v>
      </c>
      <c r="J228" s="174">
        <v>0</v>
      </c>
      <c r="K228" s="174">
        <v>0</v>
      </c>
      <c r="L228" s="220">
        <v>0</v>
      </c>
      <c r="M228" s="38"/>
    </row>
    <row r="229" spans="1:13" ht="27" hidden="1" customHeight="1">
      <c r="A229" s="161">
        <v>3</v>
      </c>
      <c r="B229" s="159">
        <v>1</v>
      </c>
      <c r="C229" s="159">
        <v>4</v>
      </c>
      <c r="D229" s="159"/>
      <c r="E229" s="159"/>
      <c r="F229" s="162"/>
      <c r="G229" s="160" t="s">
        <v>132</v>
      </c>
      <c r="H229" s="146">
        <v>196</v>
      </c>
      <c r="I229" s="177">
        <f t="shared" ref="I229:L231" si="22">I230</f>
        <v>0</v>
      </c>
      <c r="J229" s="199">
        <f t="shared" si="22"/>
        <v>0</v>
      </c>
      <c r="K229" s="178">
        <f t="shared" si="22"/>
        <v>0</v>
      </c>
      <c r="L229" s="178">
        <f t="shared" si="22"/>
        <v>0</v>
      </c>
      <c r="M229" s="38"/>
    </row>
    <row r="230" spans="1:13" ht="27" hidden="1" customHeight="1">
      <c r="A230" s="180">
        <v>3</v>
      </c>
      <c r="B230" s="189">
        <v>1</v>
      </c>
      <c r="C230" s="189">
        <v>4</v>
      </c>
      <c r="D230" s="189">
        <v>1</v>
      </c>
      <c r="E230" s="189"/>
      <c r="F230" s="190"/>
      <c r="G230" s="160" t="s">
        <v>132</v>
      </c>
      <c r="H230" s="146">
        <v>197</v>
      </c>
      <c r="I230" s="184">
        <f t="shared" si="22"/>
        <v>0</v>
      </c>
      <c r="J230" s="211">
        <f t="shared" si="22"/>
        <v>0</v>
      </c>
      <c r="K230" s="185">
        <f t="shared" si="22"/>
        <v>0</v>
      </c>
      <c r="L230" s="185">
        <f t="shared" si="22"/>
        <v>0</v>
      </c>
      <c r="M230" s="38"/>
    </row>
    <row r="231" spans="1:13" ht="27.75" hidden="1" customHeight="1">
      <c r="A231" s="166">
        <v>3</v>
      </c>
      <c r="B231" s="167">
        <v>1</v>
      </c>
      <c r="C231" s="167">
        <v>4</v>
      </c>
      <c r="D231" s="167">
        <v>1</v>
      </c>
      <c r="E231" s="167">
        <v>1</v>
      </c>
      <c r="F231" s="169"/>
      <c r="G231" s="160" t="s">
        <v>133</v>
      </c>
      <c r="H231" s="146">
        <v>198</v>
      </c>
      <c r="I231" s="155">
        <f t="shared" si="22"/>
        <v>0</v>
      </c>
      <c r="J231" s="197">
        <f t="shared" si="22"/>
        <v>0</v>
      </c>
      <c r="K231" s="156">
        <f t="shared" si="22"/>
        <v>0</v>
      </c>
      <c r="L231" s="156">
        <f t="shared" si="22"/>
        <v>0</v>
      </c>
      <c r="M231" s="38"/>
    </row>
    <row r="232" spans="1:13" ht="27" hidden="1" customHeight="1">
      <c r="A232" s="170">
        <v>3</v>
      </c>
      <c r="B232" s="166">
        <v>1</v>
      </c>
      <c r="C232" s="167">
        <v>4</v>
      </c>
      <c r="D232" s="167">
        <v>1</v>
      </c>
      <c r="E232" s="167">
        <v>1</v>
      </c>
      <c r="F232" s="169">
        <v>1</v>
      </c>
      <c r="G232" s="160" t="s">
        <v>133</v>
      </c>
      <c r="H232" s="146">
        <v>199</v>
      </c>
      <c r="I232" s="174">
        <v>0</v>
      </c>
      <c r="J232" s="174">
        <v>0</v>
      </c>
      <c r="K232" s="174">
        <v>0</v>
      </c>
      <c r="L232" s="174">
        <v>0</v>
      </c>
      <c r="M232" s="38"/>
    </row>
    <row r="233" spans="1:13" ht="26.25" hidden="1" customHeight="1">
      <c r="A233" s="170">
        <v>3</v>
      </c>
      <c r="B233" s="167">
        <v>1</v>
      </c>
      <c r="C233" s="167">
        <v>5</v>
      </c>
      <c r="D233" s="167"/>
      <c r="E233" s="167"/>
      <c r="F233" s="169"/>
      <c r="G233" s="168" t="s">
        <v>392</v>
      </c>
      <c r="H233" s="146">
        <v>200</v>
      </c>
      <c r="I233" s="155">
        <f t="shared" ref="I233:L234" si="23">I234</f>
        <v>0</v>
      </c>
      <c r="J233" s="155">
        <f t="shared" si="23"/>
        <v>0</v>
      </c>
      <c r="K233" s="155">
        <f t="shared" si="23"/>
        <v>0</v>
      </c>
      <c r="L233" s="155">
        <f t="shared" si="23"/>
        <v>0</v>
      </c>
      <c r="M233" s="38"/>
    </row>
    <row r="234" spans="1:13" ht="30" hidden="1" customHeight="1">
      <c r="A234" s="170">
        <v>3</v>
      </c>
      <c r="B234" s="167">
        <v>1</v>
      </c>
      <c r="C234" s="167">
        <v>5</v>
      </c>
      <c r="D234" s="167">
        <v>1</v>
      </c>
      <c r="E234" s="167"/>
      <c r="F234" s="169"/>
      <c r="G234" s="168" t="s">
        <v>392</v>
      </c>
      <c r="H234" s="146">
        <v>201</v>
      </c>
      <c r="I234" s="155">
        <f t="shared" si="23"/>
        <v>0</v>
      </c>
      <c r="J234" s="155">
        <f t="shared" si="23"/>
        <v>0</v>
      </c>
      <c r="K234" s="155">
        <f t="shared" si="23"/>
        <v>0</v>
      </c>
      <c r="L234" s="155">
        <f t="shared" si="23"/>
        <v>0</v>
      </c>
      <c r="M234" s="38"/>
    </row>
    <row r="235" spans="1:13" ht="27" hidden="1" customHeight="1">
      <c r="A235" s="170">
        <v>3</v>
      </c>
      <c r="B235" s="167">
        <v>1</v>
      </c>
      <c r="C235" s="167">
        <v>5</v>
      </c>
      <c r="D235" s="167">
        <v>1</v>
      </c>
      <c r="E235" s="167">
        <v>1</v>
      </c>
      <c r="F235" s="169"/>
      <c r="G235" s="168" t="s">
        <v>392</v>
      </c>
      <c r="H235" s="146">
        <v>202</v>
      </c>
      <c r="I235" s="155">
        <f>SUM(I236:I238)</f>
        <v>0</v>
      </c>
      <c r="J235" s="155">
        <f>SUM(J236:J238)</f>
        <v>0</v>
      </c>
      <c r="K235" s="155">
        <f>SUM(K236:K238)</f>
        <v>0</v>
      </c>
      <c r="L235" s="155">
        <f>SUM(L236:L238)</f>
        <v>0</v>
      </c>
      <c r="M235" s="38"/>
    </row>
    <row r="236" spans="1:13" ht="31.5" hidden="1" customHeight="1">
      <c r="A236" s="170">
        <v>3</v>
      </c>
      <c r="B236" s="167">
        <v>1</v>
      </c>
      <c r="C236" s="167">
        <v>5</v>
      </c>
      <c r="D236" s="167">
        <v>1</v>
      </c>
      <c r="E236" s="167">
        <v>1</v>
      </c>
      <c r="F236" s="169">
        <v>1</v>
      </c>
      <c r="G236" s="227" t="s">
        <v>134</v>
      </c>
      <c r="H236" s="146">
        <v>203</v>
      </c>
      <c r="I236" s="174">
        <v>0</v>
      </c>
      <c r="J236" s="174">
        <v>0</v>
      </c>
      <c r="K236" s="174">
        <v>0</v>
      </c>
      <c r="L236" s="174">
        <v>0</v>
      </c>
      <c r="M236" s="38"/>
    </row>
    <row r="237" spans="1:13" ht="25.5" hidden="1" customHeight="1">
      <c r="A237" s="170">
        <v>3</v>
      </c>
      <c r="B237" s="167">
        <v>1</v>
      </c>
      <c r="C237" s="167">
        <v>5</v>
      </c>
      <c r="D237" s="167">
        <v>1</v>
      </c>
      <c r="E237" s="167">
        <v>1</v>
      </c>
      <c r="F237" s="169">
        <v>2</v>
      </c>
      <c r="G237" s="227" t="s">
        <v>135</v>
      </c>
      <c r="H237" s="146">
        <v>204</v>
      </c>
      <c r="I237" s="174">
        <v>0</v>
      </c>
      <c r="J237" s="174">
        <v>0</v>
      </c>
      <c r="K237" s="174">
        <v>0</v>
      </c>
      <c r="L237" s="174">
        <v>0</v>
      </c>
      <c r="M237" s="38"/>
    </row>
    <row r="238" spans="1:13" ht="28.5" hidden="1" customHeight="1">
      <c r="A238" s="170">
        <v>3</v>
      </c>
      <c r="B238" s="167">
        <v>1</v>
      </c>
      <c r="C238" s="167">
        <v>5</v>
      </c>
      <c r="D238" s="167">
        <v>1</v>
      </c>
      <c r="E238" s="167">
        <v>1</v>
      </c>
      <c r="F238" s="169">
        <v>3</v>
      </c>
      <c r="G238" s="227" t="s">
        <v>136</v>
      </c>
      <c r="H238" s="146">
        <v>205</v>
      </c>
      <c r="I238" s="174">
        <v>0</v>
      </c>
      <c r="J238" s="174">
        <v>0</v>
      </c>
      <c r="K238" s="174">
        <v>0</v>
      </c>
      <c r="L238" s="174">
        <v>0</v>
      </c>
      <c r="M238" s="38"/>
    </row>
    <row r="239" spans="1:13" ht="41.25" hidden="1" customHeight="1">
      <c r="A239" s="151">
        <v>3</v>
      </c>
      <c r="B239" s="152">
        <v>2</v>
      </c>
      <c r="C239" s="152"/>
      <c r="D239" s="152"/>
      <c r="E239" s="152"/>
      <c r="F239" s="154"/>
      <c r="G239" s="153" t="s">
        <v>364</v>
      </c>
      <c r="H239" s="146">
        <v>206</v>
      </c>
      <c r="I239" s="155">
        <f>SUM(I240+I272)</f>
        <v>0</v>
      </c>
      <c r="J239" s="197">
        <f>SUM(J240+J272)</f>
        <v>0</v>
      </c>
      <c r="K239" s="156">
        <f>SUM(K240+K272)</f>
        <v>0</v>
      </c>
      <c r="L239" s="156">
        <f>SUM(L240+L272)</f>
        <v>0</v>
      </c>
      <c r="M239" s="38"/>
    </row>
    <row r="240" spans="1:13" ht="26.25" hidden="1" customHeight="1">
      <c r="A240" s="180">
        <v>3</v>
      </c>
      <c r="B240" s="188">
        <v>2</v>
      </c>
      <c r="C240" s="189">
        <v>1</v>
      </c>
      <c r="D240" s="189"/>
      <c r="E240" s="189"/>
      <c r="F240" s="190"/>
      <c r="G240" s="191" t="s">
        <v>138</v>
      </c>
      <c r="H240" s="146">
        <v>207</v>
      </c>
      <c r="I240" s="184">
        <f>SUM(I241+I250+I254+I258+I262+I265+I268)</f>
        <v>0</v>
      </c>
      <c r="J240" s="211">
        <f>SUM(J241+J250+J254+J258+J262+J265+J268)</f>
        <v>0</v>
      </c>
      <c r="K240" s="185">
        <f>SUM(K241+K250+K254+K258+K262+K265+K268)</f>
        <v>0</v>
      </c>
      <c r="L240" s="185">
        <f>SUM(L241+L250+L254+L258+L262+L265+L268)</f>
        <v>0</v>
      </c>
      <c r="M240" s="38"/>
    </row>
    <row r="241" spans="1:13" ht="30" hidden="1" customHeight="1">
      <c r="A241" s="166">
        <v>3</v>
      </c>
      <c r="B241" s="167">
        <v>2</v>
      </c>
      <c r="C241" s="167">
        <v>1</v>
      </c>
      <c r="D241" s="167">
        <v>1</v>
      </c>
      <c r="E241" s="167"/>
      <c r="F241" s="169"/>
      <c r="G241" s="168" t="s">
        <v>139</v>
      </c>
      <c r="H241" s="146">
        <v>208</v>
      </c>
      <c r="I241" s="184">
        <f>I242</f>
        <v>0</v>
      </c>
      <c r="J241" s="184">
        <f>J242</f>
        <v>0</v>
      </c>
      <c r="K241" s="184">
        <f>K242</f>
        <v>0</v>
      </c>
      <c r="L241" s="184">
        <f>L242</f>
        <v>0</v>
      </c>
      <c r="M241" s="38"/>
    </row>
    <row r="242" spans="1:13" ht="27" hidden="1" customHeight="1">
      <c r="A242" s="166">
        <v>3</v>
      </c>
      <c r="B242" s="166">
        <v>2</v>
      </c>
      <c r="C242" s="167">
        <v>1</v>
      </c>
      <c r="D242" s="167">
        <v>1</v>
      </c>
      <c r="E242" s="167">
        <v>1</v>
      </c>
      <c r="F242" s="169"/>
      <c r="G242" s="168" t="s">
        <v>140</v>
      </c>
      <c r="H242" s="146">
        <v>209</v>
      </c>
      <c r="I242" s="155">
        <f>SUM(I243:I243)</f>
        <v>0</v>
      </c>
      <c r="J242" s="197">
        <f>SUM(J243:J243)</f>
        <v>0</v>
      </c>
      <c r="K242" s="156">
        <f>SUM(K243:K243)</f>
        <v>0</v>
      </c>
      <c r="L242" s="156">
        <f>SUM(L243:L243)</f>
        <v>0</v>
      </c>
      <c r="M242" s="38"/>
    </row>
    <row r="243" spans="1:13" ht="25.5" hidden="1" customHeight="1">
      <c r="A243" s="180">
        <v>3</v>
      </c>
      <c r="B243" s="180">
        <v>2</v>
      </c>
      <c r="C243" s="189">
        <v>1</v>
      </c>
      <c r="D243" s="189">
        <v>1</v>
      </c>
      <c r="E243" s="189">
        <v>1</v>
      </c>
      <c r="F243" s="190">
        <v>1</v>
      </c>
      <c r="G243" s="191" t="s">
        <v>140</v>
      </c>
      <c r="H243" s="146">
        <v>210</v>
      </c>
      <c r="I243" s="174">
        <v>0</v>
      </c>
      <c r="J243" s="174">
        <v>0</v>
      </c>
      <c r="K243" s="174">
        <v>0</v>
      </c>
      <c r="L243" s="174">
        <v>0</v>
      </c>
      <c r="M243" s="38"/>
    </row>
    <row r="244" spans="1:13" ht="25.5" hidden="1" customHeight="1">
      <c r="A244" s="180">
        <v>3</v>
      </c>
      <c r="B244" s="189">
        <v>2</v>
      </c>
      <c r="C244" s="189">
        <v>1</v>
      </c>
      <c r="D244" s="189">
        <v>1</v>
      </c>
      <c r="E244" s="189">
        <v>2</v>
      </c>
      <c r="F244" s="190"/>
      <c r="G244" s="191" t="s">
        <v>141</v>
      </c>
      <c r="H244" s="146">
        <v>211</v>
      </c>
      <c r="I244" s="155">
        <f>SUM(I245:I246)</f>
        <v>0</v>
      </c>
      <c r="J244" s="155">
        <f>SUM(J245:J246)</f>
        <v>0</v>
      </c>
      <c r="K244" s="155">
        <f>SUM(K245:K246)</f>
        <v>0</v>
      </c>
      <c r="L244" s="155">
        <f>SUM(L245:L246)</f>
        <v>0</v>
      </c>
      <c r="M244" s="38"/>
    </row>
    <row r="245" spans="1:13" ht="24.75" hidden="1" customHeight="1">
      <c r="A245" s="180">
        <v>3</v>
      </c>
      <c r="B245" s="189">
        <v>2</v>
      </c>
      <c r="C245" s="189">
        <v>1</v>
      </c>
      <c r="D245" s="189">
        <v>1</v>
      </c>
      <c r="E245" s="189">
        <v>2</v>
      </c>
      <c r="F245" s="190">
        <v>1</v>
      </c>
      <c r="G245" s="191" t="s">
        <v>142</v>
      </c>
      <c r="H245" s="146">
        <v>212</v>
      </c>
      <c r="I245" s="174">
        <v>0</v>
      </c>
      <c r="J245" s="174">
        <v>0</v>
      </c>
      <c r="K245" s="174">
        <v>0</v>
      </c>
      <c r="L245" s="174">
        <v>0</v>
      </c>
      <c r="M245" s="38"/>
    </row>
    <row r="246" spans="1:13" ht="25.5" hidden="1" customHeight="1">
      <c r="A246" s="180">
        <v>3</v>
      </c>
      <c r="B246" s="189">
        <v>2</v>
      </c>
      <c r="C246" s="189">
        <v>1</v>
      </c>
      <c r="D246" s="189">
        <v>1</v>
      </c>
      <c r="E246" s="189">
        <v>2</v>
      </c>
      <c r="F246" s="190">
        <v>2</v>
      </c>
      <c r="G246" s="191" t="s">
        <v>143</v>
      </c>
      <c r="H246" s="146">
        <v>213</v>
      </c>
      <c r="I246" s="174">
        <v>0</v>
      </c>
      <c r="J246" s="174">
        <v>0</v>
      </c>
      <c r="K246" s="174">
        <v>0</v>
      </c>
      <c r="L246" s="174">
        <v>0</v>
      </c>
      <c r="M246" s="38"/>
    </row>
    <row r="247" spans="1:13" ht="25.5" hidden="1" customHeight="1">
      <c r="A247" s="180">
        <v>3</v>
      </c>
      <c r="B247" s="189">
        <v>2</v>
      </c>
      <c r="C247" s="189">
        <v>1</v>
      </c>
      <c r="D247" s="189">
        <v>1</v>
      </c>
      <c r="E247" s="189">
        <v>3</v>
      </c>
      <c r="F247" s="228"/>
      <c r="G247" s="191" t="s">
        <v>144</v>
      </c>
      <c r="H247" s="146">
        <v>214</v>
      </c>
      <c r="I247" s="155">
        <f>SUM(I248:I249)</f>
        <v>0</v>
      </c>
      <c r="J247" s="155">
        <f>SUM(J248:J249)</f>
        <v>0</v>
      </c>
      <c r="K247" s="155">
        <f>SUM(K248:K249)</f>
        <v>0</v>
      </c>
      <c r="L247" s="155">
        <f>SUM(L248:L249)</f>
        <v>0</v>
      </c>
      <c r="M247" s="38"/>
    </row>
    <row r="248" spans="1:13" ht="29.25" hidden="1" customHeight="1">
      <c r="A248" s="180">
        <v>3</v>
      </c>
      <c r="B248" s="189">
        <v>2</v>
      </c>
      <c r="C248" s="189">
        <v>1</v>
      </c>
      <c r="D248" s="189">
        <v>1</v>
      </c>
      <c r="E248" s="189">
        <v>3</v>
      </c>
      <c r="F248" s="190">
        <v>1</v>
      </c>
      <c r="G248" s="191" t="s">
        <v>145</v>
      </c>
      <c r="H248" s="146">
        <v>215</v>
      </c>
      <c r="I248" s="174">
        <v>0</v>
      </c>
      <c r="J248" s="174">
        <v>0</v>
      </c>
      <c r="K248" s="174">
        <v>0</v>
      </c>
      <c r="L248" s="174">
        <v>0</v>
      </c>
      <c r="M248" s="38"/>
    </row>
    <row r="249" spans="1:13" ht="25.5" hidden="1" customHeight="1">
      <c r="A249" s="180">
        <v>3</v>
      </c>
      <c r="B249" s="189">
        <v>2</v>
      </c>
      <c r="C249" s="189">
        <v>1</v>
      </c>
      <c r="D249" s="189">
        <v>1</v>
      </c>
      <c r="E249" s="189">
        <v>3</v>
      </c>
      <c r="F249" s="190">
        <v>2</v>
      </c>
      <c r="G249" s="191" t="s">
        <v>146</v>
      </c>
      <c r="H249" s="146">
        <v>216</v>
      </c>
      <c r="I249" s="174">
        <v>0</v>
      </c>
      <c r="J249" s="174">
        <v>0</v>
      </c>
      <c r="K249" s="174">
        <v>0</v>
      </c>
      <c r="L249" s="174">
        <v>0</v>
      </c>
      <c r="M249" s="38"/>
    </row>
    <row r="250" spans="1:13" ht="27" hidden="1" customHeight="1">
      <c r="A250" s="166">
        <v>3</v>
      </c>
      <c r="B250" s="167">
        <v>2</v>
      </c>
      <c r="C250" s="167">
        <v>1</v>
      </c>
      <c r="D250" s="167">
        <v>2</v>
      </c>
      <c r="E250" s="167"/>
      <c r="F250" s="169"/>
      <c r="G250" s="168" t="s">
        <v>147</v>
      </c>
      <c r="H250" s="146">
        <v>217</v>
      </c>
      <c r="I250" s="155">
        <f>I251</f>
        <v>0</v>
      </c>
      <c r="J250" s="155">
        <f>J251</f>
        <v>0</v>
      </c>
      <c r="K250" s="155">
        <f>K251</f>
        <v>0</v>
      </c>
      <c r="L250" s="155">
        <f>L251</f>
        <v>0</v>
      </c>
      <c r="M250" s="38"/>
    </row>
    <row r="251" spans="1:13" ht="27.75" hidden="1" customHeight="1">
      <c r="A251" s="166">
        <v>3</v>
      </c>
      <c r="B251" s="167">
        <v>2</v>
      </c>
      <c r="C251" s="167">
        <v>1</v>
      </c>
      <c r="D251" s="167">
        <v>2</v>
      </c>
      <c r="E251" s="167">
        <v>1</v>
      </c>
      <c r="F251" s="169"/>
      <c r="G251" s="168" t="s">
        <v>147</v>
      </c>
      <c r="H251" s="146">
        <v>218</v>
      </c>
      <c r="I251" s="155">
        <f>SUM(I252:I253)</f>
        <v>0</v>
      </c>
      <c r="J251" s="197">
        <f>SUM(J252:J253)</f>
        <v>0</v>
      </c>
      <c r="K251" s="156">
        <f>SUM(K252:K253)</f>
        <v>0</v>
      </c>
      <c r="L251" s="156">
        <f>SUM(L252:L253)</f>
        <v>0</v>
      </c>
      <c r="M251" s="38"/>
    </row>
    <row r="252" spans="1:13" ht="27" hidden="1" customHeight="1">
      <c r="A252" s="180">
        <v>3</v>
      </c>
      <c r="B252" s="188">
        <v>2</v>
      </c>
      <c r="C252" s="189">
        <v>1</v>
      </c>
      <c r="D252" s="189">
        <v>2</v>
      </c>
      <c r="E252" s="189">
        <v>1</v>
      </c>
      <c r="F252" s="190">
        <v>1</v>
      </c>
      <c r="G252" s="191" t="s">
        <v>148</v>
      </c>
      <c r="H252" s="146">
        <v>219</v>
      </c>
      <c r="I252" s="174">
        <v>0</v>
      </c>
      <c r="J252" s="174">
        <v>0</v>
      </c>
      <c r="K252" s="174">
        <v>0</v>
      </c>
      <c r="L252" s="174">
        <v>0</v>
      </c>
      <c r="M252" s="38"/>
    </row>
    <row r="253" spans="1:13" ht="25.5" hidden="1" customHeight="1">
      <c r="A253" s="166">
        <v>3</v>
      </c>
      <c r="B253" s="167">
        <v>2</v>
      </c>
      <c r="C253" s="167">
        <v>1</v>
      </c>
      <c r="D253" s="167">
        <v>2</v>
      </c>
      <c r="E253" s="167">
        <v>1</v>
      </c>
      <c r="F253" s="169">
        <v>2</v>
      </c>
      <c r="G253" s="168" t="s">
        <v>149</v>
      </c>
      <c r="H253" s="146">
        <v>220</v>
      </c>
      <c r="I253" s="174">
        <v>0</v>
      </c>
      <c r="J253" s="174">
        <v>0</v>
      </c>
      <c r="K253" s="174">
        <v>0</v>
      </c>
      <c r="L253" s="174">
        <v>0</v>
      </c>
      <c r="M253" s="38"/>
    </row>
    <row r="254" spans="1:13" ht="26.25" hidden="1" customHeight="1">
      <c r="A254" s="161">
        <v>3</v>
      </c>
      <c r="B254" s="159">
        <v>2</v>
      </c>
      <c r="C254" s="159">
        <v>1</v>
      </c>
      <c r="D254" s="159">
        <v>3</v>
      </c>
      <c r="E254" s="159"/>
      <c r="F254" s="162"/>
      <c r="G254" s="160" t="s">
        <v>150</v>
      </c>
      <c r="H254" s="146">
        <v>221</v>
      </c>
      <c r="I254" s="177">
        <f>I255</f>
        <v>0</v>
      </c>
      <c r="J254" s="199">
        <f>J255</f>
        <v>0</v>
      </c>
      <c r="K254" s="178">
        <f>K255</f>
        <v>0</v>
      </c>
      <c r="L254" s="178">
        <f>L255</f>
        <v>0</v>
      </c>
      <c r="M254" s="38"/>
    </row>
    <row r="255" spans="1:13" ht="29.25" hidden="1" customHeight="1">
      <c r="A255" s="166">
        <v>3</v>
      </c>
      <c r="B255" s="167">
        <v>2</v>
      </c>
      <c r="C255" s="167">
        <v>1</v>
      </c>
      <c r="D255" s="167">
        <v>3</v>
      </c>
      <c r="E255" s="167">
        <v>1</v>
      </c>
      <c r="F255" s="169"/>
      <c r="G255" s="160" t="s">
        <v>150</v>
      </c>
      <c r="H255" s="146">
        <v>222</v>
      </c>
      <c r="I255" s="155">
        <f>I256+I257</f>
        <v>0</v>
      </c>
      <c r="J255" s="155">
        <f>J256+J257</f>
        <v>0</v>
      </c>
      <c r="K255" s="155">
        <f>K256+K257</f>
        <v>0</v>
      </c>
      <c r="L255" s="155">
        <f>L256+L257</f>
        <v>0</v>
      </c>
      <c r="M255" s="38"/>
    </row>
    <row r="256" spans="1:13" ht="30" hidden="1" customHeight="1">
      <c r="A256" s="166">
        <v>3</v>
      </c>
      <c r="B256" s="167">
        <v>2</v>
      </c>
      <c r="C256" s="167">
        <v>1</v>
      </c>
      <c r="D256" s="167">
        <v>3</v>
      </c>
      <c r="E256" s="167">
        <v>1</v>
      </c>
      <c r="F256" s="169">
        <v>1</v>
      </c>
      <c r="G256" s="168" t="s">
        <v>151</v>
      </c>
      <c r="H256" s="146">
        <v>223</v>
      </c>
      <c r="I256" s="174">
        <v>0</v>
      </c>
      <c r="J256" s="174">
        <v>0</v>
      </c>
      <c r="K256" s="174">
        <v>0</v>
      </c>
      <c r="L256" s="174">
        <v>0</v>
      </c>
      <c r="M256" s="38"/>
    </row>
    <row r="257" spans="1:13" ht="27.75" hidden="1" customHeight="1">
      <c r="A257" s="166">
        <v>3</v>
      </c>
      <c r="B257" s="167">
        <v>2</v>
      </c>
      <c r="C257" s="167">
        <v>1</v>
      </c>
      <c r="D257" s="167">
        <v>3</v>
      </c>
      <c r="E257" s="167">
        <v>1</v>
      </c>
      <c r="F257" s="169">
        <v>2</v>
      </c>
      <c r="G257" s="168" t="s">
        <v>152</v>
      </c>
      <c r="H257" s="146">
        <v>224</v>
      </c>
      <c r="I257" s="220">
        <v>0</v>
      </c>
      <c r="J257" s="217">
        <v>0</v>
      </c>
      <c r="K257" s="220">
        <v>0</v>
      </c>
      <c r="L257" s="220">
        <v>0</v>
      </c>
      <c r="M257" s="38"/>
    </row>
    <row r="258" spans="1:13" ht="26.25" hidden="1" customHeight="1">
      <c r="A258" s="166">
        <v>3</v>
      </c>
      <c r="B258" s="167">
        <v>2</v>
      </c>
      <c r="C258" s="167">
        <v>1</v>
      </c>
      <c r="D258" s="167">
        <v>4</v>
      </c>
      <c r="E258" s="167"/>
      <c r="F258" s="169"/>
      <c r="G258" s="168" t="s">
        <v>153</v>
      </c>
      <c r="H258" s="146">
        <v>225</v>
      </c>
      <c r="I258" s="155">
        <f>I259</f>
        <v>0</v>
      </c>
      <c r="J258" s="156">
        <f>J259</f>
        <v>0</v>
      </c>
      <c r="K258" s="155">
        <f>K259</f>
        <v>0</v>
      </c>
      <c r="L258" s="156">
        <f>L259</f>
        <v>0</v>
      </c>
      <c r="M258" s="38"/>
    </row>
    <row r="259" spans="1:13" ht="27.75" hidden="1" customHeight="1">
      <c r="A259" s="161">
        <v>3</v>
      </c>
      <c r="B259" s="159">
        <v>2</v>
      </c>
      <c r="C259" s="159">
        <v>1</v>
      </c>
      <c r="D259" s="159">
        <v>4</v>
      </c>
      <c r="E259" s="159">
        <v>1</v>
      </c>
      <c r="F259" s="162"/>
      <c r="G259" s="160" t="s">
        <v>153</v>
      </c>
      <c r="H259" s="146">
        <v>226</v>
      </c>
      <c r="I259" s="177">
        <f>SUM(I260:I261)</f>
        <v>0</v>
      </c>
      <c r="J259" s="199">
        <f>SUM(J260:J261)</f>
        <v>0</v>
      </c>
      <c r="K259" s="178">
        <f>SUM(K260:K261)</f>
        <v>0</v>
      </c>
      <c r="L259" s="178">
        <f>SUM(L260:L261)</f>
        <v>0</v>
      </c>
      <c r="M259" s="38"/>
    </row>
    <row r="260" spans="1:13" ht="25.5" hidden="1" customHeight="1">
      <c r="A260" s="166">
        <v>3</v>
      </c>
      <c r="B260" s="167">
        <v>2</v>
      </c>
      <c r="C260" s="167">
        <v>1</v>
      </c>
      <c r="D260" s="167">
        <v>4</v>
      </c>
      <c r="E260" s="167">
        <v>1</v>
      </c>
      <c r="F260" s="169">
        <v>1</v>
      </c>
      <c r="G260" s="168" t="s">
        <v>154</v>
      </c>
      <c r="H260" s="146">
        <v>227</v>
      </c>
      <c r="I260" s="174">
        <v>0</v>
      </c>
      <c r="J260" s="174">
        <v>0</v>
      </c>
      <c r="K260" s="174">
        <v>0</v>
      </c>
      <c r="L260" s="174">
        <v>0</v>
      </c>
      <c r="M260" s="38"/>
    </row>
    <row r="261" spans="1:13" ht="27.75" hidden="1" customHeight="1">
      <c r="A261" s="166">
        <v>3</v>
      </c>
      <c r="B261" s="167">
        <v>2</v>
      </c>
      <c r="C261" s="167">
        <v>1</v>
      </c>
      <c r="D261" s="167">
        <v>4</v>
      </c>
      <c r="E261" s="167">
        <v>1</v>
      </c>
      <c r="F261" s="169">
        <v>2</v>
      </c>
      <c r="G261" s="168" t="s">
        <v>155</v>
      </c>
      <c r="H261" s="146">
        <v>228</v>
      </c>
      <c r="I261" s="174">
        <v>0</v>
      </c>
      <c r="J261" s="174">
        <v>0</v>
      </c>
      <c r="K261" s="174">
        <v>0</v>
      </c>
      <c r="L261" s="174">
        <v>0</v>
      </c>
      <c r="M261" s="38"/>
    </row>
    <row r="262" spans="1:13" hidden="1">
      <c r="A262" s="166">
        <v>3</v>
      </c>
      <c r="B262" s="167">
        <v>2</v>
      </c>
      <c r="C262" s="167">
        <v>1</v>
      </c>
      <c r="D262" s="167">
        <v>5</v>
      </c>
      <c r="E262" s="167"/>
      <c r="F262" s="169"/>
      <c r="G262" s="168" t="s">
        <v>156</v>
      </c>
      <c r="H262" s="146">
        <v>229</v>
      </c>
      <c r="I262" s="155">
        <f t="shared" ref="I262:L263" si="24">I263</f>
        <v>0</v>
      </c>
      <c r="J262" s="197">
        <f t="shared" si="24"/>
        <v>0</v>
      </c>
      <c r="K262" s="156">
        <f t="shared" si="24"/>
        <v>0</v>
      </c>
      <c r="L262" s="156">
        <f t="shared" si="24"/>
        <v>0</v>
      </c>
    </row>
    <row r="263" spans="1:13" ht="29.25" hidden="1" customHeight="1">
      <c r="A263" s="166">
        <v>3</v>
      </c>
      <c r="B263" s="167">
        <v>2</v>
      </c>
      <c r="C263" s="167">
        <v>1</v>
      </c>
      <c r="D263" s="167">
        <v>5</v>
      </c>
      <c r="E263" s="167">
        <v>1</v>
      </c>
      <c r="F263" s="169"/>
      <c r="G263" s="168" t="s">
        <v>156</v>
      </c>
      <c r="H263" s="146">
        <v>230</v>
      </c>
      <c r="I263" s="156">
        <f t="shared" si="24"/>
        <v>0</v>
      </c>
      <c r="J263" s="197">
        <f t="shared" si="24"/>
        <v>0</v>
      </c>
      <c r="K263" s="156">
        <f t="shared" si="24"/>
        <v>0</v>
      </c>
      <c r="L263" s="156">
        <f t="shared" si="24"/>
        <v>0</v>
      </c>
      <c r="M263" s="38"/>
    </row>
    <row r="264" spans="1:13" hidden="1">
      <c r="A264" s="188">
        <v>3</v>
      </c>
      <c r="B264" s="189">
        <v>2</v>
      </c>
      <c r="C264" s="189">
        <v>1</v>
      </c>
      <c r="D264" s="189">
        <v>5</v>
      </c>
      <c r="E264" s="189">
        <v>1</v>
      </c>
      <c r="F264" s="190">
        <v>1</v>
      </c>
      <c r="G264" s="168" t="s">
        <v>156</v>
      </c>
      <c r="H264" s="146">
        <v>231</v>
      </c>
      <c r="I264" s="220">
        <v>0</v>
      </c>
      <c r="J264" s="220">
        <v>0</v>
      </c>
      <c r="K264" s="220">
        <v>0</v>
      </c>
      <c r="L264" s="220">
        <v>0</v>
      </c>
    </row>
    <row r="265" spans="1:13" hidden="1">
      <c r="A265" s="166">
        <v>3</v>
      </c>
      <c r="B265" s="167">
        <v>2</v>
      </c>
      <c r="C265" s="167">
        <v>1</v>
      </c>
      <c r="D265" s="167">
        <v>6</v>
      </c>
      <c r="E265" s="167"/>
      <c r="F265" s="169"/>
      <c r="G265" s="168" t="s">
        <v>157</v>
      </c>
      <c r="H265" s="146">
        <v>232</v>
      </c>
      <c r="I265" s="155">
        <f t="shared" ref="I265:L266" si="25">I266</f>
        <v>0</v>
      </c>
      <c r="J265" s="197">
        <f t="shared" si="25"/>
        <v>0</v>
      </c>
      <c r="K265" s="156">
        <f t="shared" si="25"/>
        <v>0</v>
      </c>
      <c r="L265" s="156">
        <f t="shared" si="25"/>
        <v>0</v>
      </c>
    </row>
    <row r="266" spans="1:13" hidden="1">
      <c r="A266" s="166">
        <v>3</v>
      </c>
      <c r="B266" s="166">
        <v>2</v>
      </c>
      <c r="C266" s="167">
        <v>1</v>
      </c>
      <c r="D266" s="167">
        <v>6</v>
      </c>
      <c r="E266" s="167">
        <v>1</v>
      </c>
      <c r="F266" s="169"/>
      <c r="G266" s="168" t="s">
        <v>157</v>
      </c>
      <c r="H266" s="146">
        <v>233</v>
      </c>
      <c r="I266" s="155">
        <f t="shared" si="25"/>
        <v>0</v>
      </c>
      <c r="J266" s="197">
        <f t="shared" si="25"/>
        <v>0</v>
      </c>
      <c r="K266" s="156">
        <f t="shared" si="25"/>
        <v>0</v>
      </c>
      <c r="L266" s="156">
        <f t="shared" si="25"/>
        <v>0</v>
      </c>
    </row>
    <row r="267" spans="1:13" ht="24" hidden="1" customHeight="1">
      <c r="A267" s="161">
        <v>3</v>
      </c>
      <c r="B267" s="161">
        <v>2</v>
      </c>
      <c r="C267" s="167">
        <v>1</v>
      </c>
      <c r="D267" s="167">
        <v>6</v>
      </c>
      <c r="E267" s="167">
        <v>1</v>
      </c>
      <c r="F267" s="169">
        <v>1</v>
      </c>
      <c r="G267" s="168" t="s">
        <v>157</v>
      </c>
      <c r="H267" s="146">
        <v>234</v>
      </c>
      <c r="I267" s="220">
        <v>0</v>
      </c>
      <c r="J267" s="220">
        <v>0</v>
      </c>
      <c r="K267" s="220">
        <v>0</v>
      </c>
      <c r="L267" s="220">
        <v>0</v>
      </c>
      <c r="M267" s="38"/>
    </row>
    <row r="268" spans="1:13" ht="27.75" hidden="1" customHeight="1">
      <c r="A268" s="166">
        <v>3</v>
      </c>
      <c r="B268" s="166">
        <v>2</v>
      </c>
      <c r="C268" s="167">
        <v>1</v>
      </c>
      <c r="D268" s="167">
        <v>7</v>
      </c>
      <c r="E268" s="167"/>
      <c r="F268" s="169"/>
      <c r="G268" s="168" t="s">
        <v>158</v>
      </c>
      <c r="H268" s="146">
        <v>235</v>
      </c>
      <c r="I268" s="155">
        <f>I269</f>
        <v>0</v>
      </c>
      <c r="J268" s="197">
        <f>J269</f>
        <v>0</v>
      </c>
      <c r="K268" s="156">
        <f>K269</f>
        <v>0</v>
      </c>
      <c r="L268" s="156">
        <f>L269</f>
        <v>0</v>
      </c>
      <c r="M268" s="38"/>
    </row>
    <row r="269" spans="1:13" hidden="1">
      <c r="A269" s="166">
        <v>3</v>
      </c>
      <c r="B269" s="167">
        <v>2</v>
      </c>
      <c r="C269" s="167">
        <v>1</v>
      </c>
      <c r="D269" s="167">
        <v>7</v>
      </c>
      <c r="E269" s="167">
        <v>1</v>
      </c>
      <c r="F269" s="169"/>
      <c r="G269" s="168" t="s">
        <v>158</v>
      </c>
      <c r="H269" s="146">
        <v>236</v>
      </c>
      <c r="I269" s="155">
        <f>I270+I271</f>
        <v>0</v>
      </c>
      <c r="J269" s="155">
        <f>J270+J271</f>
        <v>0</v>
      </c>
      <c r="K269" s="155">
        <f>K270+K271</f>
        <v>0</v>
      </c>
      <c r="L269" s="155">
        <f>L270+L271</f>
        <v>0</v>
      </c>
    </row>
    <row r="270" spans="1:13" ht="27" hidden="1" customHeight="1">
      <c r="A270" s="166">
        <v>3</v>
      </c>
      <c r="B270" s="167">
        <v>2</v>
      </c>
      <c r="C270" s="167">
        <v>1</v>
      </c>
      <c r="D270" s="167">
        <v>7</v>
      </c>
      <c r="E270" s="167">
        <v>1</v>
      </c>
      <c r="F270" s="169">
        <v>1</v>
      </c>
      <c r="G270" s="168" t="s">
        <v>159</v>
      </c>
      <c r="H270" s="146">
        <v>237</v>
      </c>
      <c r="I270" s="173">
        <v>0</v>
      </c>
      <c r="J270" s="174">
        <v>0</v>
      </c>
      <c r="K270" s="174">
        <v>0</v>
      </c>
      <c r="L270" s="174">
        <v>0</v>
      </c>
      <c r="M270" s="38"/>
    </row>
    <row r="271" spans="1:13" ht="24.75" hidden="1" customHeight="1">
      <c r="A271" s="166">
        <v>3</v>
      </c>
      <c r="B271" s="167">
        <v>2</v>
      </c>
      <c r="C271" s="167">
        <v>1</v>
      </c>
      <c r="D271" s="167">
        <v>7</v>
      </c>
      <c r="E271" s="167">
        <v>1</v>
      </c>
      <c r="F271" s="169">
        <v>2</v>
      </c>
      <c r="G271" s="168" t="s">
        <v>160</v>
      </c>
      <c r="H271" s="146">
        <v>238</v>
      </c>
      <c r="I271" s="174">
        <v>0</v>
      </c>
      <c r="J271" s="174">
        <v>0</v>
      </c>
      <c r="K271" s="174">
        <v>0</v>
      </c>
      <c r="L271" s="174">
        <v>0</v>
      </c>
      <c r="M271" s="38"/>
    </row>
    <row r="272" spans="1:13" ht="38.25" hidden="1" customHeight="1">
      <c r="A272" s="166">
        <v>3</v>
      </c>
      <c r="B272" s="167">
        <v>2</v>
      </c>
      <c r="C272" s="167">
        <v>2</v>
      </c>
      <c r="D272" s="229"/>
      <c r="E272" s="229"/>
      <c r="F272" s="230"/>
      <c r="G272" s="168" t="s">
        <v>161</v>
      </c>
      <c r="H272" s="146">
        <v>239</v>
      </c>
      <c r="I272" s="155">
        <f>SUM(I273+I282+I286+I290+I294+I297+I300)</f>
        <v>0</v>
      </c>
      <c r="J272" s="197">
        <f>SUM(J273+J282+J286+J290+J294+J297+J300)</f>
        <v>0</v>
      </c>
      <c r="K272" s="156">
        <f>SUM(K273+K282+K286+K290+K294+K297+K300)</f>
        <v>0</v>
      </c>
      <c r="L272" s="156">
        <f>SUM(L273+L282+L286+L290+L294+L297+L300)</f>
        <v>0</v>
      </c>
      <c r="M272" s="38"/>
    </row>
    <row r="273" spans="1:13" hidden="1">
      <c r="A273" s="166">
        <v>3</v>
      </c>
      <c r="B273" s="167">
        <v>2</v>
      </c>
      <c r="C273" s="167">
        <v>2</v>
      </c>
      <c r="D273" s="167">
        <v>1</v>
      </c>
      <c r="E273" s="167"/>
      <c r="F273" s="169"/>
      <c r="G273" s="168" t="s">
        <v>162</v>
      </c>
      <c r="H273" s="146">
        <v>240</v>
      </c>
      <c r="I273" s="155">
        <f>I274</f>
        <v>0</v>
      </c>
      <c r="J273" s="155">
        <f>J274</f>
        <v>0</v>
      </c>
      <c r="K273" s="155">
        <f>K274</f>
        <v>0</v>
      </c>
      <c r="L273" s="155">
        <f>L274</f>
        <v>0</v>
      </c>
    </row>
    <row r="274" spans="1:13" hidden="1">
      <c r="A274" s="170">
        <v>3</v>
      </c>
      <c r="B274" s="166">
        <v>2</v>
      </c>
      <c r="C274" s="167">
        <v>2</v>
      </c>
      <c r="D274" s="167">
        <v>1</v>
      </c>
      <c r="E274" s="167">
        <v>1</v>
      </c>
      <c r="F274" s="169"/>
      <c r="G274" s="168" t="s">
        <v>140</v>
      </c>
      <c r="H274" s="146">
        <v>241</v>
      </c>
      <c r="I274" s="155">
        <f>SUM(I275)</f>
        <v>0</v>
      </c>
      <c r="J274" s="155">
        <f>SUM(J275)</f>
        <v>0</v>
      </c>
      <c r="K274" s="155">
        <f>SUM(K275)</f>
        <v>0</v>
      </c>
      <c r="L274" s="155">
        <f>SUM(L275)</f>
        <v>0</v>
      </c>
    </row>
    <row r="275" spans="1:13" hidden="1">
      <c r="A275" s="170">
        <v>3</v>
      </c>
      <c r="B275" s="166">
        <v>2</v>
      </c>
      <c r="C275" s="167">
        <v>2</v>
      </c>
      <c r="D275" s="167">
        <v>1</v>
      </c>
      <c r="E275" s="167">
        <v>1</v>
      </c>
      <c r="F275" s="169">
        <v>1</v>
      </c>
      <c r="G275" s="168" t="s">
        <v>140</v>
      </c>
      <c r="H275" s="146">
        <v>242</v>
      </c>
      <c r="I275" s="174">
        <v>0</v>
      </c>
      <c r="J275" s="174">
        <v>0</v>
      </c>
      <c r="K275" s="174">
        <v>0</v>
      </c>
      <c r="L275" s="174">
        <v>0</v>
      </c>
    </row>
    <row r="276" spans="1:13" ht="24" hidden="1" customHeight="1">
      <c r="A276" s="170">
        <v>3</v>
      </c>
      <c r="B276" s="166">
        <v>2</v>
      </c>
      <c r="C276" s="167">
        <v>2</v>
      </c>
      <c r="D276" s="167">
        <v>1</v>
      </c>
      <c r="E276" s="167">
        <v>2</v>
      </c>
      <c r="F276" s="169"/>
      <c r="G276" s="168" t="s">
        <v>163</v>
      </c>
      <c r="H276" s="146">
        <v>243</v>
      </c>
      <c r="I276" s="155">
        <f>SUM(I277:I278)</f>
        <v>0</v>
      </c>
      <c r="J276" s="155">
        <f>SUM(J277:J278)</f>
        <v>0</v>
      </c>
      <c r="K276" s="155">
        <f>SUM(K277:K278)</f>
        <v>0</v>
      </c>
      <c r="L276" s="155">
        <f>SUM(L277:L278)</f>
        <v>0</v>
      </c>
      <c r="M276" s="38"/>
    </row>
    <row r="277" spans="1:13" ht="24" hidden="1" customHeight="1">
      <c r="A277" s="170">
        <v>3</v>
      </c>
      <c r="B277" s="166">
        <v>2</v>
      </c>
      <c r="C277" s="167">
        <v>2</v>
      </c>
      <c r="D277" s="167">
        <v>1</v>
      </c>
      <c r="E277" s="167">
        <v>2</v>
      </c>
      <c r="F277" s="169">
        <v>1</v>
      </c>
      <c r="G277" s="168" t="s">
        <v>142</v>
      </c>
      <c r="H277" s="146">
        <v>244</v>
      </c>
      <c r="I277" s="174">
        <v>0</v>
      </c>
      <c r="J277" s="173">
        <v>0</v>
      </c>
      <c r="K277" s="174">
        <v>0</v>
      </c>
      <c r="L277" s="174">
        <v>0</v>
      </c>
      <c r="M277" s="38"/>
    </row>
    <row r="278" spans="1:13" ht="32.25" hidden="1" customHeight="1">
      <c r="A278" s="170">
        <v>3</v>
      </c>
      <c r="B278" s="166">
        <v>2</v>
      </c>
      <c r="C278" s="167">
        <v>2</v>
      </c>
      <c r="D278" s="167">
        <v>1</v>
      </c>
      <c r="E278" s="167">
        <v>2</v>
      </c>
      <c r="F278" s="169">
        <v>2</v>
      </c>
      <c r="G278" s="168" t="s">
        <v>143</v>
      </c>
      <c r="H278" s="146">
        <v>245</v>
      </c>
      <c r="I278" s="174">
        <v>0</v>
      </c>
      <c r="J278" s="173">
        <v>0</v>
      </c>
      <c r="K278" s="174">
        <v>0</v>
      </c>
      <c r="L278" s="174">
        <v>0</v>
      </c>
      <c r="M278" s="38"/>
    </row>
    <row r="279" spans="1:13" ht="27" hidden="1" customHeight="1">
      <c r="A279" s="170">
        <v>3</v>
      </c>
      <c r="B279" s="166">
        <v>2</v>
      </c>
      <c r="C279" s="167">
        <v>2</v>
      </c>
      <c r="D279" s="167">
        <v>1</v>
      </c>
      <c r="E279" s="167">
        <v>3</v>
      </c>
      <c r="F279" s="169"/>
      <c r="G279" s="168" t="s">
        <v>144</v>
      </c>
      <c r="H279" s="146">
        <v>246</v>
      </c>
      <c r="I279" s="155">
        <f>SUM(I280:I281)</f>
        <v>0</v>
      </c>
      <c r="J279" s="155">
        <f>SUM(J280:J281)</f>
        <v>0</v>
      </c>
      <c r="K279" s="155">
        <f>SUM(K280:K281)</f>
        <v>0</v>
      </c>
      <c r="L279" s="155">
        <f>SUM(L280:L281)</f>
        <v>0</v>
      </c>
      <c r="M279" s="38"/>
    </row>
    <row r="280" spans="1:13" ht="27.75" hidden="1" customHeight="1">
      <c r="A280" s="170">
        <v>3</v>
      </c>
      <c r="B280" s="166">
        <v>2</v>
      </c>
      <c r="C280" s="167">
        <v>2</v>
      </c>
      <c r="D280" s="167">
        <v>1</v>
      </c>
      <c r="E280" s="167">
        <v>3</v>
      </c>
      <c r="F280" s="169">
        <v>1</v>
      </c>
      <c r="G280" s="168" t="s">
        <v>145</v>
      </c>
      <c r="H280" s="146">
        <v>247</v>
      </c>
      <c r="I280" s="174">
        <v>0</v>
      </c>
      <c r="J280" s="173">
        <v>0</v>
      </c>
      <c r="K280" s="174">
        <v>0</v>
      </c>
      <c r="L280" s="174">
        <v>0</v>
      </c>
      <c r="M280" s="38"/>
    </row>
    <row r="281" spans="1:13" ht="27" hidden="1" customHeight="1">
      <c r="A281" s="170">
        <v>3</v>
      </c>
      <c r="B281" s="166">
        <v>2</v>
      </c>
      <c r="C281" s="167">
        <v>2</v>
      </c>
      <c r="D281" s="167">
        <v>1</v>
      </c>
      <c r="E281" s="167">
        <v>3</v>
      </c>
      <c r="F281" s="169">
        <v>2</v>
      </c>
      <c r="G281" s="168" t="s">
        <v>164</v>
      </c>
      <c r="H281" s="146">
        <v>248</v>
      </c>
      <c r="I281" s="174">
        <v>0</v>
      </c>
      <c r="J281" s="173">
        <v>0</v>
      </c>
      <c r="K281" s="174">
        <v>0</v>
      </c>
      <c r="L281" s="174">
        <v>0</v>
      </c>
      <c r="M281" s="38"/>
    </row>
    <row r="282" spans="1:13" ht="25.5" hidden="1" customHeight="1">
      <c r="A282" s="170">
        <v>3</v>
      </c>
      <c r="B282" s="166">
        <v>2</v>
      </c>
      <c r="C282" s="167">
        <v>2</v>
      </c>
      <c r="D282" s="167">
        <v>2</v>
      </c>
      <c r="E282" s="167"/>
      <c r="F282" s="169"/>
      <c r="G282" s="168" t="s">
        <v>165</v>
      </c>
      <c r="H282" s="146">
        <v>249</v>
      </c>
      <c r="I282" s="155">
        <f>I283</f>
        <v>0</v>
      </c>
      <c r="J282" s="156">
        <f>J283</f>
        <v>0</v>
      </c>
      <c r="K282" s="155">
        <f>K283</f>
        <v>0</v>
      </c>
      <c r="L282" s="156">
        <f>L283</f>
        <v>0</v>
      </c>
      <c r="M282" s="38"/>
    </row>
    <row r="283" spans="1:13" ht="32.25" hidden="1" customHeight="1">
      <c r="A283" s="166">
        <v>3</v>
      </c>
      <c r="B283" s="167">
        <v>2</v>
      </c>
      <c r="C283" s="159">
        <v>2</v>
      </c>
      <c r="D283" s="159">
        <v>2</v>
      </c>
      <c r="E283" s="159">
        <v>1</v>
      </c>
      <c r="F283" s="162"/>
      <c r="G283" s="168" t="s">
        <v>165</v>
      </c>
      <c r="H283" s="146">
        <v>250</v>
      </c>
      <c r="I283" s="177">
        <f>SUM(I284:I285)</f>
        <v>0</v>
      </c>
      <c r="J283" s="199">
        <f>SUM(J284:J285)</f>
        <v>0</v>
      </c>
      <c r="K283" s="178">
        <f>SUM(K284:K285)</f>
        <v>0</v>
      </c>
      <c r="L283" s="178">
        <f>SUM(L284:L285)</f>
        <v>0</v>
      </c>
      <c r="M283" s="38"/>
    </row>
    <row r="284" spans="1:13" ht="25.5" hidden="1" customHeight="1">
      <c r="A284" s="166">
        <v>3</v>
      </c>
      <c r="B284" s="167">
        <v>2</v>
      </c>
      <c r="C284" s="167">
        <v>2</v>
      </c>
      <c r="D284" s="167">
        <v>2</v>
      </c>
      <c r="E284" s="167">
        <v>1</v>
      </c>
      <c r="F284" s="169">
        <v>1</v>
      </c>
      <c r="G284" s="168" t="s">
        <v>166</v>
      </c>
      <c r="H284" s="146">
        <v>251</v>
      </c>
      <c r="I284" s="174">
        <v>0</v>
      </c>
      <c r="J284" s="174">
        <v>0</v>
      </c>
      <c r="K284" s="174">
        <v>0</v>
      </c>
      <c r="L284" s="174">
        <v>0</v>
      </c>
      <c r="M284" s="38"/>
    </row>
    <row r="285" spans="1:13" ht="25.5" hidden="1" customHeight="1">
      <c r="A285" s="166">
        <v>3</v>
      </c>
      <c r="B285" s="167">
        <v>2</v>
      </c>
      <c r="C285" s="167">
        <v>2</v>
      </c>
      <c r="D285" s="167">
        <v>2</v>
      </c>
      <c r="E285" s="167">
        <v>1</v>
      </c>
      <c r="F285" s="169">
        <v>2</v>
      </c>
      <c r="G285" s="170" t="s">
        <v>167</v>
      </c>
      <c r="H285" s="146">
        <v>252</v>
      </c>
      <c r="I285" s="174">
        <v>0</v>
      </c>
      <c r="J285" s="174">
        <v>0</v>
      </c>
      <c r="K285" s="174">
        <v>0</v>
      </c>
      <c r="L285" s="174">
        <v>0</v>
      </c>
      <c r="M285" s="38"/>
    </row>
    <row r="286" spans="1:13" ht="25.5" hidden="1" customHeight="1">
      <c r="A286" s="166">
        <v>3</v>
      </c>
      <c r="B286" s="167">
        <v>2</v>
      </c>
      <c r="C286" s="167">
        <v>2</v>
      </c>
      <c r="D286" s="167">
        <v>3</v>
      </c>
      <c r="E286" s="167"/>
      <c r="F286" s="169"/>
      <c r="G286" s="168" t="s">
        <v>168</v>
      </c>
      <c r="H286" s="146">
        <v>253</v>
      </c>
      <c r="I286" s="155">
        <f>I287</f>
        <v>0</v>
      </c>
      <c r="J286" s="197">
        <f>J287</f>
        <v>0</v>
      </c>
      <c r="K286" s="156">
        <f>K287</f>
        <v>0</v>
      </c>
      <c r="L286" s="156">
        <f>L287</f>
        <v>0</v>
      </c>
      <c r="M286" s="38"/>
    </row>
    <row r="287" spans="1:13" ht="30" hidden="1" customHeight="1">
      <c r="A287" s="161">
        <v>3</v>
      </c>
      <c r="B287" s="167">
        <v>2</v>
      </c>
      <c r="C287" s="167">
        <v>2</v>
      </c>
      <c r="D287" s="167">
        <v>3</v>
      </c>
      <c r="E287" s="167">
        <v>1</v>
      </c>
      <c r="F287" s="169"/>
      <c r="G287" s="168" t="s">
        <v>168</v>
      </c>
      <c r="H287" s="146">
        <v>254</v>
      </c>
      <c r="I287" s="155">
        <f>I288+I289</f>
        <v>0</v>
      </c>
      <c r="J287" s="155">
        <f>J288+J289</f>
        <v>0</v>
      </c>
      <c r="K287" s="155">
        <f>K288+K289</f>
        <v>0</v>
      </c>
      <c r="L287" s="155">
        <f>L288+L289</f>
        <v>0</v>
      </c>
      <c r="M287" s="38"/>
    </row>
    <row r="288" spans="1:13" ht="31.5" hidden="1" customHeight="1">
      <c r="A288" s="161">
        <v>3</v>
      </c>
      <c r="B288" s="167">
        <v>2</v>
      </c>
      <c r="C288" s="167">
        <v>2</v>
      </c>
      <c r="D288" s="167">
        <v>3</v>
      </c>
      <c r="E288" s="167">
        <v>1</v>
      </c>
      <c r="F288" s="169">
        <v>1</v>
      </c>
      <c r="G288" s="168" t="s">
        <v>169</v>
      </c>
      <c r="H288" s="146">
        <v>255</v>
      </c>
      <c r="I288" s="174">
        <v>0</v>
      </c>
      <c r="J288" s="174">
        <v>0</v>
      </c>
      <c r="K288" s="174">
        <v>0</v>
      </c>
      <c r="L288" s="174">
        <v>0</v>
      </c>
      <c r="M288" s="38"/>
    </row>
    <row r="289" spans="1:13" ht="25.5" hidden="1" customHeight="1">
      <c r="A289" s="161">
        <v>3</v>
      </c>
      <c r="B289" s="167">
        <v>2</v>
      </c>
      <c r="C289" s="167">
        <v>2</v>
      </c>
      <c r="D289" s="167">
        <v>3</v>
      </c>
      <c r="E289" s="167">
        <v>1</v>
      </c>
      <c r="F289" s="169">
        <v>2</v>
      </c>
      <c r="G289" s="168" t="s">
        <v>170</v>
      </c>
      <c r="H289" s="146">
        <v>256</v>
      </c>
      <c r="I289" s="174">
        <v>0</v>
      </c>
      <c r="J289" s="174">
        <v>0</v>
      </c>
      <c r="K289" s="174">
        <v>0</v>
      </c>
      <c r="L289" s="174">
        <v>0</v>
      </c>
      <c r="M289" s="38"/>
    </row>
    <row r="290" spans="1:13" ht="27" hidden="1" customHeight="1">
      <c r="A290" s="166">
        <v>3</v>
      </c>
      <c r="B290" s="167">
        <v>2</v>
      </c>
      <c r="C290" s="167">
        <v>2</v>
      </c>
      <c r="D290" s="167">
        <v>4</v>
      </c>
      <c r="E290" s="167"/>
      <c r="F290" s="169"/>
      <c r="G290" s="168" t="s">
        <v>171</v>
      </c>
      <c r="H290" s="146">
        <v>257</v>
      </c>
      <c r="I290" s="155">
        <f>I291</f>
        <v>0</v>
      </c>
      <c r="J290" s="197">
        <f>J291</f>
        <v>0</v>
      </c>
      <c r="K290" s="156">
        <f>K291</f>
        <v>0</v>
      </c>
      <c r="L290" s="156">
        <f>L291</f>
        <v>0</v>
      </c>
      <c r="M290" s="38"/>
    </row>
    <row r="291" spans="1:13" hidden="1">
      <c r="A291" s="166">
        <v>3</v>
      </c>
      <c r="B291" s="167">
        <v>2</v>
      </c>
      <c r="C291" s="167">
        <v>2</v>
      </c>
      <c r="D291" s="167">
        <v>4</v>
      </c>
      <c r="E291" s="167">
        <v>1</v>
      </c>
      <c r="F291" s="169"/>
      <c r="G291" s="168" t="s">
        <v>171</v>
      </c>
      <c r="H291" s="146">
        <v>258</v>
      </c>
      <c r="I291" s="155">
        <f>SUM(I292:I293)</f>
        <v>0</v>
      </c>
      <c r="J291" s="197">
        <f>SUM(J292:J293)</f>
        <v>0</v>
      </c>
      <c r="K291" s="156">
        <f>SUM(K292:K293)</f>
        <v>0</v>
      </c>
      <c r="L291" s="156">
        <f>SUM(L292:L293)</f>
        <v>0</v>
      </c>
    </row>
    <row r="292" spans="1:13" ht="30.75" hidden="1" customHeight="1">
      <c r="A292" s="166">
        <v>3</v>
      </c>
      <c r="B292" s="167">
        <v>2</v>
      </c>
      <c r="C292" s="167">
        <v>2</v>
      </c>
      <c r="D292" s="167">
        <v>4</v>
      </c>
      <c r="E292" s="167">
        <v>1</v>
      </c>
      <c r="F292" s="169">
        <v>1</v>
      </c>
      <c r="G292" s="168" t="s">
        <v>172</v>
      </c>
      <c r="H292" s="146">
        <v>259</v>
      </c>
      <c r="I292" s="174">
        <v>0</v>
      </c>
      <c r="J292" s="174">
        <v>0</v>
      </c>
      <c r="K292" s="174">
        <v>0</v>
      </c>
      <c r="L292" s="174">
        <v>0</v>
      </c>
      <c r="M292" s="38"/>
    </row>
    <row r="293" spans="1:13" ht="27.75" hidden="1" customHeight="1">
      <c r="A293" s="161">
        <v>3</v>
      </c>
      <c r="B293" s="159">
        <v>2</v>
      </c>
      <c r="C293" s="159">
        <v>2</v>
      </c>
      <c r="D293" s="159">
        <v>4</v>
      </c>
      <c r="E293" s="159">
        <v>1</v>
      </c>
      <c r="F293" s="162">
        <v>2</v>
      </c>
      <c r="G293" s="170" t="s">
        <v>173</v>
      </c>
      <c r="H293" s="146">
        <v>260</v>
      </c>
      <c r="I293" s="174">
        <v>0</v>
      </c>
      <c r="J293" s="174">
        <v>0</v>
      </c>
      <c r="K293" s="174">
        <v>0</v>
      </c>
      <c r="L293" s="174">
        <v>0</v>
      </c>
      <c r="M293" s="38"/>
    </row>
    <row r="294" spans="1:13" ht="28.5" hidden="1" customHeight="1">
      <c r="A294" s="166">
        <v>3</v>
      </c>
      <c r="B294" s="167">
        <v>2</v>
      </c>
      <c r="C294" s="167">
        <v>2</v>
      </c>
      <c r="D294" s="167">
        <v>5</v>
      </c>
      <c r="E294" s="167"/>
      <c r="F294" s="169"/>
      <c r="G294" s="168" t="s">
        <v>174</v>
      </c>
      <c r="H294" s="146">
        <v>261</v>
      </c>
      <c r="I294" s="155">
        <f t="shared" ref="I294:L295" si="26">I295</f>
        <v>0</v>
      </c>
      <c r="J294" s="197">
        <f t="shared" si="26"/>
        <v>0</v>
      </c>
      <c r="K294" s="156">
        <f t="shared" si="26"/>
        <v>0</v>
      </c>
      <c r="L294" s="156">
        <f t="shared" si="26"/>
        <v>0</v>
      </c>
      <c r="M294" s="38"/>
    </row>
    <row r="295" spans="1:13" ht="26.25" hidden="1" customHeight="1">
      <c r="A295" s="166">
        <v>3</v>
      </c>
      <c r="B295" s="167">
        <v>2</v>
      </c>
      <c r="C295" s="167">
        <v>2</v>
      </c>
      <c r="D295" s="167">
        <v>5</v>
      </c>
      <c r="E295" s="167">
        <v>1</v>
      </c>
      <c r="F295" s="169"/>
      <c r="G295" s="168" t="s">
        <v>174</v>
      </c>
      <c r="H295" s="146">
        <v>262</v>
      </c>
      <c r="I295" s="155">
        <f t="shared" si="26"/>
        <v>0</v>
      </c>
      <c r="J295" s="197">
        <f t="shared" si="26"/>
        <v>0</v>
      </c>
      <c r="K295" s="156">
        <f t="shared" si="26"/>
        <v>0</v>
      </c>
      <c r="L295" s="156">
        <f t="shared" si="26"/>
        <v>0</v>
      </c>
      <c r="M295" s="38"/>
    </row>
    <row r="296" spans="1:13" ht="26.25" hidden="1" customHeight="1">
      <c r="A296" s="166">
        <v>3</v>
      </c>
      <c r="B296" s="167">
        <v>2</v>
      </c>
      <c r="C296" s="167">
        <v>2</v>
      </c>
      <c r="D296" s="167">
        <v>5</v>
      </c>
      <c r="E296" s="167">
        <v>1</v>
      </c>
      <c r="F296" s="169">
        <v>1</v>
      </c>
      <c r="G296" s="168" t="s">
        <v>174</v>
      </c>
      <c r="H296" s="146">
        <v>263</v>
      </c>
      <c r="I296" s="174">
        <v>0</v>
      </c>
      <c r="J296" s="174">
        <v>0</v>
      </c>
      <c r="K296" s="174">
        <v>0</v>
      </c>
      <c r="L296" s="174">
        <v>0</v>
      </c>
      <c r="M296" s="38"/>
    </row>
    <row r="297" spans="1:13" ht="26.25" hidden="1" customHeight="1">
      <c r="A297" s="166">
        <v>3</v>
      </c>
      <c r="B297" s="167">
        <v>2</v>
      </c>
      <c r="C297" s="167">
        <v>2</v>
      </c>
      <c r="D297" s="167">
        <v>6</v>
      </c>
      <c r="E297" s="167"/>
      <c r="F297" s="169"/>
      <c r="G297" s="168" t="s">
        <v>157</v>
      </c>
      <c r="H297" s="146">
        <v>264</v>
      </c>
      <c r="I297" s="155">
        <f t="shared" ref="I297:L298" si="27">I298</f>
        <v>0</v>
      </c>
      <c r="J297" s="231">
        <f t="shared" si="27"/>
        <v>0</v>
      </c>
      <c r="K297" s="156">
        <f t="shared" si="27"/>
        <v>0</v>
      </c>
      <c r="L297" s="156">
        <f t="shared" si="27"/>
        <v>0</v>
      </c>
      <c r="M297" s="38"/>
    </row>
    <row r="298" spans="1:13" ht="30" hidden="1" customHeight="1">
      <c r="A298" s="166">
        <v>3</v>
      </c>
      <c r="B298" s="167">
        <v>2</v>
      </c>
      <c r="C298" s="167">
        <v>2</v>
      </c>
      <c r="D298" s="167">
        <v>6</v>
      </c>
      <c r="E298" s="167">
        <v>1</v>
      </c>
      <c r="F298" s="169"/>
      <c r="G298" s="168" t="s">
        <v>157</v>
      </c>
      <c r="H298" s="146">
        <v>265</v>
      </c>
      <c r="I298" s="155">
        <f t="shared" si="27"/>
        <v>0</v>
      </c>
      <c r="J298" s="231">
        <f t="shared" si="27"/>
        <v>0</v>
      </c>
      <c r="K298" s="156">
        <f t="shared" si="27"/>
        <v>0</v>
      </c>
      <c r="L298" s="156">
        <f t="shared" si="27"/>
        <v>0</v>
      </c>
      <c r="M298" s="38"/>
    </row>
    <row r="299" spans="1:13" ht="24.75" hidden="1" customHeight="1">
      <c r="A299" s="166">
        <v>3</v>
      </c>
      <c r="B299" s="189">
        <v>2</v>
      </c>
      <c r="C299" s="189">
        <v>2</v>
      </c>
      <c r="D299" s="167">
        <v>6</v>
      </c>
      <c r="E299" s="189">
        <v>1</v>
      </c>
      <c r="F299" s="190">
        <v>1</v>
      </c>
      <c r="G299" s="191" t="s">
        <v>157</v>
      </c>
      <c r="H299" s="146">
        <v>266</v>
      </c>
      <c r="I299" s="174">
        <v>0</v>
      </c>
      <c r="J299" s="174">
        <v>0</v>
      </c>
      <c r="K299" s="174">
        <v>0</v>
      </c>
      <c r="L299" s="174">
        <v>0</v>
      </c>
      <c r="M299" s="38"/>
    </row>
    <row r="300" spans="1:13" ht="29.25" hidden="1" customHeight="1">
      <c r="A300" s="170">
        <v>3</v>
      </c>
      <c r="B300" s="166">
        <v>2</v>
      </c>
      <c r="C300" s="167">
        <v>2</v>
      </c>
      <c r="D300" s="167">
        <v>7</v>
      </c>
      <c r="E300" s="167"/>
      <c r="F300" s="169"/>
      <c r="G300" s="168" t="s">
        <v>158</v>
      </c>
      <c r="H300" s="146">
        <v>267</v>
      </c>
      <c r="I300" s="155">
        <f>I301</f>
        <v>0</v>
      </c>
      <c r="J300" s="231">
        <f>J301</f>
        <v>0</v>
      </c>
      <c r="K300" s="156">
        <f>K301</f>
        <v>0</v>
      </c>
      <c r="L300" s="156">
        <f>L301</f>
        <v>0</v>
      </c>
      <c r="M300" s="38"/>
    </row>
    <row r="301" spans="1:13" ht="26.25" hidden="1" customHeight="1">
      <c r="A301" s="170">
        <v>3</v>
      </c>
      <c r="B301" s="166">
        <v>2</v>
      </c>
      <c r="C301" s="167">
        <v>2</v>
      </c>
      <c r="D301" s="167">
        <v>7</v>
      </c>
      <c r="E301" s="167">
        <v>1</v>
      </c>
      <c r="F301" s="169"/>
      <c r="G301" s="168" t="s">
        <v>158</v>
      </c>
      <c r="H301" s="146">
        <v>268</v>
      </c>
      <c r="I301" s="155">
        <f>I302+I303</f>
        <v>0</v>
      </c>
      <c r="J301" s="155">
        <f>J302+J303</f>
        <v>0</v>
      </c>
      <c r="K301" s="155">
        <f>K302+K303</f>
        <v>0</v>
      </c>
      <c r="L301" s="155">
        <f>L302+L303</f>
        <v>0</v>
      </c>
      <c r="M301" s="38"/>
    </row>
    <row r="302" spans="1:13" ht="27.75" hidden="1" customHeight="1">
      <c r="A302" s="170">
        <v>3</v>
      </c>
      <c r="B302" s="166">
        <v>2</v>
      </c>
      <c r="C302" s="166">
        <v>2</v>
      </c>
      <c r="D302" s="167">
        <v>7</v>
      </c>
      <c r="E302" s="167">
        <v>1</v>
      </c>
      <c r="F302" s="169">
        <v>1</v>
      </c>
      <c r="G302" s="168" t="s">
        <v>159</v>
      </c>
      <c r="H302" s="146">
        <v>269</v>
      </c>
      <c r="I302" s="174">
        <v>0</v>
      </c>
      <c r="J302" s="174">
        <v>0</v>
      </c>
      <c r="K302" s="174">
        <v>0</v>
      </c>
      <c r="L302" s="174">
        <v>0</v>
      </c>
      <c r="M302" s="38"/>
    </row>
    <row r="303" spans="1:13" ht="25.5" hidden="1" customHeight="1">
      <c r="A303" s="170">
        <v>3</v>
      </c>
      <c r="B303" s="166">
        <v>2</v>
      </c>
      <c r="C303" s="166">
        <v>2</v>
      </c>
      <c r="D303" s="167">
        <v>7</v>
      </c>
      <c r="E303" s="167">
        <v>1</v>
      </c>
      <c r="F303" s="169">
        <v>2</v>
      </c>
      <c r="G303" s="168" t="s">
        <v>160</v>
      </c>
      <c r="H303" s="146">
        <v>270</v>
      </c>
      <c r="I303" s="174">
        <v>0</v>
      </c>
      <c r="J303" s="174">
        <v>0</v>
      </c>
      <c r="K303" s="174">
        <v>0</v>
      </c>
      <c r="L303" s="174">
        <v>0</v>
      </c>
      <c r="M303" s="38"/>
    </row>
    <row r="304" spans="1:13" ht="30" hidden="1" customHeight="1">
      <c r="A304" s="175">
        <v>3</v>
      </c>
      <c r="B304" s="175">
        <v>3</v>
      </c>
      <c r="C304" s="151"/>
      <c r="D304" s="152"/>
      <c r="E304" s="152"/>
      <c r="F304" s="154"/>
      <c r="G304" s="153" t="s">
        <v>175</v>
      </c>
      <c r="H304" s="146">
        <v>271</v>
      </c>
      <c r="I304" s="155">
        <f>SUM(I305+I337)</f>
        <v>0</v>
      </c>
      <c r="J304" s="231">
        <f>SUM(J305+J337)</f>
        <v>0</v>
      </c>
      <c r="K304" s="156">
        <f>SUM(K305+K337)</f>
        <v>0</v>
      </c>
      <c r="L304" s="156">
        <f>SUM(L305+L337)</f>
        <v>0</v>
      </c>
      <c r="M304" s="38"/>
    </row>
    <row r="305" spans="1:13" ht="40.5" hidden="1" customHeight="1">
      <c r="A305" s="170">
        <v>3</v>
      </c>
      <c r="B305" s="170">
        <v>3</v>
      </c>
      <c r="C305" s="166">
        <v>1</v>
      </c>
      <c r="D305" s="167"/>
      <c r="E305" s="167"/>
      <c r="F305" s="169"/>
      <c r="G305" s="168" t="s">
        <v>176</v>
      </c>
      <c r="H305" s="146">
        <v>272</v>
      </c>
      <c r="I305" s="155">
        <f>SUM(I306+I315+I319+I323+I327+I330+I333)</f>
        <v>0</v>
      </c>
      <c r="J305" s="231">
        <f>SUM(J306+J315+J319+J323+J327+J330+J333)</f>
        <v>0</v>
      </c>
      <c r="K305" s="156">
        <f>SUM(K306+K315+K319+K323+K327+K330+K333)</f>
        <v>0</v>
      </c>
      <c r="L305" s="156">
        <f>SUM(L306+L315+L319+L323+L327+L330+L333)</f>
        <v>0</v>
      </c>
      <c r="M305" s="38"/>
    </row>
    <row r="306" spans="1:13" ht="29.25" hidden="1" customHeight="1">
      <c r="A306" s="170">
        <v>3</v>
      </c>
      <c r="B306" s="170">
        <v>3</v>
      </c>
      <c r="C306" s="166">
        <v>1</v>
      </c>
      <c r="D306" s="167">
        <v>1</v>
      </c>
      <c r="E306" s="167"/>
      <c r="F306" s="169"/>
      <c r="G306" s="168" t="s">
        <v>162</v>
      </c>
      <c r="H306" s="146">
        <v>273</v>
      </c>
      <c r="I306" s="155">
        <f>SUM(I307+I309+I312)</f>
        <v>0</v>
      </c>
      <c r="J306" s="155">
        <f>SUM(J307+J309+J312)</f>
        <v>0</v>
      </c>
      <c r="K306" s="155">
        <f>SUM(K307+K309+K312)</f>
        <v>0</v>
      </c>
      <c r="L306" s="155">
        <f>SUM(L307+L309+L312)</f>
        <v>0</v>
      </c>
      <c r="M306" s="38"/>
    </row>
    <row r="307" spans="1:13" ht="27" hidden="1" customHeight="1">
      <c r="A307" s="170">
        <v>3</v>
      </c>
      <c r="B307" s="170">
        <v>3</v>
      </c>
      <c r="C307" s="166">
        <v>1</v>
      </c>
      <c r="D307" s="167">
        <v>1</v>
      </c>
      <c r="E307" s="167">
        <v>1</v>
      </c>
      <c r="F307" s="169"/>
      <c r="G307" s="168" t="s">
        <v>140</v>
      </c>
      <c r="H307" s="146">
        <v>274</v>
      </c>
      <c r="I307" s="155">
        <f>SUM(I308:I308)</f>
        <v>0</v>
      </c>
      <c r="J307" s="231">
        <f>SUM(J308:J308)</f>
        <v>0</v>
      </c>
      <c r="K307" s="156">
        <f>SUM(K308:K308)</f>
        <v>0</v>
      </c>
      <c r="L307" s="156">
        <f>SUM(L308:L308)</f>
        <v>0</v>
      </c>
      <c r="M307" s="38"/>
    </row>
    <row r="308" spans="1:13" ht="28.5" hidden="1" customHeight="1">
      <c r="A308" s="170">
        <v>3</v>
      </c>
      <c r="B308" s="170">
        <v>3</v>
      </c>
      <c r="C308" s="166">
        <v>1</v>
      </c>
      <c r="D308" s="167">
        <v>1</v>
      </c>
      <c r="E308" s="167">
        <v>1</v>
      </c>
      <c r="F308" s="169">
        <v>1</v>
      </c>
      <c r="G308" s="168" t="s">
        <v>140</v>
      </c>
      <c r="H308" s="146">
        <v>275</v>
      </c>
      <c r="I308" s="174">
        <v>0</v>
      </c>
      <c r="J308" s="174">
        <v>0</v>
      </c>
      <c r="K308" s="174">
        <v>0</v>
      </c>
      <c r="L308" s="174">
        <v>0</v>
      </c>
      <c r="M308" s="38"/>
    </row>
    <row r="309" spans="1:13" ht="31.5" hidden="1" customHeight="1">
      <c r="A309" s="170">
        <v>3</v>
      </c>
      <c r="B309" s="170">
        <v>3</v>
      </c>
      <c r="C309" s="166">
        <v>1</v>
      </c>
      <c r="D309" s="167">
        <v>1</v>
      </c>
      <c r="E309" s="167">
        <v>2</v>
      </c>
      <c r="F309" s="169"/>
      <c r="G309" s="168" t="s">
        <v>163</v>
      </c>
      <c r="H309" s="146">
        <v>276</v>
      </c>
      <c r="I309" s="155">
        <f>SUM(I310:I311)</f>
        <v>0</v>
      </c>
      <c r="J309" s="155">
        <f>SUM(J310:J311)</f>
        <v>0</v>
      </c>
      <c r="K309" s="155">
        <f>SUM(K310:K311)</f>
        <v>0</v>
      </c>
      <c r="L309" s="155">
        <f>SUM(L310:L311)</f>
        <v>0</v>
      </c>
      <c r="M309" s="38"/>
    </row>
    <row r="310" spans="1:13" ht="25.5" hidden="1" customHeight="1">
      <c r="A310" s="170">
        <v>3</v>
      </c>
      <c r="B310" s="170">
        <v>3</v>
      </c>
      <c r="C310" s="166">
        <v>1</v>
      </c>
      <c r="D310" s="167">
        <v>1</v>
      </c>
      <c r="E310" s="167">
        <v>2</v>
      </c>
      <c r="F310" s="169">
        <v>1</v>
      </c>
      <c r="G310" s="168" t="s">
        <v>142</v>
      </c>
      <c r="H310" s="146">
        <v>277</v>
      </c>
      <c r="I310" s="174">
        <v>0</v>
      </c>
      <c r="J310" s="174">
        <v>0</v>
      </c>
      <c r="K310" s="174">
        <v>0</v>
      </c>
      <c r="L310" s="174">
        <v>0</v>
      </c>
      <c r="M310" s="38"/>
    </row>
    <row r="311" spans="1:13" ht="29.25" hidden="1" customHeight="1">
      <c r="A311" s="170">
        <v>3</v>
      </c>
      <c r="B311" s="170">
        <v>3</v>
      </c>
      <c r="C311" s="166">
        <v>1</v>
      </c>
      <c r="D311" s="167">
        <v>1</v>
      </c>
      <c r="E311" s="167">
        <v>2</v>
      </c>
      <c r="F311" s="169">
        <v>2</v>
      </c>
      <c r="G311" s="168" t="s">
        <v>143</v>
      </c>
      <c r="H311" s="146">
        <v>278</v>
      </c>
      <c r="I311" s="174">
        <v>0</v>
      </c>
      <c r="J311" s="174">
        <v>0</v>
      </c>
      <c r="K311" s="174">
        <v>0</v>
      </c>
      <c r="L311" s="174">
        <v>0</v>
      </c>
      <c r="M311" s="38"/>
    </row>
    <row r="312" spans="1:13" ht="28.5" hidden="1" customHeight="1">
      <c r="A312" s="170">
        <v>3</v>
      </c>
      <c r="B312" s="170">
        <v>3</v>
      </c>
      <c r="C312" s="166">
        <v>1</v>
      </c>
      <c r="D312" s="167">
        <v>1</v>
      </c>
      <c r="E312" s="167">
        <v>3</v>
      </c>
      <c r="F312" s="169"/>
      <c r="G312" s="168" t="s">
        <v>144</v>
      </c>
      <c r="H312" s="146">
        <v>279</v>
      </c>
      <c r="I312" s="155">
        <f>SUM(I313:I314)</f>
        <v>0</v>
      </c>
      <c r="J312" s="155">
        <f>SUM(J313:J314)</f>
        <v>0</v>
      </c>
      <c r="K312" s="155">
        <f>SUM(K313:K314)</f>
        <v>0</v>
      </c>
      <c r="L312" s="155">
        <f>SUM(L313:L314)</f>
        <v>0</v>
      </c>
      <c r="M312" s="38"/>
    </row>
    <row r="313" spans="1:13" ht="24.75" hidden="1" customHeight="1">
      <c r="A313" s="170">
        <v>3</v>
      </c>
      <c r="B313" s="170">
        <v>3</v>
      </c>
      <c r="C313" s="166">
        <v>1</v>
      </c>
      <c r="D313" s="167">
        <v>1</v>
      </c>
      <c r="E313" s="167">
        <v>3</v>
      </c>
      <c r="F313" s="169">
        <v>1</v>
      </c>
      <c r="G313" s="168" t="s">
        <v>145</v>
      </c>
      <c r="H313" s="146">
        <v>280</v>
      </c>
      <c r="I313" s="174">
        <v>0</v>
      </c>
      <c r="J313" s="174">
        <v>0</v>
      </c>
      <c r="K313" s="174">
        <v>0</v>
      </c>
      <c r="L313" s="174">
        <v>0</v>
      </c>
      <c r="M313" s="38"/>
    </row>
    <row r="314" spans="1:13" ht="22.5" hidden="1" customHeight="1">
      <c r="A314" s="170">
        <v>3</v>
      </c>
      <c r="B314" s="170">
        <v>3</v>
      </c>
      <c r="C314" s="166">
        <v>1</v>
      </c>
      <c r="D314" s="167">
        <v>1</v>
      </c>
      <c r="E314" s="167">
        <v>3</v>
      </c>
      <c r="F314" s="169">
        <v>2</v>
      </c>
      <c r="G314" s="168" t="s">
        <v>164</v>
      </c>
      <c r="H314" s="146">
        <v>281</v>
      </c>
      <c r="I314" s="174">
        <v>0</v>
      </c>
      <c r="J314" s="174">
        <v>0</v>
      </c>
      <c r="K314" s="174">
        <v>0</v>
      </c>
      <c r="L314" s="174">
        <v>0</v>
      </c>
      <c r="M314" s="38"/>
    </row>
    <row r="315" spans="1:13" hidden="1">
      <c r="A315" s="187">
        <v>3</v>
      </c>
      <c r="B315" s="161">
        <v>3</v>
      </c>
      <c r="C315" s="166">
        <v>1</v>
      </c>
      <c r="D315" s="167">
        <v>2</v>
      </c>
      <c r="E315" s="167"/>
      <c r="F315" s="169"/>
      <c r="G315" s="168" t="s">
        <v>177</v>
      </c>
      <c r="H315" s="146">
        <v>282</v>
      </c>
      <c r="I315" s="155">
        <f>I316</f>
        <v>0</v>
      </c>
      <c r="J315" s="231">
        <f>J316</f>
        <v>0</v>
      </c>
      <c r="K315" s="156">
        <f>K316</f>
        <v>0</v>
      </c>
      <c r="L315" s="156">
        <f>L316</f>
        <v>0</v>
      </c>
    </row>
    <row r="316" spans="1:13" ht="26.25" hidden="1" customHeight="1">
      <c r="A316" s="187">
        <v>3</v>
      </c>
      <c r="B316" s="187">
        <v>3</v>
      </c>
      <c r="C316" s="161">
        <v>1</v>
      </c>
      <c r="D316" s="159">
        <v>2</v>
      </c>
      <c r="E316" s="159">
        <v>1</v>
      </c>
      <c r="F316" s="162"/>
      <c r="G316" s="168" t="s">
        <v>177</v>
      </c>
      <c r="H316" s="146">
        <v>283</v>
      </c>
      <c r="I316" s="177">
        <f>SUM(I317:I318)</f>
        <v>0</v>
      </c>
      <c r="J316" s="232">
        <f>SUM(J317:J318)</f>
        <v>0</v>
      </c>
      <c r="K316" s="178">
        <f>SUM(K317:K318)</f>
        <v>0</v>
      </c>
      <c r="L316" s="178">
        <f>SUM(L317:L318)</f>
        <v>0</v>
      </c>
      <c r="M316" s="38"/>
    </row>
    <row r="317" spans="1:13" ht="25.5" hidden="1" customHeight="1">
      <c r="A317" s="170">
        <v>3</v>
      </c>
      <c r="B317" s="170">
        <v>3</v>
      </c>
      <c r="C317" s="166">
        <v>1</v>
      </c>
      <c r="D317" s="167">
        <v>2</v>
      </c>
      <c r="E317" s="167">
        <v>1</v>
      </c>
      <c r="F317" s="169">
        <v>1</v>
      </c>
      <c r="G317" s="168" t="s">
        <v>178</v>
      </c>
      <c r="H317" s="146">
        <v>284</v>
      </c>
      <c r="I317" s="174">
        <v>0</v>
      </c>
      <c r="J317" s="174">
        <v>0</v>
      </c>
      <c r="K317" s="174">
        <v>0</v>
      </c>
      <c r="L317" s="174">
        <v>0</v>
      </c>
      <c r="M317" s="38"/>
    </row>
    <row r="318" spans="1:13" ht="24" hidden="1" customHeight="1">
      <c r="A318" s="179">
        <v>3</v>
      </c>
      <c r="B318" s="215">
        <v>3</v>
      </c>
      <c r="C318" s="188">
        <v>1</v>
      </c>
      <c r="D318" s="189">
        <v>2</v>
      </c>
      <c r="E318" s="189">
        <v>1</v>
      </c>
      <c r="F318" s="190">
        <v>2</v>
      </c>
      <c r="G318" s="191" t="s">
        <v>179</v>
      </c>
      <c r="H318" s="146">
        <v>285</v>
      </c>
      <c r="I318" s="174">
        <v>0</v>
      </c>
      <c r="J318" s="174">
        <v>0</v>
      </c>
      <c r="K318" s="174">
        <v>0</v>
      </c>
      <c r="L318" s="174">
        <v>0</v>
      </c>
      <c r="M318" s="38"/>
    </row>
    <row r="319" spans="1:13" ht="27.75" hidden="1" customHeight="1">
      <c r="A319" s="166">
        <v>3</v>
      </c>
      <c r="B319" s="168">
        <v>3</v>
      </c>
      <c r="C319" s="166">
        <v>1</v>
      </c>
      <c r="D319" s="167">
        <v>3</v>
      </c>
      <c r="E319" s="167"/>
      <c r="F319" s="169"/>
      <c r="G319" s="168" t="s">
        <v>180</v>
      </c>
      <c r="H319" s="146">
        <v>286</v>
      </c>
      <c r="I319" s="155">
        <f>I320</f>
        <v>0</v>
      </c>
      <c r="J319" s="231">
        <f>J320</f>
        <v>0</v>
      </c>
      <c r="K319" s="156">
        <f>K320</f>
        <v>0</v>
      </c>
      <c r="L319" s="156">
        <f>L320</f>
        <v>0</v>
      </c>
      <c r="M319" s="38"/>
    </row>
    <row r="320" spans="1:13" ht="24" hidden="1" customHeight="1">
      <c r="A320" s="166">
        <v>3</v>
      </c>
      <c r="B320" s="191">
        <v>3</v>
      </c>
      <c r="C320" s="188">
        <v>1</v>
      </c>
      <c r="D320" s="189">
        <v>3</v>
      </c>
      <c r="E320" s="189">
        <v>1</v>
      </c>
      <c r="F320" s="190"/>
      <c r="G320" s="168" t="s">
        <v>180</v>
      </c>
      <c r="H320" s="146">
        <v>287</v>
      </c>
      <c r="I320" s="156">
        <f>I321+I322</f>
        <v>0</v>
      </c>
      <c r="J320" s="156">
        <f>J321+J322</f>
        <v>0</v>
      </c>
      <c r="K320" s="156">
        <f>K321+K322</f>
        <v>0</v>
      </c>
      <c r="L320" s="156">
        <f>L321+L322</f>
        <v>0</v>
      </c>
      <c r="M320" s="38"/>
    </row>
    <row r="321" spans="1:13" ht="27" hidden="1" customHeight="1">
      <c r="A321" s="166">
        <v>3</v>
      </c>
      <c r="B321" s="168">
        <v>3</v>
      </c>
      <c r="C321" s="166">
        <v>1</v>
      </c>
      <c r="D321" s="167">
        <v>3</v>
      </c>
      <c r="E321" s="167">
        <v>1</v>
      </c>
      <c r="F321" s="169">
        <v>1</v>
      </c>
      <c r="G321" s="168" t="s">
        <v>181</v>
      </c>
      <c r="H321" s="146">
        <v>288</v>
      </c>
      <c r="I321" s="220">
        <v>0</v>
      </c>
      <c r="J321" s="220">
        <v>0</v>
      </c>
      <c r="K321" s="220">
        <v>0</v>
      </c>
      <c r="L321" s="219">
        <v>0</v>
      </c>
      <c r="M321" s="38"/>
    </row>
    <row r="322" spans="1:13" ht="26.25" hidden="1" customHeight="1">
      <c r="A322" s="166">
        <v>3</v>
      </c>
      <c r="B322" s="168">
        <v>3</v>
      </c>
      <c r="C322" s="166">
        <v>1</v>
      </c>
      <c r="D322" s="167">
        <v>3</v>
      </c>
      <c r="E322" s="167">
        <v>1</v>
      </c>
      <c r="F322" s="169">
        <v>2</v>
      </c>
      <c r="G322" s="168" t="s">
        <v>182</v>
      </c>
      <c r="H322" s="146">
        <v>289</v>
      </c>
      <c r="I322" s="174">
        <v>0</v>
      </c>
      <c r="J322" s="174">
        <v>0</v>
      </c>
      <c r="K322" s="174">
        <v>0</v>
      </c>
      <c r="L322" s="174">
        <v>0</v>
      </c>
      <c r="M322" s="38"/>
    </row>
    <row r="323" spans="1:13" hidden="1">
      <c r="A323" s="166">
        <v>3</v>
      </c>
      <c r="B323" s="168">
        <v>3</v>
      </c>
      <c r="C323" s="166">
        <v>1</v>
      </c>
      <c r="D323" s="167">
        <v>4</v>
      </c>
      <c r="E323" s="167"/>
      <c r="F323" s="169"/>
      <c r="G323" s="168" t="s">
        <v>183</v>
      </c>
      <c r="H323" s="146">
        <v>290</v>
      </c>
      <c r="I323" s="155">
        <f>I324</f>
        <v>0</v>
      </c>
      <c r="J323" s="231">
        <f>J324</f>
        <v>0</v>
      </c>
      <c r="K323" s="156">
        <f>K324</f>
        <v>0</v>
      </c>
      <c r="L323" s="156">
        <f>L324</f>
        <v>0</v>
      </c>
    </row>
    <row r="324" spans="1:13" ht="31.5" hidden="1" customHeight="1">
      <c r="A324" s="170">
        <v>3</v>
      </c>
      <c r="B324" s="166">
        <v>3</v>
      </c>
      <c r="C324" s="167">
        <v>1</v>
      </c>
      <c r="D324" s="167">
        <v>4</v>
      </c>
      <c r="E324" s="167">
        <v>1</v>
      </c>
      <c r="F324" s="169"/>
      <c r="G324" s="168" t="s">
        <v>183</v>
      </c>
      <c r="H324" s="146">
        <v>291</v>
      </c>
      <c r="I324" s="155">
        <f>SUM(I325:I326)</f>
        <v>0</v>
      </c>
      <c r="J324" s="155">
        <f>SUM(J325:J326)</f>
        <v>0</v>
      </c>
      <c r="K324" s="155">
        <f>SUM(K325:K326)</f>
        <v>0</v>
      </c>
      <c r="L324" s="155">
        <f>SUM(L325:L326)</f>
        <v>0</v>
      </c>
      <c r="M324" s="38"/>
    </row>
    <row r="325" spans="1:13" hidden="1">
      <c r="A325" s="170">
        <v>3</v>
      </c>
      <c r="B325" s="166">
        <v>3</v>
      </c>
      <c r="C325" s="167">
        <v>1</v>
      </c>
      <c r="D325" s="167">
        <v>4</v>
      </c>
      <c r="E325" s="167">
        <v>1</v>
      </c>
      <c r="F325" s="169">
        <v>1</v>
      </c>
      <c r="G325" s="168" t="s">
        <v>184</v>
      </c>
      <c r="H325" s="146">
        <v>292</v>
      </c>
      <c r="I325" s="173">
        <v>0</v>
      </c>
      <c r="J325" s="174">
        <v>0</v>
      </c>
      <c r="K325" s="174">
        <v>0</v>
      </c>
      <c r="L325" s="173">
        <v>0</v>
      </c>
    </row>
    <row r="326" spans="1:13" ht="30.75" hidden="1" customHeight="1">
      <c r="A326" s="166">
        <v>3</v>
      </c>
      <c r="B326" s="167">
        <v>3</v>
      </c>
      <c r="C326" s="167">
        <v>1</v>
      </c>
      <c r="D326" s="167">
        <v>4</v>
      </c>
      <c r="E326" s="167">
        <v>1</v>
      </c>
      <c r="F326" s="169">
        <v>2</v>
      </c>
      <c r="G326" s="168" t="s">
        <v>185</v>
      </c>
      <c r="H326" s="146">
        <v>293</v>
      </c>
      <c r="I326" s="174">
        <v>0</v>
      </c>
      <c r="J326" s="220">
        <v>0</v>
      </c>
      <c r="K326" s="220">
        <v>0</v>
      </c>
      <c r="L326" s="219">
        <v>0</v>
      </c>
      <c r="M326" s="38"/>
    </row>
    <row r="327" spans="1:13" ht="26.25" hidden="1" customHeight="1">
      <c r="A327" s="166">
        <v>3</v>
      </c>
      <c r="B327" s="167">
        <v>3</v>
      </c>
      <c r="C327" s="167">
        <v>1</v>
      </c>
      <c r="D327" s="167">
        <v>5</v>
      </c>
      <c r="E327" s="167"/>
      <c r="F327" s="169"/>
      <c r="G327" s="168" t="s">
        <v>186</v>
      </c>
      <c r="H327" s="146">
        <v>294</v>
      </c>
      <c r="I327" s="178">
        <f t="shared" ref="I327:L328" si="28">I328</f>
        <v>0</v>
      </c>
      <c r="J327" s="231">
        <f t="shared" si="28"/>
        <v>0</v>
      </c>
      <c r="K327" s="156">
        <f t="shared" si="28"/>
        <v>0</v>
      </c>
      <c r="L327" s="156">
        <f t="shared" si="28"/>
        <v>0</v>
      </c>
      <c r="M327" s="38"/>
    </row>
    <row r="328" spans="1:13" ht="30" hidden="1" customHeight="1">
      <c r="A328" s="161">
        <v>3</v>
      </c>
      <c r="B328" s="189">
        <v>3</v>
      </c>
      <c r="C328" s="189">
        <v>1</v>
      </c>
      <c r="D328" s="189">
        <v>5</v>
      </c>
      <c r="E328" s="189">
        <v>1</v>
      </c>
      <c r="F328" s="190"/>
      <c r="G328" s="168" t="s">
        <v>186</v>
      </c>
      <c r="H328" s="146">
        <v>295</v>
      </c>
      <c r="I328" s="156">
        <f t="shared" si="28"/>
        <v>0</v>
      </c>
      <c r="J328" s="232">
        <f t="shared" si="28"/>
        <v>0</v>
      </c>
      <c r="K328" s="178">
        <f t="shared" si="28"/>
        <v>0</v>
      </c>
      <c r="L328" s="178">
        <f t="shared" si="28"/>
        <v>0</v>
      </c>
      <c r="M328" s="38"/>
    </row>
    <row r="329" spans="1:13" ht="30" hidden="1" customHeight="1">
      <c r="A329" s="166">
        <v>3</v>
      </c>
      <c r="B329" s="167">
        <v>3</v>
      </c>
      <c r="C329" s="167">
        <v>1</v>
      </c>
      <c r="D329" s="167">
        <v>5</v>
      </c>
      <c r="E329" s="167">
        <v>1</v>
      </c>
      <c r="F329" s="169">
        <v>1</v>
      </c>
      <c r="G329" s="168" t="s">
        <v>187</v>
      </c>
      <c r="H329" s="146">
        <v>296</v>
      </c>
      <c r="I329" s="174">
        <v>0</v>
      </c>
      <c r="J329" s="220">
        <v>0</v>
      </c>
      <c r="K329" s="220">
        <v>0</v>
      </c>
      <c r="L329" s="219">
        <v>0</v>
      </c>
      <c r="M329" s="38"/>
    </row>
    <row r="330" spans="1:13" ht="30" hidden="1" customHeight="1">
      <c r="A330" s="166">
        <v>3</v>
      </c>
      <c r="B330" s="167">
        <v>3</v>
      </c>
      <c r="C330" s="167">
        <v>1</v>
      </c>
      <c r="D330" s="167">
        <v>6</v>
      </c>
      <c r="E330" s="167"/>
      <c r="F330" s="169"/>
      <c r="G330" s="168" t="s">
        <v>157</v>
      </c>
      <c r="H330" s="146">
        <v>297</v>
      </c>
      <c r="I330" s="156">
        <f t="shared" ref="I330:L331" si="29">I331</f>
        <v>0</v>
      </c>
      <c r="J330" s="231">
        <f t="shared" si="29"/>
        <v>0</v>
      </c>
      <c r="K330" s="156">
        <f t="shared" si="29"/>
        <v>0</v>
      </c>
      <c r="L330" s="156">
        <f t="shared" si="29"/>
        <v>0</v>
      </c>
      <c r="M330" s="38"/>
    </row>
    <row r="331" spans="1:13" ht="30" hidden="1" customHeight="1">
      <c r="A331" s="166">
        <v>3</v>
      </c>
      <c r="B331" s="167">
        <v>3</v>
      </c>
      <c r="C331" s="167">
        <v>1</v>
      </c>
      <c r="D331" s="167">
        <v>6</v>
      </c>
      <c r="E331" s="167">
        <v>1</v>
      </c>
      <c r="F331" s="169"/>
      <c r="G331" s="168" t="s">
        <v>157</v>
      </c>
      <c r="H331" s="146">
        <v>298</v>
      </c>
      <c r="I331" s="155">
        <f t="shared" si="29"/>
        <v>0</v>
      </c>
      <c r="J331" s="231">
        <f t="shared" si="29"/>
        <v>0</v>
      </c>
      <c r="K331" s="156">
        <f t="shared" si="29"/>
        <v>0</v>
      </c>
      <c r="L331" s="156">
        <f t="shared" si="29"/>
        <v>0</v>
      </c>
      <c r="M331" s="38"/>
    </row>
    <row r="332" spans="1:13" ht="25.5" hidden="1" customHeight="1">
      <c r="A332" s="166">
        <v>3</v>
      </c>
      <c r="B332" s="167">
        <v>3</v>
      </c>
      <c r="C332" s="167">
        <v>1</v>
      </c>
      <c r="D332" s="167">
        <v>6</v>
      </c>
      <c r="E332" s="167">
        <v>1</v>
      </c>
      <c r="F332" s="169">
        <v>1</v>
      </c>
      <c r="G332" s="168" t="s">
        <v>157</v>
      </c>
      <c r="H332" s="146">
        <v>299</v>
      </c>
      <c r="I332" s="220">
        <v>0</v>
      </c>
      <c r="J332" s="220">
        <v>0</v>
      </c>
      <c r="K332" s="220">
        <v>0</v>
      </c>
      <c r="L332" s="219">
        <v>0</v>
      </c>
      <c r="M332" s="38"/>
    </row>
    <row r="333" spans="1:13" ht="22.5" hidden="1" customHeight="1">
      <c r="A333" s="166">
        <v>3</v>
      </c>
      <c r="B333" s="167">
        <v>3</v>
      </c>
      <c r="C333" s="167">
        <v>1</v>
      </c>
      <c r="D333" s="167">
        <v>7</v>
      </c>
      <c r="E333" s="167"/>
      <c r="F333" s="169"/>
      <c r="G333" s="168" t="s">
        <v>188</v>
      </c>
      <c r="H333" s="146">
        <v>300</v>
      </c>
      <c r="I333" s="155">
        <f>I334</f>
        <v>0</v>
      </c>
      <c r="J333" s="231">
        <f>J334</f>
        <v>0</v>
      </c>
      <c r="K333" s="156">
        <f>K334</f>
        <v>0</v>
      </c>
      <c r="L333" s="156">
        <f>L334</f>
        <v>0</v>
      </c>
      <c r="M333" s="38"/>
    </row>
    <row r="334" spans="1:13" ht="25.5" hidden="1" customHeight="1">
      <c r="A334" s="166">
        <v>3</v>
      </c>
      <c r="B334" s="167">
        <v>3</v>
      </c>
      <c r="C334" s="167">
        <v>1</v>
      </c>
      <c r="D334" s="167">
        <v>7</v>
      </c>
      <c r="E334" s="167">
        <v>1</v>
      </c>
      <c r="F334" s="169"/>
      <c r="G334" s="168" t="s">
        <v>188</v>
      </c>
      <c r="H334" s="146">
        <v>301</v>
      </c>
      <c r="I334" s="155">
        <f>I335+I336</f>
        <v>0</v>
      </c>
      <c r="J334" s="155">
        <f>J335+J336</f>
        <v>0</v>
      </c>
      <c r="K334" s="155">
        <f>K335+K336</f>
        <v>0</v>
      </c>
      <c r="L334" s="155">
        <f>L335+L336</f>
        <v>0</v>
      </c>
      <c r="M334" s="38"/>
    </row>
    <row r="335" spans="1:13" ht="27" hidden="1" customHeight="1">
      <c r="A335" s="166">
        <v>3</v>
      </c>
      <c r="B335" s="167">
        <v>3</v>
      </c>
      <c r="C335" s="167">
        <v>1</v>
      </c>
      <c r="D335" s="167">
        <v>7</v>
      </c>
      <c r="E335" s="167">
        <v>1</v>
      </c>
      <c r="F335" s="169">
        <v>1</v>
      </c>
      <c r="G335" s="168" t="s">
        <v>189</v>
      </c>
      <c r="H335" s="146">
        <v>302</v>
      </c>
      <c r="I335" s="220">
        <v>0</v>
      </c>
      <c r="J335" s="220">
        <v>0</v>
      </c>
      <c r="K335" s="220">
        <v>0</v>
      </c>
      <c r="L335" s="219">
        <v>0</v>
      </c>
      <c r="M335" s="38"/>
    </row>
    <row r="336" spans="1:13" ht="27.75" hidden="1" customHeight="1">
      <c r="A336" s="166">
        <v>3</v>
      </c>
      <c r="B336" s="167">
        <v>3</v>
      </c>
      <c r="C336" s="167">
        <v>1</v>
      </c>
      <c r="D336" s="167">
        <v>7</v>
      </c>
      <c r="E336" s="167">
        <v>1</v>
      </c>
      <c r="F336" s="169">
        <v>2</v>
      </c>
      <c r="G336" s="168" t="s">
        <v>190</v>
      </c>
      <c r="H336" s="146">
        <v>303</v>
      </c>
      <c r="I336" s="174">
        <v>0</v>
      </c>
      <c r="J336" s="174">
        <v>0</v>
      </c>
      <c r="K336" s="174">
        <v>0</v>
      </c>
      <c r="L336" s="174">
        <v>0</v>
      </c>
      <c r="M336" s="38"/>
    </row>
    <row r="337" spans="1:16" ht="38.25" hidden="1" customHeight="1">
      <c r="A337" s="166">
        <v>3</v>
      </c>
      <c r="B337" s="167">
        <v>3</v>
      </c>
      <c r="C337" s="167">
        <v>2</v>
      </c>
      <c r="D337" s="167"/>
      <c r="E337" s="167"/>
      <c r="F337" s="169"/>
      <c r="G337" s="168" t="s">
        <v>191</v>
      </c>
      <c r="H337" s="146">
        <v>304</v>
      </c>
      <c r="I337" s="155">
        <f>SUM(I338+I347+I351+I355+I359+I362+I365)</f>
        <v>0</v>
      </c>
      <c r="J337" s="231">
        <f>SUM(J338+J347+J351+J355+J359+J362+J365)</f>
        <v>0</v>
      </c>
      <c r="K337" s="156">
        <f>SUM(K338+K347+K351+K355+K359+K362+K365)</f>
        <v>0</v>
      </c>
      <c r="L337" s="156">
        <f>SUM(L338+L347+L351+L355+L359+L362+L365)</f>
        <v>0</v>
      </c>
      <c r="M337" s="38"/>
    </row>
    <row r="338" spans="1:16" ht="30" hidden="1" customHeight="1">
      <c r="A338" s="166">
        <v>3</v>
      </c>
      <c r="B338" s="167">
        <v>3</v>
      </c>
      <c r="C338" s="167">
        <v>2</v>
      </c>
      <c r="D338" s="167">
        <v>1</v>
      </c>
      <c r="E338" s="167"/>
      <c r="F338" s="169"/>
      <c r="G338" s="168" t="s">
        <v>139</v>
      </c>
      <c r="H338" s="146">
        <v>305</v>
      </c>
      <c r="I338" s="155">
        <f>I339</f>
        <v>0</v>
      </c>
      <c r="J338" s="231">
        <f>J339</f>
        <v>0</v>
      </c>
      <c r="K338" s="156">
        <f>K339</f>
        <v>0</v>
      </c>
      <c r="L338" s="156">
        <f>L339</f>
        <v>0</v>
      </c>
      <c r="M338" s="38"/>
    </row>
    <row r="339" spans="1:16" hidden="1">
      <c r="A339" s="170">
        <v>3</v>
      </c>
      <c r="B339" s="166">
        <v>3</v>
      </c>
      <c r="C339" s="167">
        <v>2</v>
      </c>
      <c r="D339" s="168">
        <v>1</v>
      </c>
      <c r="E339" s="166">
        <v>1</v>
      </c>
      <c r="F339" s="169"/>
      <c r="G339" s="168" t="s">
        <v>139</v>
      </c>
      <c r="H339" s="146">
        <v>306</v>
      </c>
      <c r="I339" s="155">
        <f t="shared" ref="I339:P339" si="30">SUM(I340:I340)</f>
        <v>0</v>
      </c>
      <c r="J339" s="155">
        <f t="shared" si="30"/>
        <v>0</v>
      </c>
      <c r="K339" s="155">
        <f t="shared" si="30"/>
        <v>0</v>
      </c>
      <c r="L339" s="155">
        <f t="shared" si="30"/>
        <v>0</v>
      </c>
      <c r="M339" s="233">
        <f t="shared" si="30"/>
        <v>0</v>
      </c>
      <c r="N339" s="233">
        <f t="shared" si="30"/>
        <v>0</v>
      </c>
      <c r="O339" s="233">
        <f t="shared" si="30"/>
        <v>0</v>
      </c>
      <c r="P339" s="233">
        <f t="shared" si="30"/>
        <v>0</v>
      </c>
    </row>
    <row r="340" spans="1:16" ht="27.75" hidden="1" customHeight="1">
      <c r="A340" s="170">
        <v>3</v>
      </c>
      <c r="B340" s="166">
        <v>3</v>
      </c>
      <c r="C340" s="167">
        <v>2</v>
      </c>
      <c r="D340" s="168">
        <v>1</v>
      </c>
      <c r="E340" s="166">
        <v>1</v>
      </c>
      <c r="F340" s="169">
        <v>1</v>
      </c>
      <c r="G340" s="168" t="s">
        <v>140</v>
      </c>
      <c r="H340" s="146">
        <v>307</v>
      </c>
      <c r="I340" s="220">
        <v>0</v>
      </c>
      <c r="J340" s="220">
        <v>0</v>
      </c>
      <c r="K340" s="220">
        <v>0</v>
      </c>
      <c r="L340" s="219">
        <v>0</v>
      </c>
      <c r="M340" s="38"/>
    </row>
    <row r="341" spans="1:16" hidden="1">
      <c r="A341" s="170">
        <v>3</v>
      </c>
      <c r="B341" s="166">
        <v>3</v>
      </c>
      <c r="C341" s="167">
        <v>2</v>
      </c>
      <c r="D341" s="168">
        <v>1</v>
      </c>
      <c r="E341" s="166">
        <v>2</v>
      </c>
      <c r="F341" s="169"/>
      <c r="G341" s="191" t="s">
        <v>163</v>
      </c>
      <c r="H341" s="146">
        <v>308</v>
      </c>
      <c r="I341" s="155">
        <f>SUM(I342:I343)</f>
        <v>0</v>
      </c>
      <c r="J341" s="155">
        <f>SUM(J342:J343)</f>
        <v>0</v>
      </c>
      <c r="K341" s="155">
        <f>SUM(K342:K343)</f>
        <v>0</v>
      </c>
      <c r="L341" s="155">
        <f>SUM(L342:L343)</f>
        <v>0</v>
      </c>
    </row>
    <row r="342" spans="1:16" hidden="1">
      <c r="A342" s="170">
        <v>3</v>
      </c>
      <c r="B342" s="166">
        <v>3</v>
      </c>
      <c r="C342" s="167">
        <v>2</v>
      </c>
      <c r="D342" s="168">
        <v>1</v>
      </c>
      <c r="E342" s="166">
        <v>2</v>
      </c>
      <c r="F342" s="169">
        <v>1</v>
      </c>
      <c r="G342" s="191" t="s">
        <v>142</v>
      </c>
      <c r="H342" s="146">
        <v>309</v>
      </c>
      <c r="I342" s="220">
        <v>0</v>
      </c>
      <c r="J342" s="220">
        <v>0</v>
      </c>
      <c r="K342" s="220">
        <v>0</v>
      </c>
      <c r="L342" s="219">
        <v>0</v>
      </c>
    </row>
    <row r="343" spans="1:16" hidden="1">
      <c r="A343" s="170">
        <v>3</v>
      </c>
      <c r="B343" s="166">
        <v>3</v>
      </c>
      <c r="C343" s="167">
        <v>2</v>
      </c>
      <c r="D343" s="168">
        <v>1</v>
      </c>
      <c r="E343" s="166">
        <v>2</v>
      </c>
      <c r="F343" s="169">
        <v>2</v>
      </c>
      <c r="G343" s="191" t="s">
        <v>143</v>
      </c>
      <c r="H343" s="146">
        <v>310</v>
      </c>
      <c r="I343" s="174">
        <v>0</v>
      </c>
      <c r="J343" s="174">
        <v>0</v>
      </c>
      <c r="K343" s="174">
        <v>0</v>
      </c>
      <c r="L343" s="174">
        <v>0</v>
      </c>
    </row>
    <row r="344" spans="1:16" hidden="1">
      <c r="A344" s="170">
        <v>3</v>
      </c>
      <c r="B344" s="166">
        <v>3</v>
      </c>
      <c r="C344" s="167">
        <v>2</v>
      </c>
      <c r="D344" s="168">
        <v>1</v>
      </c>
      <c r="E344" s="166">
        <v>3</v>
      </c>
      <c r="F344" s="169"/>
      <c r="G344" s="191" t="s">
        <v>144</v>
      </c>
      <c r="H344" s="146">
        <v>311</v>
      </c>
      <c r="I344" s="155">
        <f>SUM(I345:I346)</f>
        <v>0</v>
      </c>
      <c r="J344" s="155">
        <f>SUM(J345:J346)</f>
        <v>0</v>
      </c>
      <c r="K344" s="155">
        <f>SUM(K345:K346)</f>
        <v>0</v>
      </c>
      <c r="L344" s="155">
        <f>SUM(L345:L346)</f>
        <v>0</v>
      </c>
    </row>
    <row r="345" spans="1:16" hidden="1">
      <c r="A345" s="170">
        <v>3</v>
      </c>
      <c r="B345" s="166">
        <v>3</v>
      </c>
      <c r="C345" s="167">
        <v>2</v>
      </c>
      <c r="D345" s="168">
        <v>1</v>
      </c>
      <c r="E345" s="166">
        <v>3</v>
      </c>
      <c r="F345" s="169">
        <v>1</v>
      </c>
      <c r="G345" s="191" t="s">
        <v>145</v>
      </c>
      <c r="H345" s="146">
        <v>312</v>
      </c>
      <c r="I345" s="174">
        <v>0</v>
      </c>
      <c r="J345" s="174">
        <v>0</v>
      </c>
      <c r="K345" s="174">
        <v>0</v>
      </c>
      <c r="L345" s="174">
        <v>0</v>
      </c>
    </row>
    <row r="346" spans="1:16" hidden="1">
      <c r="A346" s="170">
        <v>3</v>
      </c>
      <c r="B346" s="166">
        <v>3</v>
      </c>
      <c r="C346" s="167">
        <v>2</v>
      </c>
      <c r="D346" s="168">
        <v>1</v>
      </c>
      <c r="E346" s="166">
        <v>3</v>
      </c>
      <c r="F346" s="169">
        <v>2</v>
      </c>
      <c r="G346" s="191" t="s">
        <v>164</v>
      </c>
      <c r="H346" s="146">
        <v>313</v>
      </c>
      <c r="I346" s="192">
        <v>0</v>
      </c>
      <c r="J346" s="234">
        <v>0</v>
      </c>
      <c r="K346" s="192">
        <v>0</v>
      </c>
      <c r="L346" s="192">
        <v>0</v>
      </c>
    </row>
    <row r="347" spans="1:16" hidden="1">
      <c r="A347" s="179">
        <v>3</v>
      </c>
      <c r="B347" s="179">
        <v>3</v>
      </c>
      <c r="C347" s="188">
        <v>2</v>
      </c>
      <c r="D347" s="191">
        <v>2</v>
      </c>
      <c r="E347" s="188"/>
      <c r="F347" s="190"/>
      <c r="G347" s="191" t="s">
        <v>177</v>
      </c>
      <c r="H347" s="146">
        <v>314</v>
      </c>
      <c r="I347" s="184">
        <f>I348</f>
        <v>0</v>
      </c>
      <c r="J347" s="235">
        <f>J348</f>
        <v>0</v>
      </c>
      <c r="K347" s="185">
        <f>K348</f>
        <v>0</v>
      </c>
      <c r="L347" s="185">
        <f>L348</f>
        <v>0</v>
      </c>
    </row>
    <row r="348" spans="1:16" hidden="1">
      <c r="A348" s="170">
        <v>3</v>
      </c>
      <c r="B348" s="170">
        <v>3</v>
      </c>
      <c r="C348" s="166">
        <v>2</v>
      </c>
      <c r="D348" s="168">
        <v>2</v>
      </c>
      <c r="E348" s="166">
        <v>1</v>
      </c>
      <c r="F348" s="169"/>
      <c r="G348" s="191" t="s">
        <v>177</v>
      </c>
      <c r="H348" s="146">
        <v>315</v>
      </c>
      <c r="I348" s="155">
        <f>SUM(I349:I350)</f>
        <v>0</v>
      </c>
      <c r="J348" s="197">
        <f>SUM(J349:J350)</f>
        <v>0</v>
      </c>
      <c r="K348" s="156">
        <f>SUM(K349:K350)</f>
        <v>0</v>
      </c>
      <c r="L348" s="156">
        <f>SUM(L349:L350)</f>
        <v>0</v>
      </c>
    </row>
    <row r="349" spans="1:16" hidden="1">
      <c r="A349" s="170">
        <v>3</v>
      </c>
      <c r="B349" s="170">
        <v>3</v>
      </c>
      <c r="C349" s="166">
        <v>2</v>
      </c>
      <c r="D349" s="168">
        <v>2</v>
      </c>
      <c r="E349" s="170">
        <v>1</v>
      </c>
      <c r="F349" s="202">
        <v>1</v>
      </c>
      <c r="G349" s="168" t="s">
        <v>178</v>
      </c>
      <c r="H349" s="146">
        <v>316</v>
      </c>
      <c r="I349" s="174">
        <v>0</v>
      </c>
      <c r="J349" s="174">
        <v>0</v>
      </c>
      <c r="K349" s="174">
        <v>0</v>
      </c>
      <c r="L349" s="174">
        <v>0</v>
      </c>
    </row>
    <row r="350" spans="1:16" hidden="1">
      <c r="A350" s="179">
        <v>3</v>
      </c>
      <c r="B350" s="179">
        <v>3</v>
      </c>
      <c r="C350" s="180">
        <v>2</v>
      </c>
      <c r="D350" s="181">
        <v>2</v>
      </c>
      <c r="E350" s="182">
        <v>1</v>
      </c>
      <c r="F350" s="210">
        <v>2</v>
      </c>
      <c r="G350" s="182" t="s">
        <v>179</v>
      </c>
      <c r="H350" s="146">
        <v>317</v>
      </c>
      <c r="I350" s="174">
        <v>0</v>
      </c>
      <c r="J350" s="174">
        <v>0</v>
      </c>
      <c r="K350" s="174">
        <v>0</v>
      </c>
      <c r="L350" s="174">
        <v>0</v>
      </c>
    </row>
    <row r="351" spans="1:16" ht="23.25" hidden="1" customHeight="1">
      <c r="A351" s="170">
        <v>3</v>
      </c>
      <c r="B351" s="170">
        <v>3</v>
      </c>
      <c r="C351" s="166">
        <v>2</v>
      </c>
      <c r="D351" s="167">
        <v>3</v>
      </c>
      <c r="E351" s="168"/>
      <c r="F351" s="202"/>
      <c r="G351" s="168" t="s">
        <v>180</v>
      </c>
      <c r="H351" s="146">
        <v>318</v>
      </c>
      <c r="I351" s="155">
        <f>I352</f>
        <v>0</v>
      </c>
      <c r="J351" s="197">
        <f>J352</f>
        <v>0</v>
      </c>
      <c r="K351" s="156">
        <f>K352</f>
        <v>0</v>
      </c>
      <c r="L351" s="156">
        <f>L352</f>
        <v>0</v>
      </c>
      <c r="M351" s="38"/>
    </row>
    <row r="352" spans="1:16" ht="27.75" hidden="1" customHeight="1">
      <c r="A352" s="170">
        <v>3</v>
      </c>
      <c r="B352" s="170">
        <v>3</v>
      </c>
      <c r="C352" s="166">
        <v>2</v>
      </c>
      <c r="D352" s="167">
        <v>3</v>
      </c>
      <c r="E352" s="168">
        <v>1</v>
      </c>
      <c r="F352" s="202"/>
      <c r="G352" s="168" t="s">
        <v>180</v>
      </c>
      <c r="H352" s="146">
        <v>319</v>
      </c>
      <c r="I352" s="155">
        <f>I353+I354</f>
        <v>0</v>
      </c>
      <c r="J352" s="155">
        <f>J353+J354</f>
        <v>0</v>
      </c>
      <c r="K352" s="155">
        <f>K353+K354</f>
        <v>0</v>
      </c>
      <c r="L352" s="155">
        <f>L353+L354</f>
        <v>0</v>
      </c>
      <c r="M352" s="38"/>
    </row>
    <row r="353" spans="1:13" ht="28.5" hidden="1" customHeight="1">
      <c r="A353" s="170">
        <v>3</v>
      </c>
      <c r="B353" s="170">
        <v>3</v>
      </c>
      <c r="C353" s="166">
        <v>2</v>
      </c>
      <c r="D353" s="167">
        <v>3</v>
      </c>
      <c r="E353" s="168">
        <v>1</v>
      </c>
      <c r="F353" s="202">
        <v>1</v>
      </c>
      <c r="G353" s="168" t="s">
        <v>181</v>
      </c>
      <c r="H353" s="146">
        <v>320</v>
      </c>
      <c r="I353" s="220">
        <v>0</v>
      </c>
      <c r="J353" s="220">
        <v>0</v>
      </c>
      <c r="K353" s="220">
        <v>0</v>
      </c>
      <c r="L353" s="219">
        <v>0</v>
      </c>
      <c r="M353" s="38"/>
    </row>
    <row r="354" spans="1:13" ht="27.75" hidden="1" customHeight="1">
      <c r="A354" s="170">
        <v>3</v>
      </c>
      <c r="B354" s="170">
        <v>3</v>
      </c>
      <c r="C354" s="166">
        <v>2</v>
      </c>
      <c r="D354" s="167">
        <v>3</v>
      </c>
      <c r="E354" s="168">
        <v>1</v>
      </c>
      <c r="F354" s="202">
        <v>2</v>
      </c>
      <c r="G354" s="168" t="s">
        <v>182</v>
      </c>
      <c r="H354" s="146">
        <v>321</v>
      </c>
      <c r="I354" s="174">
        <v>0</v>
      </c>
      <c r="J354" s="174">
        <v>0</v>
      </c>
      <c r="K354" s="174">
        <v>0</v>
      </c>
      <c r="L354" s="174">
        <v>0</v>
      </c>
      <c r="M354" s="38"/>
    </row>
    <row r="355" spans="1:13" hidden="1">
      <c r="A355" s="170">
        <v>3</v>
      </c>
      <c r="B355" s="170">
        <v>3</v>
      </c>
      <c r="C355" s="166">
        <v>2</v>
      </c>
      <c r="D355" s="167">
        <v>4</v>
      </c>
      <c r="E355" s="167"/>
      <c r="F355" s="169"/>
      <c r="G355" s="168" t="s">
        <v>183</v>
      </c>
      <c r="H355" s="146">
        <v>322</v>
      </c>
      <c r="I355" s="155">
        <f>I356</f>
        <v>0</v>
      </c>
      <c r="J355" s="197">
        <f>J356</f>
        <v>0</v>
      </c>
      <c r="K355" s="156">
        <f>K356</f>
        <v>0</v>
      </c>
      <c r="L355" s="156">
        <f>L356</f>
        <v>0</v>
      </c>
    </row>
    <row r="356" spans="1:13" hidden="1">
      <c r="A356" s="187">
        <v>3</v>
      </c>
      <c r="B356" s="187">
        <v>3</v>
      </c>
      <c r="C356" s="161">
        <v>2</v>
      </c>
      <c r="D356" s="159">
        <v>4</v>
      </c>
      <c r="E356" s="159">
        <v>1</v>
      </c>
      <c r="F356" s="162"/>
      <c r="G356" s="168" t="s">
        <v>183</v>
      </c>
      <c r="H356" s="146">
        <v>323</v>
      </c>
      <c r="I356" s="177">
        <f>SUM(I357:I358)</f>
        <v>0</v>
      </c>
      <c r="J356" s="199">
        <f>SUM(J357:J358)</f>
        <v>0</v>
      </c>
      <c r="K356" s="178">
        <f>SUM(K357:K358)</f>
        <v>0</v>
      </c>
      <c r="L356" s="178">
        <f>SUM(L357:L358)</f>
        <v>0</v>
      </c>
    </row>
    <row r="357" spans="1:13" ht="30.75" hidden="1" customHeight="1">
      <c r="A357" s="170">
        <v>3</v>
      </c>
      <c r="B357" s="170">
        <v>3</v>
      </c>
      <c r="C357" s="166">
        <v>2</v>
      </c>
      <c r="D357" s="167">
        <v>4</v>
      </c>
      <c r="E357" s="167">
        <v>1</v>
      </c>
      <c r="F357" s="169">
        <v>1</v>
      </c>
      <c r="G357" s="168" t="s">
        <v>184</v>
      </c>
      <c r="H357" s="146">
        <v>324</v>
      </c>
      <c r="I357" s="174">
        <v>0</v>
      </c>
      <c r="J357" s="174">
        <v>0</v>
      </c>
      <c r="K357" s="174">
        <v>0</v>
      </c>
      <c r="L357" s="174">
        <v>0</v>
      </c>
      <c r="M357" s="38"/>
    </row>
    <row r="358" spans="1:13" hidden="1">
      <c r="A358" s="170">
        <v>3</v>
      </c>
      <c r="B358" s="170">
        <v>3</v>
      </c>
      <c r="C358" s="166">
        <v>2</v>
      </c>
      <c r="D358" s="167">
        <v>4</v>
      </c>
      <c r="E358" s="167">
        <v>1</v>
      </c>
      <c r="F358" s="169">
        <v>2</v>
      </c>
      <c r="G358" s="168" t="s">
        <v>192</v>
      </c>
      <c r="H358" s="146">
        <v>325</v>
      </c>
      <c r="I358" s="174">
        <v>0</v>
      </c>
      <c r="J358" s="174">
        <v>0</v>
      </c>
      <c r="K358" s="174">
        <v>0</v>
      </c>
      <c r="L358" s="174">
        <v>0</v>
      </c>
    </row>
    <row r="359" spans="1:13" hidden="1">
      <c r="A359" s="170">
        <v>3</v>
      </c>
      <c r="B359" s="170">
        <v>3</v>
      </c>
      <c r="C359" s="166">
        <v>2</v>
      </c>
      <c r="D359" s="167">
        <v>5</v>
      </c>
      <c r="E359" s="167"/>
      <c r="F359" s="169"/>
      <c r="G359" s="168" t="s">
        <v>186</v>
      </c>
      <c r="H359" s="146">
        <v>326</v>
      </c>
      <c r="I359" s="155">
        <f t="shared" ref="I359:L360" si="31">I360</f>
        <v>0</v>
      </c>
      <c r="J359" s="197">
        <f t="shared" si="31"/>
        <v>0</v>
      </c>
      <c r="K359" s="156">
        <f t="shared" si="31"/>
        <v>0</v>
      </c>
      <c r="L359" s="156">
        <f t="shared" si="31"/>
        <v>0</v>
      </c>
    </row>
    <row r="360" spans="1:13" hidden="1">
      <c r="A360" s="187">
        <v>3</v>
      </c>
      <c r="B360" s="187">
        <v>3</v>
      </c>
      <c r="C360" s="161">
        <v>2</v>
      </c>
      <c r="D360" s="159">
        <v>5</v>
      </c>
      <c r="E360" s="159">
        <v>1</v>
      </c>
      <c r="F360" s="162"/>
      <c r="G360" s="168" t="s">
        <v>186</v>
      </c>
      <c r="H360" s="146">
        <v>327</v>
      </c>
      <c r="I360" s="177">
        <f t="shared" si="31"/>
        <v>0</v>
      </c>
      <c r="J360" s="199">
        <f t="shared" si="31"/>
        <v>0</v>
      </c>
      <c r="K360" s="178">
        <f t="shared" si="31"/>
        <v>0</v>
      </c>
      <c r="L360" s="178">
        <f t="shared" si="31"/>
        <v>0</v>
      </c>
    </row>
    <row r="361" spans="1:13" hidden="1">
      <c r="A361" s="170">
        <v>3</v>
      </c>
      <c r="B361" s="170">
        <v>3</v>
      </c>
      <c r="C361" s="166">
        <v>2</v>
      </c>
      <c r="D361" s="167">
        <v>5</v>
      </c>
      <c r="E361" s="167">
        <v>1</v>
      </c>
      <c r="F361" s="169">
        <v>1</v>
      </c>
      <c r="G361" s="168" t="s">
        <v>186</v>
      </c>
      <c r="H361" s="146">
        <v>328</v>
      </c>
      <c r="I361" s="220">
        <v>0</v>
      </c>
      <c r="J361" s="220">
        <v>0</v>
      </c>
      <c r="K361" s="220">
        <v>0</v>
      </c>
      <c r="L361" s="219">
        <v>0</v>
      </c>
    </row>
    <row r="362" spans="1:13" ht="30.75" hidden="1" customHeight="1">
      <c r="A362" s="170">
        <v>3</v>
      </c>
      <c r="B362" s="170">
        <v>3</v>
      </c>
      <c r="C362" s="166">
        <v>2</v>
      </c>
      <c r="D362" s="167">
        <v>6</v>
      </c>
      <c r="E362" s="167"/>
      <c r="F362" s="169"/>
      <c r="G362" s="168" t="s">
        <v>157</v>
      </c>
      <c r="H362" s="146">
        <v>329</v>
      </c>
      <c r="I362" s="155">
        <f t="shared" ref="I362:L363" si="32">I363</f>
        <v>0</v>
      </c>
      <c r="J362" s="197">
        <f t="shared" si="32"/>
        <v>0</v>
      </c>
      <c r="K362" s="156">
        <f t="shared" si="32"/>
        <v>0</v>
      </c>
      <c r="L362" s="156">
        <f t="shared" si="32"/>
        <v>0</v>
      </c>
      <c r="M362" s="38"/>
    </row>
    <row r="363" spans="1:13" ht="25.5" hidden="1" customHeight="1">
      <c r="A363" s="170">
        <v>3</v>
      </c>
      <c r="B363" s="170">
        <v>3</v>
      </c>
      <c r="C363" s="166">
        <v>2</v>
      </c>
      <c r="D363" s="167">
        <v>6</v>
      </c>
      <c r="E363" s="167">
        <v>1</v>
      </c>
      <c r="F363" s="169"/>
      <c r="G363" s="168" t="s">
        <v>157</v>
      </c>
      <c r="H363" s="146">
        <v>330</v>
      </c>
      <c r="I363" s="155">
        <f t="shared" si="32"/>
        <v>0</v>
      </c>
      <c r="J363" s="197">
        <f t="shared" si="32"/>
        <v>0</v>
      </c>
      <c r="K363" s="156">
        <f t="shared" si="32"/>
        <v>0</v>
      </c>
      <c r="L363" s="156">
        <f t="shared" si="32"/>
        <v>0</v>
      </c>
      <c r="M363" s="38"/>
    </row>
    <row r="364" spans="1:13" ht="24" hidden="1" customHeight="1">
      <c r="A364" s="179">
        <v>3</v>
      </c>
      <c r="B364" s="179">
        <v>3</v>
      </c>
      <c r="C364" s="180">
        <v>2</v>
      </c>
      <c r="D364" s="181">
        <v>6</v>
      </c>
      <c r="E364" s="181">
        <v>1</v>
      </c>
      <c r="F364" s="183">
        <v>1</v>
      </c>
      <c r="G364" s="182" t="s">
        <v>157</v>
      </c>
      <c r="H364" s="146">
        <v>331</v>
      </c>
      <c r="I364" s="220">
        <v>0</v>
      </c>
      <c r="J364" s="220">
        <v>0</v>
      </c>
      <c r="K364" s="220">
        <v>0</v>
      </c>
      <c r="L364" s="219">
        <v>0</v>
      </c>
      <c r="M364" s="38"/>
    </row>
    <row r="365" spans="1:13" ht="28.5" hidden="1" customHeight="1">
      <c r="A365" s="170">
        <v>3</v>
      </c>
      <c r="B365" s="170">
        <v>3</v>
      </c>
      <c r="C365" s="166">
        <v>2</v>
      </c>
      <c r="D365" s="167">
        <v>7</v>
      </c>
      <c r="E365" s="167"/>
      <c r="F365" s="169"/>
      <c r="G365" s="168" t="s">
        <v>188</v>
      </c>
      <c r="H365" s="146">
        <v>332</v>
      </c>
      <c r="I365" s="155">
        <f>I366</f>
        <v>0</v>
      </c>
      <c r="J365" s="197">
        <f>J366</f>
        <v>0</v>
      </c>
      <c r="K365" s="156">
        <f>K366</f>
        <v>0</v>
      </c>
      <c r="L365" s="156">
        <f>L366</f>
        <v>0</v>
      </c>
      <c r="M365" s="38"/>
    </row>
    <row r="366" spans="1:13" ht="28.5" hidden="1" customHeight="1">
      <c r="A366" s="179">
        <v>3</v>
      </c>
      <c r="B366" s="179">
        <v>3</v>
      </c>
      <c r="C366" s="180">
        <v>2</v>
      </c>
      <c r="D366" s="181">
        <v>7</v>
      </c>
      <c r="E366" s="181">
        <v>1</v>
      </c>
      <c r="F366" s="183"/>
      <c r="G366" s="168" t="s">
        <v>188</v>
      </c>
      <c r="H366" s="146">
        <v>333</v>
      </c>
      <c r="I366" s="155">
        <f>SUM(I367:I368)</f>
        <v>0</v>
      </c>
      <c r="J366" s="155">
        <f>SUM(J367:J368)</f>
        <v>0</v>
      </c>
      <c r="K366" s="155">
        <f>SUM(K367:K368)</f>
        <v>0</v>
      </c>
      <c r="L366" s="155">
        <f>SUM(L367:L368)</f>
        <v>0</v>
      </c>
      <c r="M366" s="38"/>
    </row>
    <row r="367" spans="1:13" ht="27" hidden="1" customHeight="1">
      <c r="A367" s="170">
        <v>3</v>
      </c>
      <c r="B367" s="170">
        <v>3</v>
      </c>
      <c r="C367" s="166">
        <v>2</v>
      </c>
      <c r="D367" s="167">
        <v>7</v>
      </c>
      <c r="E367" s="167">
        <v>1</v>
      </c>
      <c r="F367" s="169">
        <v>1</v>
      </c>
      <c r="G367" s="168" t="s">
        <v>189</v>
      </c>
      <c r="H367" s="146">
        <v>334</v>
      </c>
      <c r="I367" s="220">
        <v>0</v>
      </c>
      <c r="J367" s="220">
        <v>0</v>
      </c>
      <c r="K367" s="220">
        <v>0</v>
      </c>
      <c r="L367" s="219">
        <v>0</v>
      </c>
      <c r="M367" s="38"/>
    </row>
    <row r="368" spans="1:13" ht="30" hidden="1" customHeight="1">
      <c r="A368" s="170">
        <v>3</v>
      </c>
      <c r="B368" s="170">
        <v>3</v>
      </c>
      <c r="C368" s="166">
        <v>2</v>
      </c>
      <c r="D368" s="167">
        <v>7</v>
      </c>
      <c r="E368" s="167">
        <v>1</v>
      </c>
      <c r="F368" s="169">
        <v>2</v>
      </c>
      <c r="G368" s="168" t="s">
        <v>190</v>
      </c>
      <c r="H368" s="146">
        <v>335</v>
      </c>
      <c r="I368" s="174">
        <v>0</v>
      </c>
      <c r="J368" s="174">
        <v>0</v>
      </c>
      <c r="K368" s="174">
        <v>0</v>
      </c>
      <c r="L368" s="174">
        <v>0</v>
      </c>
      <c r="M368" s="38"/>
    </row>
    <row r="369" spans="1:13" ht="39.75" customHeight="1">
      <c r="A369" s="133"/>
      <c r="B369" s="133"/>
      <c r="C369" s="134"/>
      <c r="D369" s="236"/>
      <c r="E369" s="237"/>
      <c r="F369" s="238"/>
      <c r="G369" s="239" t="s">
        <v>193</v>
      </c>
      <c r="H369" s="146">
        <v>336</v>
      </c>
      <c r="I369" s="207">
        <f>SUM(I34+I185)</f>
        <v>2186713</v>
      </c>
      <c r="J369" s="207">
        <f>SUM(J34+J185)</f>
        <v>2186713</v>
      </c>
      <c r="K369" s="207">
        <f>SUM(K34+K185)</f>
        <v>2163100.7000000002</v>
      </c>
      <c r="L369" s="207">
        <f>SUM(L34+L185)</f>
        <v>2163100.7000000002</v>
      </c>
      <c r="M369" s="38"/>
    </row>
    <row r="370" spans="1:13" ht="18.75" customHeight="1">
      <c r="G370" s="157"/>
      <c r="H370" s="146"/>
      <c r="I370" s="240"/>
      <c r="J370" s="241"/>
      <c r="K370" s="241"/>
      <c r="L370" s="241"/>
    </row>
    <row r="371" spans="1:13" ht="23.25" customHeight="1">
      <c r="A371" s="491" t="s">
        <v>371</v>
      </c>
      <c r="B371" s="491"/>
      <c r="C371" s="491"/>
      <c r="D371" s="491"/>
      <c r="E371" s="491"/>
      <c r="F371" s="491"/>
      <c r="G371" s="491"/>
      <c r="H371" s="242"/>
      <c r="I371" s="243"/>
      <c r="J371" s="492" t="s">
        <v>372</v>
      </c>
      <c r="K371" s="492"/>
      <c r="L371" s="492"/>
    </row>
    <row r="372" spans="1:13" ht="18.75" customHeight="1">
      <c r="A372" s="244"/>
      <c r="B372" s="244"/>
      <c r="C372" s="244"/>
      <c r="D372" s="478" t="s">
        <v>393</v>
      </c>
      <c r="E372" s="478"/>
      <c r="F372" s="478"/>
      <c r="G372" s="478"/>
      <c r="I372" s="245" t="s">
        <v>194</v>
      </c>
      <c r="K372" s="479" t="s">
        <v>195</v>
      </c>
      <c r="L372" s="479"/>
    </row>
    <row r="373" spans="1:13" ht="12.75" customHeight="1">
      <c r="I373" s="246"/>
      <c r="K373" s="246"/>
      <c r="L373" s="246"/>
    </row>
    <row r="374" spans="1:13" ht="33.75" customHeight="1">
      <c r="A374" s="480" t="s">
        <v>365</v>
      </c>
      <c r="B374" s="480"/>
      <c r="C374" s="480"/>
      <c r="D374" s="480"/>
      <c r="E374" s="480"/>
      <c r="F374" s="480"/>
      <c r="G374" s="480"/>
      <c r="I374" s="246"/>
      <c r="J374" s="481" t="s">
        <v>196</v>
      </c>
      <c r="K374" s="481"/>
      <c r="L374" s="481"/>
    </row>
    <row r="375" spans="1:13" ht="33.75" customHeight="1">
      <c r="D375" s="482" t="s">
        <v>394</v>
      </c>
      <c r="E375" s="483"/>
      <c r="F375" s="483"/>
      <c r="G375" s="483"/>
      <c r="H375" s="91"/>
      <c r="I375" s="247" t="s">
        <v>194</v>
      </c>
      <c r="K375" s="479" t="s">
        <v>195</v>
      </c>
      <c r="L375" s="479"/>
    </row>
    <row r="376" spans="1:13" ht="7.5" customHeight="1"/>
    <row r="377" spans="1:13" ht="8.25" customHeight="1">
      <c r="H377" s="92" t="s">
        <v>373</v>
      </c>
    </row>
  </sheetData>
  <sheetProtection formatCells="0" formatColumns="0" formatRows="0" insertColumns="0" insertRows="0" insertHyperlinks="0" deleteColumns="0" deleteRows="0" sort="0" autoFilter="0" pivotTables="0"/>
  <mergeCells count="32">
    <mergeCell ref="A26:I26"/>
    <mergeCell ref="G29:H29"/>
    <mergeCell ref="A31:F32"/>
    <mergeCell ref="G31:G32"/>
    <mergeCell ref="H31:H32"/>
    <mergeCell ref="I31:J31"/>
    <mergeCell ref="A27:I27"/>
    <mergeCell ref="K31:K32"/>
    <mergeCell ref="L31:L32"/>
    <mergeCell ref="A33:F33"/>
    <mergeCell ref="A371:G371"/>
    <mergeCell ref="J371:L371"/>
    <mergeCell ref="D372:G372"/>
    <mergeCell ref="K372:L372"/>
    <mergeCell ref="A374:G374"/>
    <mergeCell ref="J374:L374"/>
    <mergeCell ref="D375:G375"/>
    <mergeCell ref="K375:L375"/>
    <mergeCell ref="A10:L10"/>
    <mergeCell ref="J1:L1"/>
    <mergeCell ref="J2:L2"/>
    <mergeCell ref="A7:L7"/>
    <mergeCell ref="A9:L9"/>
    <mergeCell ref="E21:K21"/>
    <mergeCell ref="A22:L22"/>
    <mergeCell ref="G12:K12"/>
    <mergeCell ref="A13:L13"/>
    <mergeCell ref="G15:K15"/>
    <mergeCell ref="G19:K19"/>
    <mergeCell ref="G14:K14"/>
    <mergeCell ref="B16:L16"/>
    <mergeCell ref="G18:K18"/>
  </mergeCells>
  <pageMargins left="0.51181102362204722" right="3.937007874015748E-2" top="3.937007874015748E-2" bottom="3.937007874015748E-2" header="0" footer="0"/>
  <pageSetup paperSize="9" scale="5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opLeftCell="A7" workbookViewId="0">
      <selection activeCell="T26" sqref="T26"/>
    </sheetView>
  </sheetViews>
  <sheetFormatPr defaultColWidth="9.140625" defaultRowHeight="12.75"/>
  <cols>
    <col min="1" max="3" width="9.140625" style="12"/>
    <col min="4" max="4" width="16" style="12" customWidth="1"/>
    <col min="5" max="5" width="13.5703125" style="12" customWidth="1"/>
    <col min="6" max="6" width="11.7109375" style="12" customWidth="1"/>
    <col min="7" max="7" width="12.7109375" style="12" customWidth="1"/>
    <col min="8" max="8" width="14.7109375" style="12" customWidth="1"/>
    <col min="9" max="9" width="13.85546875" style="12" customWidth="1"/>
    <col min="10" max="10" width="12.7109375" style="12" customWidth="1"/>
    <col min="11" max="11" width="17.85546875" style="12" customWidth="1"/>
    <col min="12" max="16384" width="9.140625" style="12"/>
  </cols>
  <sheetData>
    <row r="1" spans="1:15" ht="64.5" customHeight="1">
      <c r="I1" s="13"/>
      <c r="J1" s="542" t="s">
        <v>316</v>
      </c>
      <c r="K1" s="542"/>
    </row>
    <row r="2" spans="1:15" ht="21" customHeight="1">
      <c r="A2" s="16"/>
      <c r="B2" s="543" t="s">
        <v>289</v>
      </c>
      <c r="C2" s="543"/>
      <c r="D2" s="543"/>
      <c r="E2" s="543"/>
      <c r="F2" s="543"/>
      <c r="G2" s="543"/>
      <c r="H2" s="543"/>
    </row>
    <row r="3" spans="1:15">
      <c r="B3" s="17" t="s">
        <v>254</v>
      </c>
      <c r="C3" s="17"/>
      <c r="D3" s="17"/>
      <c r="E3" s="17"/>
      <c r="F3" s="17"/>
      <c r="G3" s="18"/>
    </row>
    <row r="5" spans="1:15">
      <c r="B5" s="544" t="s">
        <v>290</v>
      </c>
      <c r="C5" s="544"/>
      <c r="D5" s="544"/>
      <c r="E5" s="544"/>
      <c r="F5" s="544"/>
      <c r="G5" s="544"/>
      <c r="H5" s="544"/>
    </row>
    <row r="6" spans="1:15">
      <c r="B6" s="545" t="s">
        <v>291</v>
      </c>
      <c r="C6" s="545"/>
      <c r="D6" s="545"/>
      <c r="E6" s="545"/>
      <c r="F6" s="545"/>
      <c r="G6" s="545"/>
    </row>
    <row r="7" spans="1:15">
      <c r="A7" s="16"/>
      <c r="B7" s="505"/>
      <c r="C7" s="505"/>
      <c r="D7" s="505"/>
      <c r="E7" s="505"/>
      <c r="F7" s="505"/>
      <c r="G7" s="16"/>
      <c r="H7" s="16"/>
      <c r="I7" s="16"/>
      <c r="J7" s="16"/>
      <c r="K7" s="15"/>
    </row>
    <row r="8" spans="1:15" ht="14.45" customHeight="1">
      <c r="A8" s="19"/>
      <c r="B8" s="19"/>
      <c r="C8" s="19"/>
      <c r="D8" s="19"/>
      <c r="E8" s="19"/>
      <c r="F8" s="19"/>
      <c r="G8" s="19"/>
      <c r="H8" s="19"/>
      <c r="I8" s="19"/>
      <c r="J8" s="546" t="s">
        <v>396</v>
      </c>
      <c r="K8" s="547"/>
    </row>
    <row r="9" spans="1:15" s="21" customFormat="1" ht="15.75">
      <c r="A9" s="506" t="s">
        <v>397</v>
      </c>
      <c r="B9" s="506"/>
      <c r="C9" s="506"/>
      <c r="D9" s="506"/>
      <c r="E9" s="506"/>
      <c r="F9" s="506"/>
      <c r="G9" s="506"/>
      <c r="H9" s="506"/>
      <c r="I9" s="506"/>
      <c r="J9" s="506"/>
      <c r="K9" s="20"/>
    </row>
    <row r="10" spans="1:15" ht="12" customHeight="1">
      <c r="D10" s="22"/>
      <c r="E10" s="22"/>
      <c r="F10" s="22"/>
    </row>
    <row r="11" spans="1:15">
      <c r="D11" s="510"/>
      <c r="E11" s="510"/>
      <c r="F11" s="510"/>
    </row>
    <row r="12" spans="1:15">
      <c r="I12" s="14"/>
      <c r="K12" s="23" t="s">
        <v>288</v>
      </c>
    </row>
    <row r="13" spans="1:15">
      <c r="A13" s="522" t="s">
        <v>292</v>
      </c>
      <c r="B13" s="523"/>
      <c r="C13" s="523"/>
      <c r="D13" s="524"/>
      <c r="E13" s="514" t="s">
        <v>317</v>
      </c>
      <c r="F13" s="507" t="s">
        <v>318</v>
      </c>
      <c r="G13" s="531"/>
      <c r="H13" s="507" t="s">
        <v>319</v>
      </c>
      <c r="I13" s="507" t="s">
        <v>320</v>
      </c>
      <c r="J13" s="507" t="s">
        <v>19</v>
      </c>
      <c r="K13" s="514" t="s">
        <v>321</v>
      </c>
    </row>
    <row r="14" spans="1:15">
      <c r="A14" s="525"/>
      <c r="B14" s="526"/>
      <c r="C14" s="526"/>
      <c r="D14" s="527"/>
      <c r="E14" s="515"/>
      <c r="F14" s="509"/>
      <c r="G14" s="532"/>
      <c r="H14" s="508"/>
      <c r="I14" s="508"/>
      <c r="J14" s="508"/>
      <c r="K14" s="515"/>
      <c r="M14" s="16"/>
    </row>
    <row r="15" spans="1:15">
      <c r="A15" s="525"/>
      <c r="B15" s="526"/>
      <c r="C15" s="526"/>
      <c r="D15" s="527"/>
      <c r="E15" s="515"/>
      <c r="F15" s="517" t="s">
        <v>293</v>
      </c>
      <c r="G15" s="507" t="s">
        <v>322</v>
      </c>
      <c r="H15" s="508"/>
      <c r="I15" s="508"/>
      <c r="J15" s="508"/>
      <c r="K15" s="515"/>
      <c r="N15" s="16"/>
      <c r="O15" s="16"/>
    </row>
    <row r="16" spans="1:15">
      <c r="A16" s="528"/>
      <c r="B16" s="529"/>
      <c r="C16" s="529"/>
      <c r="D16" s="530"/>
      <c r="E16" s="516"/>
      <c r="F16" s="518"/>
      <c r="G16" s="509"/>
      <c r="H16" s="509"/>
      <c r="I16" s="509"/>
      <c r="J16" s="509"/>
      <c r="K16" s="516"/>
    </row>
    <row r="17" spans="1:11" ht="30" customHeight="1">
      <c r="A17" s="511" t="s">
        <v>295</v>
      </c>
      <c r="B17" s="512"/>
      <c r="C17" s="512"/>
      <c r="D17" s="513"/>
      <c r="E17" s="24">
        <v>0</v>
      </c>
      <c r="F17" s="25"/>
      <c r="G17" s="26"/>
      <c r="H17" s="27"/>
      <c r="I17" s="27"/>
      <c r="J17" s="28"/>
      <c r="K17" s="36">
        <f>H17-I17</f>
        <v>0</v>
      </c>
    </row>
    <row r="18" spans="1:11" ht="27.6" customHeight="1">
      <c r="A18" s="519" t="s">
        <v>323</v>
      </c>
      <c r="B18" s="520"/>
      <c r="C18" s="520"/>
      <c r="D18" s="521"/>
      <c r="E18" s="24">
        <v>0</v>
      </c>
      <c r="F18" s="25">
        <v>113800</v>
      </c>
      <c r="G18" s="26">
        <v>113800</v>
      </c>
      <c r="H18" s="27">
        <v>91613.69</v>
      </c>
      <c r="I18" s="27">
        <v>91613.69</v>
      </c>
      <c r="J18" s="28">
        <f>I18</f>
        <v>91613.69</v>
      </c>
      <c r="K18" s="77">
        <f>H18-I18</f>
        <v>0</v>
      </c>
    </row>
    <row r="19" spans="1:11" ht="28.9" customHeight="1">
      <c r="A19" s="519" t="s">
        <v>324</v>
      </c>
      <c r="B19" s="520"/>
      <c r="C19" s="520"/>
      <c r="D19" s="521"/>
      <c r="E19" s="29">
        <v>0</v>
      </c>
      <c r="F19" s="25">
        <v>2100</v>
      </c>
      <c r="G19" s="26">
        <v>2100</v>
      </c>
      <c r="H19" s="27">
        <v>1932</v>
      </c>
      <c r="I19" s="27">
        <v>1932</v>
      </c>
      <c r="J19" s="28">
        <f>I19</f>
        <v>1932</v>
      </c>
      <c r="K19" s="93">
        <f>H19-I19</f>
        <v>0</v>
      </c>
    </row>
    <row r="20" spans="1:11">
      <c r="A20" s="511" t="s">
        <v>325</v>
      </c>
      <c r="B20" s="512"/>
      <c r="C20" s="512"/>
      <c r="D20" s="513"/>
      <c r="E20" s="24"/>
      <c r="F20" s="25"/>
      <c r="G20" s="26"/>
      <c r="H20" s="26"/>
      <c r="I20" s="26"/>
      <c r="J20" s="28"/>
      <c r="K20" s="36"/>
    </row>
    <row r="21" spans="1:11">
      <c r="A21" s="511" t="s">
        <v>326</v>
      </c>
      <c r="B21" s="512"/>
      <c r="C21" s="512"/>
      <c r="D21" s="513"/>
      <c r="E21" s="30"/>
      <c r="F21" s="25"/>
      <c r="G21" s="26"/>
      <c r="H21" s="31"/>
      <c r="I21" s="31"/>
      <c r="J21" s="31"/>
      <c r="K21" s="32"/>
    </row>
    <row r="22" spans="1:11">
      <c r="A22" s="511" t="s">
        <v>327</v>
      </c>
      <c r="B22" s="512"/>
      <c r="C22" s="512"/>
      <c r="D22" s="513"/>
      <c r="E22" s="24"/>
      <c r="F22" s="36" t="s">
        <v>294</v>
      </c>
      <c r="G22" s="31" t="s">
        <v>294</v>
      </c>
      <c r="H22" s="26"/>
      <c r="I22" s="26"/>
      <c r="J22" s="28"/>
      <c r="K22" s="36"/>
    </row>
    <row r="23" spans="1:11">
      <c r="A23" s="511" t="s">
        <v>328</v>
      </c>
      <c r="B23" s="512"/>
      <c r="C23" s="512"/>
      <c r="D23" s="513"/>
      <c r="E23" s="24"/>
      <c r="F23" s="36" t="s">
        <v>294</v>
      </c>
      <c r="G23" s="31" t="s">
        <v>294</v>
      </c>
      <c r="H23" s="26"/>
      <c r="I23" s="26"/>
      <c r="J23" s="28"/>
      <c r="K23" s="36"/>
    </row>
    <row r="24" spans="1:11">
      <c r="A24" s="537" t="s">
        <v>329</v>
      </c>
      <c r="B24" s="538"/>
      <c r="C24" s="538"/>
      <c r="D24" s="539"/>
      <c r="E24" s="33">
        <f>SUM(E17+E18+E19)</f>
        <v>0</v>
      </c>
      <c r="F24" s="33">
        <f t="shared" ref="F24:J24" si="0">SUM(F17+F18+F19)</f>
        <v>115900</v>
      </c>
      <c r="G24" s="33">
        <f t="shared" si="0"/>
        <v>115900</v>
      </c>
      <c r="H24" s="33">
        <f t="shared" si="0"/>
        <v>93545.69</v>
      </c>
      <c r="I24" s="33">
        <f t="shared" si="0"/>
        <v>93545.69</v>
      </c>
      <c r="J24" s="33">
        <f t="shared" si="0"/>
        <v>93545.69</v>
      </c>
      <c r="K24" s="37" t="s">
        <v>294</v>
      </c>
    </row>
    <row r="25" spans="1:11">
      <c r="A25" s="537" t="s">
        <v>296</v>
      </c>
      <c r="B25" s="538"/>
      <c r="C25" s="538"/>
      <c r="D25" s="539"/>
      <c r="E25" s="551" t="s">
        <v>294</v>
      </c>
      <c r="F25" s="551" t="s">
        <v>294</v>
      </c>
      <c r="G25" s="533" t="s">
        <v>294</v>
      </c>
      <c r="H25" s="533" t="s">
        <v>294</v>
      </c>
      <c r="I25" s="533" t="s">
        <v>294</v>
      </c>
      <c r="J25" s="533" t="s">
        <v>294</v>
      </c>
      <c r="K25" s="535">
        <f>K17+K18+K19</f>
        <v>0</v>
      </c>
    </row>
    <row r="26" spans="1:11">
      <c r="A26" s="548"/>
      <c r="B26" s="549"/>
      <c r="C26" s="549"/>
      <c r="D26" s="550"/>
      <c r="E26" s="536"/>
      <c r="F26" s="536"/>
      <c r="G26" s="534"/>
      <c r="H26" s="534"/>
      <c r="I26" s="534"/>
      <c r="J26" s="534"/>
      <c r="K26" s="536"/>
    </row>
    <row r="27" spans="1:11" ht="16.5" customHeight="1"/>
    <row r="28" spans="1:11" ht="22.5" customHeight="1">
      <c r="A28" s="540" t="s">
        <v>371</v>
      </c>
      <c r="B28" s="540"/>
      <c r="C28" s="540"/>
      <c r="D28" s="540"/>
      <c r="H28" s="35"/>
      <c r="J28" s="541" t="s">
        <v>372</v>
      </c>
      <c r="K28" s="541"/>
    </row>
    <row r="29" spans="1:11">
      <c r="H29" s="34" t="s">
        <v>194</v>
      </c>
      <c r="J29" s="510"/>
      <c r="K29" s="510"/>
    </row>
    <row r="30" spans="1:11" ht="9" customHeight="1">
      <c r="H30" s="14"/>
      <c r="I30" s="14"/>
      <c r="J30" s="14"/>
      <c r="K30" s="14"/>
    </row>
    <row r="31" spans="1:11" ht="30.75" customHeight="1">
      <c r="A31" s="540" t="s">
        <v>365</v>
      </c>
      <c r="B31" s="540"/>
      <c r="C31" s="540"/>
      <c r="D31" s="540"/>
      <c r="E31" s="80"/>
      <c r="H31" s="35"/>
      <c r="J31" s="541" t="s">
        <v>330</v>
      </c>
      <c r="K31" s="541"/>
    </row>
    <row r="32" spans="1:11" ht="18.75" customHeight="1">
      <c r="H32" s="34" t="s">
        <v>194</v>
      </c>
      <c r="J32" s="510"/>
      <c r="K32" s="510"/>
    </row>
    <row r="33" spans="1:8" ht="11.25" customHeight="1">
      <c r="A33" s="39" t="s">
        <v>355</v>
      </c>
      <c r="B33" s="39"/>
      <c r="C33" s="39"/>
      <c r="D33" s="40"/>
      <c r="E33" s="40"/>
      <c r="F33" s="40"/>
      <c r="G33" s="40"/>
      <c r="H33" s="11"/>
    </row>
    <row r="34" spans="1:8">
      <c r="A34" s="12" t="s">
        <v>331</v>
      </c>
    </row>
  </sheetData>
  <protectedRanges>
    <protectedRange algorithmName="SHA-512" hashValue="2ioYzg2oT+slOHIKnxLvcBfzrgmqGAIJveP0T1VK0jymo93HbOnpyEhPYxlrRc8P4QrpfpQPWg8J0hpfMATPZw==" saltValue="6eOds3X0GthiaD/TTIKelA==" spinCount="100000" sqref="H22:J23 E22:E23 E17:J20" name="Diapazonas1"/>
  </protectedRanges>
  <mergeCells count="39">
    <mergeCell ref="A31:D31"/>
    <mergeCell ref="A28:D28"/>
    <mergeCell ref="J31:K31"/>
    <mergeCell ref="J32:K32"/>
    <mergeCell ref="J1:K1"/>
    <mergeCell ref="B2:H2"/>
    <mergeCell ref="B5:H5"/>
    <mergeCell ref="B6:G6"/>
    <mergeCell ref="J8:K8"/>
    <mergeCell ref="J28:K28"/>
    <mergeCell ref="J29:K29"/>
    <mergeCell ref="A25:D26"/>
    <mergeCell ref="E25:E26"/>
    <mergeCell ref="F25:F26"/>
    <mergeCell ref="G25:G26"/>
    <mergeCell ref="H25:H26"/>
    <mergeCell ref="I25:I26"/>
    <mergeCell ref="J25:J26"/>
    <mergeCell ref="K25:K26"/>
    <mergeCell ref="A23:D23"/>
    <mergeCell ref="A24:D24"/>
    <mergeCell ref="A22:D22"/>
    <mergeCell ref="A20:D20"/>
    <mergeCell ref="A21:D21"/>
    <mergeCell ref="K13:K16"/>
    <mergeCell ref="F15:F16"/>
    <mergeCell ref="G15:G16"/>
    <mergeCell ref="A18:D18"/>
    <mergeCell ref="A19:D19"/>
    <mergeCell ref="A17:D17"/>
    <mergeCell ref="A13:D16"/>
    <mergeCell ref="E13:E16"/>
    <mergeCell ref="F13:G14"/>
    <mergeCell ref="B7:F7"/>
    <mergeCell ref="A9:J9"/>
    <mergeCell ref="H13:H16"/>
    <mergeCell ref="I13:I16"/>
    <mergeCell ref="J13:J16"/>
    <mergeCell ref="D11:F11"/>
  </mergeCells>
  <pageMargins left="0.51181102362204722" right="3.937007874015748E-2" top="3.937007874015748E-2" bottom="3.937007874015748E-2" header="0" footer="0"/>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workbookViewId="0">
      <selection activeCell="Q10" sqref="Q10"/>
    </sheetView>
  </sheetViews>
  <sheetFormatPr defaultRowHeight="15"/>
  <cols>
    <col min="1" max="1" width="16.7109375" style="41" customWidth="1"/>
    <col min="2" max="2" width="25.28515625" style="42" customWidth="1"/>
    <col min="3" max="3" width="14.5703125" style="42" customWidth="1"/>
    <col min="4" max="4" width="17" style="42" customWidth="1"/>
    <col min="5" max="5" width="14.140625" style="42" customWidth="1"/>
    <col min="6" max="6" width="15.140625" style="41" customWidth="1"/>
    <col min="7" max="7" width="19.42578125" style="41" customWidth="1"/>
    <col min="8" max="8" width="9.28515625" style="41" customWidth="1"/>
    <col min="9" max="16384" width="9.140625" style="38"/>
  </cols>
  <sheetData>
    <row r="1" spans="1:8">
      <c r="G1" s="552" t="s">
        <v>332</v>
      </c>
      <c r="H1" s="553"/>
    </row>
    <row r="2" spans="1:8">
      <c r="C2" s="43"/>
      <c r="D2" s="43"/>
      <c r="E2" s="554" t="s">
        <v>333</v>
      </c>
      <c r="F2" s="555"/>
      <c r="G2" s="555"/>
      <c r="H2" s="556"/>
    </row>
    <row r="3" spans="1:8">
      <c r="C3" s="43"/>
      <c r="D3" s="43"/>
      <c r="E3" s="554" t="s">
        <v>334</v>
      </c>
      <c r="F3" s="555"/>
      <c r="G3" s="555"/>
      <c r="H3" s="44"/>
    </row>
    <row r="4" spans="1:8">
      <c r="C4" s="43"/>
      <c r="D4" s="43"/>
      <c r="E4" s="554" t="s">
        <v>335</v>
      </c>
      <c r="F4" s="555"/>
      <c r="G4" s="555"/>
      <c r="H4" s="44"/>
    </row>
    <row r="5" spans="1:8">
      <c r="C5" s="43"/>
      <c r="D5" s="43"/>
      <c r="E5" s="43" t="s">
        <v>336</v>
      </c>
      <c r="F5" s="43"/>
      <c r="G5" s="43"/>
      <c r="H5" s="43"/>
    </row>
    <row r="6" spans="1:8">
      <c r="B6" s="561" t="s">
        <v>337</v>
      </c>
      <c r="C6" s="561"/>
      <c r="D6" s="561"/>
      <c r="E6" s="561"/>
      <c r="F6" s="561"/>
      <c r="G6" s="561"/>
      <c r="H6" s="45"/>
    </row>
    <row r="7" spans="1:8">
      <c r="A7" s="46"/>
      <c r="B7" s="45"/>
      <c r="C7" s="45"/>
      <c r="D7" s="45"/>
      <c r="E7" s="45"/>
      <c r="F7" s="45"/>
      <c r="G7" s="45"/>
      <c r="H7" s="46"/>
    </row>
    <row r="8" spans="1:8" ht="15.75">
      <c r="A8" s="46"/>
      <c r="B8" s="562" t="s">
        <v>338</v>
      </c>
      <c r="C8" s="562"/>
      <c r="D8" s="562"/>
      <c r="E8" s="562"/>
      <c r="F8" s="562"/>
      <c r="G8" s="562"/>
      <c r="H8" s="46"/>
    </row>
    <row r="9" spans="1:8" ht="15.75">
      <c r="B9" s="563" t="s">
        <v>339</v>
      </c>
      <c r="C9" s="563"/>
      <c r="D9" s="563"/>
      <c r="E9" s="563"/>
      <c r="F9" s="563"/>
      <c r="G9" s="563"/>
      <c r="H9" s="47"/>
    </row>
    <row r="10" spans="1:8" ht="15.75">
      <c r="A10" s="564" t="s">
        <v>398</v>
      </c>
      <c r="B10" s="564"/>
      <c r="C10" s="564"/>
      <c r="D10" s="564"/>
      <c r="E10" s="564"/>
      <c r="F10" s="564"/>
      <c r="G10" s="564"/>
      <c r="H10" s="48"/>
    </row>
    <row r="11" spans="1:8" ht="15.75">
      <c r="B11" s="45"/>
      <c r="C11" s="45"/>
      <c r="D11" s="49" t="s">
        <v>399</v>
      </c>
      <c r="E11" s="49"/>
    </row>
    <row r="12" spans="1:8">
      <c r="B12" s="45"/>
      <c r="C12" s="565"/>
      <c r="D12" s="565"/>
      <c r="E12" s="41"/>
    </row>
    <row r="13" spans="1:8">
      <c r="B13" s="45"/>
      <c r="C13" s="41"/>
      <c r="D13" s="50" t="s">
        <v>340</v>
      </c>
      <c r="E13" s="50"/>
    </row>
    <row r="14" spans="1:8">
      <c r="B14" s="41"/>
      <c r="C14" s="41"/>
      <c r="D14" s="51" t="s">
        <v>341</v>
      </c>
      <c r="E14" s="51"/>
    </row>
    <row r="15" spans="1:8" ht="15.75">
      <c r="A15" s="52"/>
    </row>
    <row r="16" spans="1:8">
      <c r="A16" s="53"/>
      <c r="G16" s="51" t="s">
        <v>288</v>
      </c>
    </row>
    <row r="17" spans="1:8">
      <c r="A17" s="557" t="s">
        <v>342</v>
      </c>
      <c r="B17" s="557" t="s">
        <v>343</v>
      </c>
      <c r="C17" s="567" t="s">
        <v>344</v>
      </c>
      <c r="D17" s="568"/>
      <c r="E17" s="568"/>
      <c r="F17" s="568"/>
      <c r="G17" s="569"/>
    </row>
    <row r="18" spans="1:8">
      <c r="A18" s="566"/>
      <c r="B18" s="566"/>
      <c r="C18" s="54"/>
      <c r="D18" s="55"/>
      <c r="E18" s="55"/>
      <c r="F18" s="55"/>
      <c r="G18" s="56"/>
    </row>
    <row r="19" spans="1:8">
      <c r="A19" s="566"/>
      <c r="B19" s="566"/>
      <c r="C19" s="557" t="s">
        <v>345</v>
      </c>
      <c r="D19" s="557" t="s">
        <v>346</v>
      </c>
      <c r="E19" s="559" t="s">
        <v>347</v>
      </c>
      <c r="F19" s="557" t="s">
        <v>348</v>
      </c>
      <c r="G19" s="557" t="s">
        <v>349</v>
      </c>
    </row>
    <row r="20" spans="1:8">
      <c r="A20" s="566"/>
      <c r="B20" s="566"/>
      <c r="C20" s="558"/>
      <c r="D20" s="558"/>
      <c r="E20" s="560"/>
      <c r="F20" s="558"/>
      <c r="G20" s="558"/>
    </row>
    <row r="21" spans="1:8">
      <c r="A21" s="57">
        <v>1</v>
      </c>
      <c r="B21" s="58">
        <v>2</v>
      </c>
      <c r="C21" s="57">
        <v>3</v>
      </c>
      <c r="D21" s="57">
        <v>4</v>
      </c>
      <c r="E21" s="57">
        <v>5</v>
      </c>
      <c r="F21" s="57">
        <v>6</v>
      </c>
      <c r="G21" s="57">
        <v>7</v>
      </c>
    </row>
    <row r="22" spans="1:8" ht="24">
      <c r="A22" s="59">
        <v>741</v>
      </c>
      <c r="B22" s="60" t="s">
        <v>350</v>
      </c>
      <c r="C22" s="61">
        <v>2799.38</v>
      </c>
      <c r="D22" s="62">
        <v>27974.67</v>
      </c>
      <c r="E22" s="62">
        <v>30774.05</v>
      </c>
      <c r="F22" s="63">
        <v>0</v>
      </c>
      <c r="G22" s="64">
        <f>C22+D22-E22-F22</f>
        <v>0</v>
      </c>
    </row>
    <row r="23" spans="1:8" ht="24">
      <c r="A23" s="59">
        <v>731</v>
      </c>
      <c r="B23" s="60" t="s">
        <v>351</v>
      </c>
      <c r="C23" s="95">
        <v>1277</v>
      </c>
      <c r="D23" s="62">
        <v>655</v>
      </c>
      <c r="E23" s="62">
        <v>1932</v>
      </c>
      <c r="F23" s="63"/>
      <c r="G23" s="64">
        <f>C23+D23-E23-F23</f>
        <v>0</v>
      </c>
    </row>
    <row r="24" spans="1:8">
      <c r="A24" s="59"/>
      <c r="B24" s="59"/>
      <c r="C24" s="61"/>
      <c r="D24" s="65"/>
      <c r="E24" s="62"/>
      <c r="F24" s="63"/>
      <c r="G24" s="63"/>
    </row>
    <row r="25" spans="1:8">
      <c r="A25" s="59"/>
      <c r="B25" s="59"/>
      <c r="C25" s="61"/>
      <c r="D25" s="65"/>
      <c r="E25" s="62"/>
      <c r="F25" s="63"/>
      <c r="G25" s="63"/>
    </row>
    <row r="26" spans="1:8">
      <c r="A26" s="66"/>
      <c r="B26" s="67" t="s">
        <v>352</v>
      </c>
      <c r="C26" s="68">
        <f>SUM(C22:C25)</f>
        <v>4076.38</v>
      </c>
      <c r="D26" s="68">
        <f>SUM(D22:D25)</f>
        <v>28629.67</v>
      </c>
      <c r="E26" s="68">
        <f>SUM(E22:E25)</f>
        <v>32706.05</v>
      </c>
      <c r="F26" s="68">
        <f>SUM(F22:F25)</f>
        <v>0</v>
      </c>
      <c r="G26" s="69">
        <f>C26+D26-E26-F26</f>
        <v>0</v>
      </c>
    </row>
    <row r="28" spans="1:8" ht="21" customHeight="1">
      <c r="A28" s="574" t="s">
        <v>371</v>
      </c>
      <c r="B28" s="574"/>
      <c r="C28" s="79"/>
      <c r="D28" s="94"/>
      <c r="E28" s="41"/>
      <c r="F28" s="572" t="s">
        <v>372</v>
      </c>
      <c r="G28" s="572"/>
    </row>
    <row r="29" spans="1:8">
      <c r="A29" s="573" t="s">
        <v>353</v>
      </c>
      <c r="B29" s="573"/>
      <c r="C29" s="70"/>
      <c r="D29" s="71" t="s">
        <v>194</v>
      </c>
      <c r="E29" s="71"/>
      <c r="F29" s="571" t="s">
        <v>195</v>
      </c>
      <c r="G29" s="571"/>
      <c r="H29" s="72"/>
    </row>
    <row r="30" spans="1:8">
      <c r="B30" s="41"/>
      <c r="C30" s="50"/>
      <c r="D30" s="41"/>
      <c r="E30" s="41"/>
      <c r="H30" s="50"/>
    </row>
    <row r="31" spans="1:8" ht="36.75" customHeight="1">
      <c r="A31" s="574" t="s">
        <v>365</v>
      </c>
      <c r="B31" s="574"/>
      <c r="C31" s="79"/>
      <c r="D31" s="94"/>
      <c r="E31" s="41"/>
      <c r="F31" s="572" t="s">
        <v>196</v>
      </c>
      <c r="G31" s="572"/>
      <c r="H31" s="73"/>
    </row>
    <row r="32" spans="1:8" ht="42.75" customHeight="1">
      <c r="A32" s="570" t="s">
        <v>354</v>
      </c>
      <c r="B32" s="570"/>
      <c r="C32" s="74"/>
      <c r="D32" s="71" t="s">
        <v>194</v>
      </c>
      <c r="E32" s="71"/>
      <c r="F32" s="571" t="s">
        <v>195</v>
      </c>
      <c r="G32" s="571"/>
      <c r="H32" s="75"/>
    </row>
    <row r="33" spans="1:8">
      <c r="A33" s="46"/>
      <c r="B33" s="76"/>
      <c r="C33" s="76"/>
      <c r="D33" s="76"/>
      <c r="E33" s="76"/>
      <c r="F33" s="46"/>
      <c r="G33" s="46"/>
      <c r="H33" s="46"/>
    </row>
    <row r="34" spans="1:8" s="12" customFormat="1" ht="11.25" customHeight="1">
      <c r="A34" s="39" t="s">
        <v>355</v>
      </c>
      <c r="B34" s="39"/>
      <c r="C34" s="40"/>
      <c r="D34" s="40"/>
      <c r="E34" s="40"/>
      <c r="F34" s="40"/>
      <c r="G34" s="40"/>
      <c r="H34" s="11"/>
    </row>
    <row r="35" spans="1:8" s="12" customFormat="1" ht="12.75">
      <c r="A35" s="12" t="s">
        <v>331</v>
      </c>
    </row>
    <row r="36" spans="1:8">
      <c r="A36" s="46"/>
      <c r="B36" s="76"/>
      <c r="C36" s="76"/>
      <c r="D36" s="76"/>
      <c r="E36" s="76"/>
      <c r="F36" s="46"/>
      <c r="G36" s="46"/>
      <c r="H36" s="46"/>
    </row>
    <row r="37" spans="1:8">
      <c r="A37" s="46"/>
      <c r="B37" s="76"/>
      <c r="C37" s="76"/>
      <c r="D37" s="76"/>
      <c r="E37" s="76"/>
      <c r="F37" s="46"/>
      <c r="G37" s="46"/>
      <c r="H37" s="46"/>
    </row>
    <row r="38" spans="1:8">
      <c r="A38" s="46"/>
      <c r="B38" s="76"/>
      <c r="C38" s="76"/>
      <c r="D38" s="76"/>
      <c r="E38" s="76"/>
      <c r="F38" s="46"/>
      <c r="G38" s="46"/>
      <c r="H38" s="46"/>
    </row>
    <row r="39" spans="1:8">
      <c r="A39" s="46"/>
      <c r="B39" s="76"/>
      <c r="C39" s="76"/>
      <c r="D39" s="76"/>
      <c r="E39" s="76"/>
      <c r="F39" s="46"/>
      <c r="G39" s="46"/>
      <c r="H39" s="46"/>
    </row>
    <row r="40" spans="1:8">
      <c r="A40" s="46"/>
      <c r="B40" s="76"/>
      <c r="C40" s="76"/>
      <c r="D40" s="76"/>
      <c r="E40" s="76"/>
      <c r="F40" s="46"/>
      <c r="G40" s="46"/>
      <c r="H40" s="46"/>
    </row>
    <row r="41" spans="1:8">
      <c r="A41" s="46"/>
      <c r="B41" s="76"/>
      <c r="C41" s="76"/>
      <c r="D41" s="76"/>
      <c r="E41" s="76"/>
      <c r="F41" s="46"/>
      <c r="G41" s="46"/>
      <c r="H41" s="46"/>
    </row>
    <row r="42" spans="1:8">
      <c r="A42" s="46"/>
      <c r="B42" s="76"/>
      <c r="C42" s="76"/>
      <c r="D42" s="76"/>
      <c r="E42" s="76"/>
      <c r="F42" s="46"/>
      <c r="G42" s="46"/>
      <c r="H42" s="46"/>
    </row>
    <row r="43" spans="1:8">
      <c r="A43" s="46"/>
      <c r="B43" s="76"/>
      <c r="C43" s="76"/>
      <c r="D43" s="76"/>
      <c r="E43" s="76"/>
      <c r="F43" s="46"/>
      <c r="G43" s="46"/>
      <c r="H43" s="46"/>
    </row>
    <row r="44" spans="1:8">
      <c r="A44" s="46"/>
      <c r="B44" s="76"/>
      <c r="C44" s="76"/>
      <c r="D44" s="76"/>
      <c r="E44" s="76"/>
      <c r="F44" s="46"/>
      <c r="G44" s="46"/>
      <c r="H44" s="46"/>
    </row>
    <row r="45" spans="1:8">
      <c r="A45" s="46"/>
      <c r="B45" s="76"/>
      <c r="C45" s="76"/>
      <c r="D45" s="76"/>
      <c r="E45" s="76"/>
      <c r="F45" s="46"/>
      <c r="G45" s="46"/>
      <c r="H45" s="46"/>
    </row>
    <row r="46" spans="1:8">
      <c r="A46" s="46"/>
      <c r="B46" s="76"/>
      <c r="C46" s="76"/>
      <c r="D46" s="76"/>
      <c r="E46" s="76"/>
      <c r="F46" s="46"/>
      <c r="G46" s="46"/>
      <c r="H46" s="46"/>
    </row>
    <row r="47" spans="1:8">
      <c r="A47" s="46"/>
      <c r="B47" s="76"/>
      <c r="C47" s="76"/>
      <c r="D47" s="76"/>
      <c r="E47" s="76"/>
      <c r="F47" s="46"/>
      <c r="G47" s="46"/>
      <c r="H47" s="46"/>
    </row>
    <row r="48" spans="1:8">
      <c r="A48" s="46"/>
      <c r="B48" s="76"/>
      <c r="C48" s="76"/>
      <c r="D48" s="76"/>
      <c r="E48" s="76"/>
      <c r="F48" s="46"/>
      <c r="G48" s="46"/>
      <c r="H48" s="46"/>
    </row>
    <row r="49" spans="1:8">
      <c r="A49" s="46"/>
      <c r="B49" s="76"/>
      <c r="C49" s="76"/>
      <c r="D49" s="76"/>
      <c r="E49" s="76"/>
      <c r="F49" s="46"/>
      <c r="G49" s="46"/>
      <c r="H49" s="46"/>
    </row>
    <row r="50" spans="1:8">
      <c r="A50" s="46"/>
      <c r="B50" s="76"/>
      <c r="C50" s="76"/>
      <c r="D50" s="76"/>
      <c r="E50" s="76"/>
      <c r="F50" s="46"/>
      <c r="G50" s="46"/>
      <c r="H50" s="46"/>
    </row>
    <row r="51" spans="1:8">
      <c r="A51" s="46"/>
      <c r="B51" s="76"/>
      <c r="C51" s="76"/>
      <c r="D51" s="76"/>
      <c r="E51" s="76"/>
      <c r="F51" s="46"/>
      <c r="G51" s="46"/>
      <c r="H51" s="46"/>
    </row>
    <row r="52" spans="1:8">
      <c r="A52" s="46"/>
      <c r="B52" s="76"/>
      <c r="C52" s="76"/>
      <c r="D52" s="76"/>
      <c r="E52" s="76"/>
      <c r="F52" s="46"/>
      <c r="G52" s="46"/>
      <c r="H52" s="46"/>
    </row>
    <row r="53" spans="1:8">
      <c r="A53" s="46"/>
      <c r="B53" s="76"/>
      <c r="C53" s="76"/>
      <c r="D53" s="76"/>
      <c r="E53" s="76"/>
      <c r="F53" s="46"/>
      <c r="G53" s="46"/>
      <c r="H53" s="46"/>
    </row>
    <row r="54" spans="1:8">
      <c r="A54" s="46"/>
      <c r="B54" s="76"/>
      <c r="C54" s="76"/>
      <c r="D54" s="76"/>
      <c r="E54" s="76"/>
      <c r="F54" s="46"/>
      <c r="G54" s="46"/>
      <c r="H54" s="46"/>
    </row>
    <row r="55" spans="1:8">
      <c r="A55" s="46"/>
      <c r="B55" s="76"/>
      <c r="C55" s="76"/>
      <c r="D55" s="76"/>
      <c r="E55" s="76"/>
      <c r="F55" s="46"/>
      <c r="G55" s="46"/>
      <c r="H55" s="46"/>
    </row>
    <row r="56" spans="1:8">
      <c r="A56" s="46"/>
      <c r="B56" s="76"/>
      <c r="C56" s="76"/>
      <c r="D56" s="76"/>
      <c r="E56" s="76"/>
      <c r="F56" s="46"/>
      <c r="G56" s="46"/>
      <c r="H56" s="46"/>
    </row>
    <row r="57" spans="1:8">
      <c r="A57" s="46"/>
      <c r="B57" s="76"/>
      <c r="C57" s="76"/>
      <c r="D57" s="76"/>
      <c r="E57" s="76"/>
      <c r="F57" s="46"/>
      <c r="G57" s="46"/>
      <c r="H57" s="46"/>
    </row>
  </sheetData>
  <protectedRanges>
    <protectedRange algorithmName="SHA-512" hashValue="2ioYzg2oT+slOHIKnxLvcBfzrgmqGAIJveP0T1VK0jymo93HbOnpyEhPYxlrRc8P4QrpfpQPWg8J0hpfMATPZw==" saltValue="6eOds3X0GthiaD/TTIKelA==" spinCount="100000" sqref="E17:J20 H22:J23 E22:E23" name="Diapazonas1"/>
  </protectedRanges>
  <mergeCells count="25">
    <mergeCell ref="C19:C20"/>
    <mergeCell ref="A32:B32"/>
    <mergeCell ref="F32:G32"/>
    <mergeCell ref="F28:G28"/>
    <mergeCell ref="A29:B29"/>
    <mergeCell ref="F29:G29"/>
    <mergeCell ref="A31:B31"/>
    <mergeCell ref="F31:G31"/>
    <mergeCell ref="A28:B28"/>
    <mergeCell ref="G1:H1"/>
    <mergeCell ref="E2:H2"/>
    <mergeCell ref="E3:G3"/>
    <mergeCell ref="E4:G4"/>
    <mergeCell ref="D19:D20"/>
    <mergeCell ref="E19:E20"/>
    <mergeCell ref="F19:F20"/>
    <mergeCell ref="G19:G20"/>
    <mergeCell ref="B6:G6"/>
    <mergeCell ref="B8:G8"/>
    <mergeCell ref="B9:G9"/>
    <mergeCell ref="A10:G10"/>
    <mergeCell ref="C12:D12"/>
    <mergeCell ref="A17:A20"/>
    <mergeCell ref="B17:B20"/>
    <mergeCell ref="C17:G17"/>
  </mergeCells>
  <pageMargins left="0.51181102362204722" right="3.937007874015748E-2" top="3.937007874015748E-2" bottom="3.937007874015748E-2" header="0" footer="0"/>
  <pageSetup paperSize="9"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topLeftCell="A17" workbookViewId="0">
      <selection activeCell="R27" sqref="R27"/>
    </sheetView>
  </sheetViews>
  <sheetFormatPr defaultRowHeight="15"/>
  <cols>
    <col min="1" max="2" width="1.85546875" style="249" customWidth="1"/>
    <col min="3" max="3" width="1.5703125" style="249" customWidth="1"/>
    <col min="4" max="4" width="2.28515625" style="249" customWidth="1"/>
    <col min="5" max="5" width="2" style="249" customWidth="1"/>
    <col min="6" max="6" width="2.42578125" style="249" customWidth="1"/>
    <col min="7" max="7" width="35.85546875" style="92" customWidth="1"/>
    <col min="8" max="8" width="3.42578125" style="250" customWidth="1"/>
    <col min="9" max="10" width="10.7109375" style="92" customWidth="1"/>
    <col min="11" max="11" width="13.28515625" style="92" customWidth="1"/>
    <col min="12" max="12" width="9.140625" style="257"/>
    <col min="13" max="16384" width="9.140625" style="38"/>
  </cols>
  <sheetData>
    <row r="1" spans="1:11">
      <c r="A1" s="254"/>
      <c r="B1" s="254"/>
      <c r="C1" s="254"/>
      <c r="D1" s="254"/>
      <c r="E1" s="254"/>
      <c r="F1" s="254"/>
      <c r="G1" s="254"/>
      <c r="H1" s="255" t="s">
        <v>208</v>
      </c>
      <c r="I1" s="256"/>
      <c r="J1" s="257"/>
      <c r="K1" s="254"/>
    </row>
    <row r="2" spans="1:11">
      <c r="A2" s="254"/>
      <c r="B2" s="254"/>
      <c r="C2" s="254"/>
      <c r="D2" s="254"/>
      <c r="E2" s="254"/>
      <c r="F2" s="254"/>
      <c r="G2" s="254"/>
      <c r="H2" s="255" t="s">
        <v>209</v>
      </c>
      <c r="I2" s="256"/>
      <c r="J2" s="257"/>
      <c r="K2" s="254"/>
    </row>
    <row r="3" spans="1:11" ht="15.75" customHeight="1">
      <c r="A3" s="254"/>
      <c r="B3" s="254"/>
      <c r="C3" s="254"/>
      <c r="D3" s="254"/>
      <c r="E3" s="254"/>
      <c r="F3" s="254"/>
      <c r="G3" s="254"/>
      <c r="H3" s="255" t="s">
        <v>210</v>
      </c>
      <c r="I3" s="256"/>
      <c r="J3" s="258"/>
      <c r="K3" s="254"/>
    </row>
    <row r="4" spans="1:11" ht="6.75" customHeight="1">
      <c r="A4" s="254"/>
      <c r="B4" s="254"/>
      <c r="C4" s="254"/>
      <c r="D4" s="254"/>
      <c r="E4" s="254"/>
      <c r="F4" s="254"/>
      <c r="G4" s="254"/>
      <c r="I4" s="257"/>
      <c r="J4" s="258"/>
      <c r="K4" s="254"/>
    </row>
    <row r="5" spans="1:11">
      <c r="A5" s="589" t="s">
        <v>211</v>
      </c>
      <c r="B5" s="589"/>
      <c r="C5" s="589"/>
      <c r="D5" s="589"/>
      <c r="E5" s="589"/>
      <c r="F5" s="589"/>
      <c r="G5" s="589"/>
      <c r="H5" s="589"/>
      <c r="I5" s="589"/>
      <c r="J5" s="589"/>
      <c r="K5" s="589"/>
    </row>
    <row r="6" spans="1:11" ht="30" customHeight="1">
      <c r="A6" s="578" t="s">
        <v>338</v>
      </c>
      <c r="B6" s="578"/>
      <c r="C6" s="578"/>
      <c r="D6" s="578"/>
      <c r="E6" s="578"/>
      <c r="F6" s="578"/>
      <c r="G6" s="578"/>
      <c r="H6" s="578"/>
      <c r="I6" s="578"/>
      <c r="J6" s="578"/>
      <c r="K6" s="578"/>
    </row>
    <row r="7" spans="1:11">
      <c r="A7" s="578" t="s">
        <v>1</v>
      </c>
      <c r="B7" s="578"/>
      <c r="C7" s="578"/>
      <c r="D7" s="578"/>
      <c r="E7" s="578"/>
      <c r="F7" s="578"/>
      <c r="G7" s="578"/>
      <c r="H7" s="578"/>
      <c r="I7" s="578"/>
      <c r="J7" s="578"/>
      <c r="K7" s="578"/>
    </row>
    <row r="8" spans="1:11" ht="7.5" customHeight="1">
      <c r="A8" s="259"/>
      <c r="B8" s="259"/>
      <c r="C8" s="259"/>
      <c r="D8" s="259"/>
      <c r="E8" s="259"/>
      <c r="F8" s="102"/>
      <c r="G8" s="585"/>
      <c r="H8" s="585"/>
      <c r="I8" s="578"/>
      <c r="J8" s="578"/>
      <c r="K8" s="578"/>
    </row>
    <row r="9" spans="1:11" ht="15" customHeight="1">
      <c r="A9" s="590" t="s">
        <v>212</v>
      </c>
      <c r="B9" s="591"/>
      <c r="C9" s="591"/>
      <c r="D9" s="591"/>
      <c r="E9" s="591"/>
      <c r="F9" s="591"/>
      <c r="G9" s="591"/>
      <c r="H9" s="591"/>
      <c r="I9" s="591"/>
      <c r="J9" s="591"/>
      <c r="K9" s="591"/>
    </row>
    <row r="10" spans="1:11" ht="7.5" customHeight="1">
      <c r="A10" s="260"/>
      <c r="B10" s="261"/>
      <c r="C10" s="261"/>
      <c r="D10" s="261"/>
      <c r="E10" s="261"/>
      <c r="F10" s="261"/>
      <c r="G10" s="261"/>
      <c r="H10" s="261"/>
      <c r="I10" s="261"/>
      <c r="J10" s="261"/>
      <c r="K10" s="261"/>
    </row>
    <row r="11" spans="1:11">
      <c r="A11" s="588" t="s">
        <v>403</v>
      </c>
      <c r="B11" s="578"/>
      <c r="C11" s="578"/>
      <c r="D11" s="578"/>
      <c r="E11" s="578"/>
      <c r="F11" s="578"/>
      <c r="G11" s="578"/>
      <c r="H11" s="578"/>
      <c r="I11" s="578"/>
      <c r="J11" s="578"/>
      <c r="K11" s="578"/>
    </row>
    <row r="12" spans="1:11">
      <c r="A12" s="578" t="s">
        <v>404</v>
      </c>
      <c r="B12" s="578"/>
      <c r="C12" s="578"/>
      <c r="D12" s="578"/>
      <c r="E12" s="578"/>
      <c r="F12" s="578"/>
      <c r="G12" s="578"/>
      <c r="H12" s="578"/>
      <c r="I12" s="578"/>
      <c r="J12" s="578"/>
      <c r="K12" s="578"/>
    </row>
    <row r="13" spans="1:11">
      <c r="A13" s="578" t="s">
        <v>405</v>
      </c>
      <c r="B13" s="578"/>
      <c r="C13" s="578"/>
      <c r="D13" s="578"/>
      <c r="E13" s="578"/>
      <c r="F13" s="578"/>
      <c r="G13" s="578"/>
      <c r="H13" s="578"/>
      <c r="I13" s="578"/>
      <c r="J13" s="578"/>
      <c r="K13" s="578"/>
    </row>
    <row r="14" spans="1:11" ht="11.25" customHeight="1">
      <c r="A14" s="260"/>
      <c r="B14" s="261"/>
      <c r="C14" s="261"/>
      <c r="D14" s="261"/>
      <c r="E14" s="261"/>
      <c r="F14" s="261"/>
      <c r="G14" s="102"/>
      <c r="H14" s="102"/>
      <c r="I14" s="102"/>
      <c r="J14" s="102"/>
      <c r="K14" s="102"/>
    </row>
    <row r="15" spans="1:11">
      <c r="A15" s="588" t="s">
        <v>2</v>
      </c>
      <c r="B15" s="578"/>
      <c r="C15" s="578"/>
      <c r="D15" s="578"/>
      <c r="E15" s="578"/>
      <c r="F15" s="578"/>
      <c r="G15" s="578"/>
      <c r="H15" s="578"/>
      <c r="I15" s="578"/>
      <c r="J15" s="578"/>
      <c r="K15" s="578"/>
    </row>
    <row r="16" spans="1:11" ht="15" customHeight="1">
      <c r="A16" s="578" t="s">
        <v>406</v>
      </c>
      <c r="B16" s="578"/>
      <c r="C16" s="578"/>
      <c r="D16" s="578"/>
      <c r="E16" s="578"/>
      <c r="F16" s="578"/>
      <c r="G16" s="578"/>
      <c r="H16" s="578"/>
      <c r="I16" s="578"/>
      <c r="J16" s="578"/>
      <c r="K16" s="578"/>
    </row>
    <row r="17" spans="1:11">
      <c r="A17" s="262"/>
      <c r="B17" s="102"/>
      <c r="C17" s="102"/>
      <c r="D17" s="102"/>
      <c r="E17" s="102"/>
      <c r="F17" s="102"/>
      <c r="G17" s="102" t="s">
        <v>213</v>
      </c>
      <c r="H17" s="102"/>
      <c r="I17" s="254"/>
      <c r="J17" s="254"/>
      <c r="K17" s="263"/>
    </row>
    <row r="18" spans="1:11" ht="9" customHeight="1">
      <c r="A18" s="578"/>
      <c r="B18" s="578"/>
      <c r="C18" s="578"/>
      <c r="D18" s="578"/>
      <c r="E18" s="578"/>
      <c r="F18" s="578"/>
      <c r="G18" s="578"/>
      <c r="H18" s="578"/>
      <c r="I18" s="578"/>
      <c r="J18" s="578"/>
      <c r="K18" s="578"/>
    </row>
    <row r="19" spans="1:11">
      <c r="A19" s="262"/>
      <c r="B19" s="102"/>
      <c r="C19" s="102"/>
      <c r="D19" s="102"/>
      <c r="E19" s="102"/>
      <c r="F19" s="102"/>
      <c r="G19" s="102"/>
      <c r="H19" s="102"/>
      <c r="I19" s="264"/>
      <c r="J19" s="265"/>
      <c r="K19" s="266" t="s">
        <v>5</v>
      </c>
    </row>
    <row r="20" spans="1:11">
      <c r="A20" s="262"/>
      <c r="B20" s="102"/>
      <c r="C20" s="102"/>
      <c r="D20" s="102"/>
      <c r="E20" s="102"/>
      <c r="F20" s="102"/>
      <c r="G20" s="102"/>
      <c r="H20" s="102"/>
      <c r="I20" s="267"/>
      <c r="J20" s="267" t="s">
        <v>214</v>
      </c>
      <c r="K20" s="268"/>
    </row>
    <row r="21" spans="1:11">
      <c r="A21" s="262"/>
      <c r="B21" s="102"/>
      <c r="C21" s="102"/>
      <c r="D21" s="102"/>
      <c r="E21" s="102"/>
      <c r="F21" s="102"/>
      <c r="G21" s="102"/>
      <c r="H21" s="102"/>
      <c r="I21" s="267"/>
      <c r="J21" s="267" t="s">
        <v>6</v>
      </c>
      <c r="K21" s="268"/>
    </row>
    <row r="22" spans="1:11">
      <c r="A22" s="262"/>
      <c r="B22" s="102"/>
      <c r="C22" s="102"/>
      <c r="D22" s="102"/>
      <c r="E22" s="102"/>
      <c r="F22" s="102"/>
      <c r="G22" s="102"/>
      <c r="H22" s="102"/>
      <c r="I22" s="269"/>
      <c r="J22" s="267" t="s">
        <v>7</v>
      </c>
      <c r="K22" s="268" t="s">
        <v>8</v>
      </c>
    </row>
    <row r="23" spans="1:11" ht="8.25" customHeight="1">
      <c r="A23" s="259"/>
      <c r="B23" s="259"/>
      <c r="C23" s="259"/>
      <c r="D23" s="259"/>
      <c r="E23" s="259"/>
      <c r="F23" s="259"/>
      <c r="G23" s="102"/>
      <c r="H23" s="102"/>
      <c r="I23" s="270"/>
      <c r="J23" s="270"/>
      <c r="K23" s="271"/>
    </row>
    <row r="24" spans="1:11">
      <c r="A24" s="259"/>
      <c r="B24" s="259"/>
      <c r="C24" s="259"/>
      <c r="D24" s="259"/>
      <c r="E24" s="259"/>
      <c r="F24" s="259"/>
      <c r="G24" s="272"/>
      <c r="H24" s="102"/>
      <c r="I24" s="270"/>
      <c r="J24" s="270"/>
      <c r="K24" s="269" t="s">
        <v>215</v>
      </c>
    </row>
    <row r="25" spans="1:11" ht="15" customHeight="1">
      <c r="A25" s="579" t="s">
        <v>14</v>
      </c>
      <c r="B25" s="580"/>
      <c r="C25" s="580"/>
      <c r="D25" s="580"/>
      <c r="E25" s="580"/>
      <c r="F25" s="580"/>
      <c r="G25" s="579" t="s">
        <v>15</v>
      </c>
      <c r="H25" s="579" t="s">
        <v>216</v>
      </c>
      <c r="I25" s="592" t="s">
        <v>217</v>
      </c>
      <c r="J25" s="593"/>
      <c r="K25" s="593"/>
    </row>
    <row r="26" spans="1:11">
      <c r="A26" s="580"/>
      <c r="B26" s="580"/>
      <c r="C26" s="580"/>
      <c r="D26" s="580"/>
      <c r="E26" s="580"/>
      <c r="F26" s="580"/>
      <c r="G26" s="579"/>
      <c r="H26" s="579"/>
      <c r="I26" s="581" t="s">
        <v>218</v>
      </c>
      <c r="J26" s="581"/>
      <c r="K26" s="582"/>
    </row>
    <row r="27" spans="1:11" ht="25.5" customHeight="1">
      <c r="A27" s="580"/>
      <c r="B27" s="580"/>
      <c r="C27" s="580"/>
      <c r="D27" s="580"/>
      <c r="E27" s="580"/>
      <c r="F27" s="580"/>
      <c r="G27" s="579"/>
      <c r="H27" s="579"/>
      <c r="I27" s="579" t="s">
        <v>219</v>
      </c>
      <c r="J27" s="579" t="s">
        <v>220</v>
      </c>
      <c r="K27" s="583"/>
    </row>
    <row r="28" spans="1:11" ht="36" customHeight="1">
      <c r="A28" s="580"/>
      <c r="B28" s="580"/>
      <c r="C28" s="580"/>
      <c r="D28" s="580"/>
      <c r="E28" s="580"/>
      <c r="F28" s="580"/>
      <c r="G28" s="579"/>
      <c r="H28" s="579"/>
      <c r="I28" s="579"/>
      <c r="J28" s="273" t="s">
        <v>221</v>
      </c>
      <c r="K28" s="273" t="s">
        <v>222</v>
      </c>
    </row>
    <row r="29" spans="1:11">
      <c r="A29" s="594">
        <v>1</v>
      </c>
      <c r="B29" s="594"/>
      <c r="C29" s="594"/>
      <c r="D29" s="594"/>
      <c r="E29" s="594"/>
      <c r="F29" s="594"/>
      <c r="G29" s="274">
        <v>2</v>
      </c>
      <c r="H29" s="274">
        <v>3</v>
      </c>
      <c r="I29" s="274">
        <v>4</v>
      </c>
      <c r="J29" s="274">
        <v>5</v>
      </c>
      <c r="K29" s="274">
        <v>6</v>
      </c>
    </row>
    <row r="30" spans="1:11">
      <c r="A30" s="275">
        <v>2</v>
      </c>
      <c r="B30" s="275"/>
      <c r="C30" s="276"/>
      <c r="D30" s="276"/>
      <c r="E30" s="276"/>
      <c r="F30" s="276"/>
      <c r="G30" s="277" t="s">
        <v>223</v>
      </c>
      <c r="H30" s="278">
        <v>1</v>
      </c>
      <c r="I30" s="279">
        <f>I31+I37+I39+I42+I47+I59+I66+I75+I81</f>
        <v>1962.81</v>
      </c>
      <c r="J30" s="279">
        <f>J31+J37+J39+J42+J47+J59+J66+J75+J81</f>
        <v>1231.6199999999999</v>
      </c>
      <c r="K30" s="279">
        <f>K31+K37+K39+K42+K47+K59+K66+K75+K81</f>
        <v>0</v>
      </c>
    </row>
    <row r="31" spans="1:11" hidden="1">
      <c r="A31" s="275">
        <v>2</v>
      </c>
      <c r="B31" s="275">
        <v>1</v>
      </c>
      <c r="C31" s="275"/>
      <c r="D31" s="275"/>
      <c r="E31" s="275"/>
      <c r="F31" s="275"/>
      <c r="G31" s="280" t="s">
        <v>26</v>
      </c>
      <c r="H31" s="278">
        <v>2</v>
      </c>
      <c r="I31" s="279">
        <f>I32+I36</f>
        <v>0</v>
      </c>
      <c r="J31" s="279">
        <f>J32+J36</f>
        <v>0</v>
      </c>
      <c r="K31" s="279">
        <f>K32+K36</f>
        <v>0</v>
      </c>
    </row>
    <row r="32" spans="1:11" hidden="1">
      <c r="A32" s="276">
        <v>2</v>
      </c>
      <c r="B32" s="276">
        <v>1</v>
      </c>
      <c r="C32" s="276">
        <v>1</v>
      </c>
      <c r="D32" s="276"/>
      <c r="E32" s="276"/>
      <c r="F32" s="276"/>
      <c r="G32" s="281" t="s">
        <v>224</v>
      </c>
      <c r="H32" s="274">
        <v>3</v>
      </c>
      <c r="I32" s="282">
        <f>I33+I35</f>
        <v>0</v>
      </c>
      <c r="J32" s="282">
        <f>J33+J35</f>
        <v>0</v>
      </c>
      <c r="K32" s="282">
        <f>K33+K35</f>
        <v>0</v>
      </c>
    </row>
    <row r="33" spans="1:11" hidden="1">
      <c r="A33" s="276">
        <v>2</v>
      </c>
      <c r="B33" s="276">
        <v>1</v>
      </c>
      <c r="C33" s="276">
        <v>1</v>
      </c>
      <c r="D33" s="276">
        <v>1</v>
      </c>
      <c r="E33" s="276">
        <v>1</v>
      </c>
      <c r="F33" s="276">
        <v>1</v>
      </c>
      <c r="G33" s="281" t="s">
        <v>225</v>
      </c>
      <c r="H33" s="274">
        <v>4</v>
      </c>
      <c r="I33" s="282"/>
      <c r="J33" s="282"/>
      <c r="K33" s="282"/>
    </row>
    <row r="34" spans="1:11" hidden="1">
      <c r="A34" s="276"/>
      <c r="B34" s="276"/>
      <c r="C34" s="276"/>
      <c r="D34" s="276"/>
      <c r="E34" s="276"/>
      <c r="F34" s="276"/>
      <c r="G34" s="281" t="s">
        <v>226</v>
      </c>
      <c r="H34" s="274">
        <v>5</v>
      </c>
      <c r="I34" s="282"/>
      <c r="J34" s="282"/>
      <c r="K34" s="282"/>
    </row>
    <row r="35" spans="1:11" hidden="1">
      <c r="A35" s="276">
        <v>2</v>
      </c>
      <c r="B35" s="276">
        <v>1</v>
      </c>
      <c r="C35" s="276">
        <v>1</v>
      </c>
      <c r="D35" s="276">
        <v>1</v>
      </c>
      <c r="E35" s="276">
        <v>2</v>
      </c>
      <c r="F35" s="276">
        <v>1</v>
      </c>
      <c r="G35" s="281" t="s">
        <v>29</v>
      </c>
      <c r="H35" s="274">
        <v>6</v>
      </c>
      <c r="I35" s="282"/>
      <c r="J35" s="282"/>
      <c r="K35" s="282"/>
    </row>
    <row r="36" spans="1:11" hidden="1">
      <c r="A36" s="276">
        <v>2</v>
      </c>
      <c r="B36" s="276">
        <v>1</v>
      </c>
      <c r="C36" s="276">
        <v>2</v>
      </c>
      <c r="D36" s="276"/>
      <c r="E36" s="276"/>
      <c r="F36" s="276"/>
      <c r="G36" s="281" t="s">
        <v>30</v>
      </c>
      <c r="H36" s="274">
        <v>7</v>
      </c>
      <c r="I36" s="282"/>
      <c r="J36" s="282"/>
      <c r="K36" s="282"/>
    </row>
    <row r="37" spans="1:11">
      <c r="A37" s="275">
        <v>2</v>
      </c>
      <c r="B37" s="275">
        <v>2</v>
      </c>
      <c r="C37" s="275"/>
      <c r="D37" s="275"/>
      <c r="E37" s="275"/>
      <c r="F37" s="275"/>
      <c r="G37" s="280" t="s">
        <v>227</v>
      </c>
      <c r="H37" s="278">
        <v>8</v>
      </c>
      <c r="I37" s="283">
        <f>I38</f>
        <v>1962.81</v>
      </c>
      <c r="J37" s="283">
        <f>J38</f>
        <v>1231.6199999999999</v>
      </c>
      <c r="K37" s="283">
        <f>K38</f>
        <v>0</v>
      </c>
    </row>
    <row r="38" spans="1:11">
      <c r="A38" s="276">
        <v>2</v>
      </c>
      <c r="B38" s="276">
        <v>2</v>
      </c>
      <c r="C38" s="276">
        <v>1</v>
      </c>
      <c r="D38" s="276"/>
      <c r="E38" s="276"/>
      <c r="F38" s="276"/>
      <c r="G38" s="281" t="s">
        <v>227</v>
      </c>
      <c r="H38" s="274">
        <v>9</v>
      </c>
      <c r="I38" s="282">
        <v>1962.81</v>
      </c>
      <c r="J38" s="282">
        <v>1231.6199999999999</v>
      </c>
      <c r="K38" s="282"/>
    </row>
    <row r="39" spans="1:11" hidden="1">
      <c r="A39" s="275">
        <v>2</v>
      </c>
      <c r="B39" s="275">
        <v>3</v>
      </c>
      <c r="C39" s="275"/>
      <c r="D39" s="275"/>
      <c r="E39" s="275"/>
      <c r="F39" s="275"/>
      <c r="G39" s="280" t="s">
        <v>47</v>
      </c>
      <c r="H39" s="278">
        <v>10</v>
      </c>
      <c r="I39" s="279">
        <f>I40+I41</f>
        <v>0</v>
      </c>
      <c r="J39" s="279">
        <f>J40+J41</f>
        <v>0</v>
      </c>
      <c r="K39" s="279">
        <f>K40+K41</f>
        <v>0</v>
      </c>
    </row>
    <row r="40" spans="1:11" hidden="1">
      <c r="A40" s="276">
        <v>2</v>
      </c>
      <c r="B40" s="276">
        <v>3</v>
      </c>
      <c r="C40" s="276">
        <v>1</v>
      </c>
      <c r="D40" s="276"/>
      <c r="E40" s="276"/>
      <c r="F40" s="276"/>
      <c r="G40" s="281" t="s">
        <v>48</v>
      </c>
      <c r="H40" s="274">
        <v>11</v>
      </c>
      <c r="I40" s="282"/>
      <c r="J40" s="282"/>
      <c r="K40" s="282"/>
    </row>
    <row r="41" spans="1:11" hidden="1">
      <c r="A41" s="276">
        <v>2</v>
      </c>
      <c r="B41" s="276">
        <v>3</v>
      </c>
      <c r="C41" s="276">
        <v>2</v>
      </c>
      <c r="D41" s="276"/>
      <c r="E41" s="276"/>
      <c r="F41" s="276"/>
      <c r="G41" s="281" t="s">
        <v>57</v>
      </c>
      <c r="H41" s="274">
        <v>12</v>
      </c>
      <c r="I41" s="282"/>
      <c r="J41" s="282"/>
      <c r="K41" s="282"/>
    </row>
    <row r="42" spans="1:11" hidden="1">
      <c r="A42" s="275">
        <v>2</v>
      </c>
      <c r="B42" s="275">
        <v>4</v>
      </c>
      <c r="C42" s="275"/>
      <c r="D42" s="275"/>
      <c r="E42" s="275"/>
      <c r="F42" s="275"/>
      <c r="G42" s="280" t="s">
        <v>58</v>
      </c>
      <c r="H42" s="278">
        <v>13</v>
      </c>
      <c r="I42" s="279">
        <f>I43</f>
        <v>0</v>
      </c>
      <c r="J42" s="279">
        <f>J43</f>
        <v>0</v>
      </c>
      <c r="K42" s="279">
        <f>K43</f>
        <v>0</v>
      </c>
    </row>
    <row r="43" spans="1:11" hidden="1">
      <c r="A43" s="276">
        <v>2</v>
      </c>
      <c r="B43" s="276">
        <v>4</v>
      </c>
      <c r="C43" s="276">
        <v>1</v>
      </c>
      <c r="D43" s="276"/>
      <c r="E43" s="276"/>
      <c r="F43" s="276"/>
      <c r="G43" s="281" t="s">
        <v>228</v>
      </c>
      <c r="H43" s="274">
        <v>14</v>
      </c>
      <c r="I43" s="282">
        <f>I44+I45+I46</f>
        <v>0</v>
      </c>
      <c r="J43" s="282">
        <f>J44+J45+J46</f>
        <v>0</v>
      </c>
      <c r="K43" s="282">
        <f>K44+K45+K46</f>
        <v>0</v>
      </c>
    </row>
    <row r="44" spans="1:11" hidden="1">
      <c r="A44" s="276">
        <v>2</v>
      </c>
      <c r="B44" s="276">
        <v>4</v>
      </c>
      <c r="C44" s="276">
        <v>1</v>
      </c>
      <c r="D44" s="276">
        <v>1</v>
      </c>
      <c r="E44" s="276">
        <v>1</v>
      </c>
      <c r="F44" s="276">
        <v>1</v>
      </c>
      <c r="G44" s="281" t="s">
        <v>60</v>
      </c>
      <c r="H44" s="274">
        <v>15</v>
      </c>
      <c r="I44" s="282"/>
      <c r="J44" s="282"/>
      <c r="K44" s="282"/>
    </row>
    <row r="45" spans="1:11" hidden="1">
      <c r="A45" s="276">
        <v>2</v>
      </c>
      <c r="B45" s="276">
        <v>4</v>
      </c>
      <c r="C45" s="276">
        <v>1</v>
      </c>
      <c r="D45" s="276">
        <v>1</v>
      </c>
      <c r="E45" s="276">
        <v>1</v>
      </c>
      <c r="F45" s="276">
        <v>2</v>
      </c>
      <c r="G45" s="281" t="s">
        <v>61</v>
      </c>
      <c r="H45" s="274">
        <v>16</v>
      </c>
      <c r="I45" s="282"/>
      <c r="J45" s="282"/>
      <c r="K45" s="282"/>
    </row>
    <row r="46" spans="1:11" hidden="1">
      <c r="A46" s="276">
        <v>2</v>
      </c>
      <c r="B46" s="276">
        <v>4</v>
      </c>
      <c r="C46" s="276">
        <v>1</v>
      </c>
      <c r="D46" s="276">
        <v>1</v>
      </c>
      <c r="E46" s="276">
        <v>1</v>
      </c>
      <c r="F46" s="276">
        <v>3</v>
      </c>
      <c r="G46" s="281" t="s">
        <v>62</v>
      </c>
      <c r="H46" s="274">
        <v>17</v>
      </c>
      <c r="I46" s="282"/>
      <c r="J46" s="282"/>
      <c r="K46" s="282"/>
    </row>
    <row r="47" spans="1:11" hidden="1">
      <c r="A47" s="275">
        <v>2</v>
      </c>
      <c r="B47" s="275">
        <v>5</v>
      </c>
      <c r="C47" s="275"/>
      <c r="D47" s="275"/>
      <c r="E47" s="275"/>
      <c r="F47" s="275"/>
      <c r="G47" s="280" t="s">
        <v>63</v>
      </c>
      <c r="H47" s="278">
        <v>18</v>
      </c>
      <c r="I47" s="279">
        <f>I48+I51+I54</f>
        <v>0</v>
      </c>
      <c r="J47" s="279">
        <f>J48+J51+J54</f>
        <v>0</v>
      </c>
      <c r="K47" s="279">
        <f>K48+K51+K54</f>
        <v>0</v>
      </c>
    </row>
    <row r="48" spans="1:11" hidden="1">
      <c r="A48" s="276">
        <v>2</v>
      </c>
      <c r="B48" s="276">
        <v>5</v>
      </c>
      <c r="C48" s="276">
        <v>1</v>
      </c>
      <c r="D48" s="276"/>
      <c r="E48" s="276"/>
      <c r="F48" s="276"/>
      <c r="G48" s="281" t="s">
        <v>64</v>
      </c>
      <c r="H48" s="274">
        <v>19</v>
      </c>
      <c r="I48" s="282">
        <f>I49+I50</f>
        <v>0</v>
      </c>
      <c r="J48" s="282">
        <f>J49+J50</f>
        <v>0</v>
      </c>
      <c r="K48" s="282">
        <f>K49+K50</f>
        <v>0</v>
      </c>
    </row>
    <row r="49" spans="1:12" ht="24" hidden="1" customHeight="1">
      <c r="A49" s="276">
        <v>2</v>
      </c>
      <c r="B49" s="276">
        <v>5</v>
      </c>
      <c r="C49" s="276">
        <v>1</v>
      </c>
      <c r="D49" s="276">
        <v>1</v>
      </c>
      <c r="E49" s="276">
        <v>1</v>
      </c>
      <c r="F49" s="276">
        <v>1</v>
      </c>
      <c r="G49" s="281" t="s">
        <v>65</v>
      </c>
      <c r="H49" s="274">
        <v>20</v>
      </c>
      <c r="I49" s="282"/>
      <c r="J49" s="282"/>
      <c r="K49" s="282"/>
      <c r="L49" s="38"/>
    </row>
    <row r="50" spans="1:12" hidden="1">
      <c r="A50" s="276">
        <v>2</v>
      </c>
      <c r="B50" s="276">
        <v>5</v>
      </c>
      <c r="C50" s="276">
        <v>1</v>
      </c>
      <c r="D50" s="276">
        <v>1</v>
      </c>
      <c r="E50" s="276">
        <v>1</v>
      </c>
      <c r="F50" s="276">
        <v>2</v>
      </c>
      <c r="G50" s="281" t="s">
        <v>66</v>
      </c>
      <c r="H50" s="274">
        <v>21</v>
      </c>
      <c r="I50" s="282"/>
      <c r="J50" s="282"/>
      <c r="K50" s="282"/>
    </row>
    <row r="51" spans="1:12" hidden="1">
      <c r="A51" s="276">
        <v>2</v>
      </c>
      <c r="B51" s="276">
        <v>5</v>
      </c>
      <c r="C51" s="276">
        <v>2</v>
      </c>
      <c r="D51" s="276"/>
      <c r="E51" s="276"/>
      <c r="F51" s="276"/>
      <c r="G51" s="281" t="s">
        <v>67</v>
      </c>
      <c r="H51" s="274">
        <v>22</v>
      </c>
      <c r="I51" s="282">
        <f>I52+I53</f>
        <v>0</v>
      </c>
      <c r="J51" s="282">
        <f>J52+J53</f>
        <v>0</v>
      </c>
      <c r="K51" s="282">
        <f>K52+K53</f>
        <v>0</v>
      </c>
    </row>
    <row r="52" spans="1:12" ht="24" hidden="1" customHeight="1">
      <c r="A52" s="276">
        <v>2</v>
      </c>
      <c r="B52" s="276">
        <v>5</v>
      </c>
      <c r="C52" s="276">
        <v>2</v>
      </c>
      <c r="D52" s="276">
        <v>1</v>
      </c>
      <c r="E52" s="276">
        <v>1</v>
      </c>
      <c r="F52" s="276">
        <v>1</v>
      </c>
      <c r="G52" s="281" t="s">
        <v>68</v>
      </c>
      <c r="H52" s="274">
        <v>23</v>
      </c>
      <c r="I52" s="282"/>
      <c r="J52" s="282"/>
      <c r="K52" s="282"/>
      <c r="L52" s="38"/>
    </row>
    <row r="53" spans="1:12" ht="24" hidden="1" customHeight="1">
      <c r="A53" s="276">
        <v>2</v>
      </c>
      <c r="B53" s="276">
        <v>5</v>
      </c>
      <c r="C53" s="276">
        <v>2</v>
      </c>
      <c r="D53" s="276">
        <v>1</v>
      </c>
      <c r="E53" s="276">
        <v>1</v>
      </c>
      <c r="F53" s="276">
        <v>2</v>
      </c>
      <c r="G53" s="281" t="s">
        <v>229</v>
      </c>
      <c r="H53" s="274">
        <v>24</v>
      </c>
      <c r="I53" s="282"/>
      <c r="J53" s="282"/>
      <c r="K53" s="282"/>
      <c r="L53" s="38"/>
    </row>
    <row r="54" spans="1:12" hidden="1">
      <c r="A54" s="276">
        <v>2</v>
      </c>
      <c r="B54" s="276">
        <v>5</v>
      </c>
      <c r="C54" s="276">
        <v>3</v>
      </c>
      <c r="D54" s="276"/>
      <c r="E54" s="276"/>
      <c r="F54" s="276"/>
      <c r="G54" s="281" t="s">
        <v>70</v>
      </c>
      <c r="H54" s="274">
        <v>25</v>
      </c>
      <c r="I54" s="282">
        <f>I55+I56+I57+I58</f>
        <v>0</v>
      </c>
      <c r="J54" s="282">
        <f>J55+J56+J57+J58</f>
        <v>0</v>
      </c>
      <c r="K54" s="282">
        <f>K55+K56+K57+K58</f>
        <v>0</v>
      </c>
    </row>
    <row r="55" spans="1:12" ht="24" hidden="1" customHeight="1">
      <c r="A55" s="276">
        <v>2</v>
      </c>
      <c r="B55" s="276">
        <v>5</v>
      </c>
      <c r="C55" s="276">
        <v>3</v>
      </c>
      <c r="D55" s="276">
        <v>1</v>
      </c>
      <c r="E55" s="276">
        <v>1</v>
      </c>
      <c r="F55" s="276">
        <v>1</v>
      </c>
      <c r="G55" s="281" t="s">
        <v>71</v>
      </c>
      <c r="H55" s="274">
        <v>26</v>
      </c>
      <c r="I55" s="282"/>
      <c r="J55" s="282"/>
      <c r="K55" s="282"/>
      <c r="L55" s="38"/>
    </row>
    <row r="56" spans="1:12" hidden="1">
      <c r="A56" s="276">
        <v>2</v>
      </c>
      <c r="B56" s="276">
        <v>5</v>
      </c>
      <c r="C56" s="276">
        <v>3</v>
      </c>
      <c r="D56" s="276">
        <v>1</v>
      </c>
      <c r="E56" s="276">
        <v>1</v>
      </c>
      <c r="F56" s="276">
        <v>2</v>
      </c>
      <c r="G56" s="281" t="s">
        <v>72</v>
      </c>
      <c r="H56" s="274">
        <v>27</v>
      </c>
      <c r="I56" s="282"/>
      <c r="J56" s="282"/>
      <c r="K56" s="282"/>
    </row>
    <row r="57" spans="1:12" ht="24" hidden="1" customHeight="1">
      <c r="A57" s="276">
        <v>2</v>
      </c>
      <c r="B57" s="276">
        <v>5</v>
      </c>
      <c r="C57" s="276">
        <v>3</v>
      </c>
      <c r="D57" s="276">
        <v>2</v>
      </c>
      <c r="E57" s="276">
        <v>1</v>
      </c>
      <c r="F57" s="276">
        <v>1</v>
      </c>
      <c r="G57" s="284" t="s">
        <v>73</v>
      </c>
      <c r="H57" s="274">
        <v>28</v>
      </c>
      <c r="I57" s="282"/>
      <c r="J57" s="282"/>
      <c r="K57" s="282"/>
      <c r="L57" s="38"/>
    </row>
    <row r="58" spans="1:12" hidden="1">
      <c r="A58" s="276">
        <v>2</v>
      </c>
      <c r="B58" s="276">
        <v>5</v>
      </c>
      <c r="C58" s="276">
        <v>3</v>
      </c>
      <c r="D58" s="276">
        <v>2</v>
      </c>
      <c r="E58" s="276">
        <v>1</v>
      </c>
      <c r="F58" s="276">
        <v>2</v>
      </c>
      <c r="G58" s="284" t="s">
        <v>74</v>
      </c>
      <c r="H58" s="274">
        <v>29</v>
      </c>
      <c r="I58" s="282"/>
      <c r="J58" s="282"/>
      <c r="K58" s="282"/>
    </row>
    <row r="59" spans="1:12" hidden="1">
      <c r="A59" s="275">
        <v>2</v>
      </c>
      <c r="B59" s="275">
        <v>6</v>
      </c>
      <c r="C59" s="275"/>
      <c r="D59" s="275"/>
      <c r="E59" s="275"/>
      <c r="F59" s="275"/>
      <c r="G59" s="280" t="s">
        <v>75</v>
      </c>
      <c r="H59" s="278">
        <v>30</v>
      </c>
      <c r="I59" s="279">
        <f>I60+I61+I62+I63+I64+I65</f>
        <v>0</v>
      </c>
      <c r="J59" s="279">
        <f>J60+J61+J62+J63+J64+J65</f>
        <v>0</v>
      </c>
      <c r="K59" s="279">
        <f>K60+K61+K62+K63+K64+K65</f>
        <v>0</v>
      </c>
    </row>
    <row r="60" spans="1:12" hidden="1">
      <c r="A60" s="276">
        <v>2</v>
      </c>
      <c r="B60" s="276">
        <v>6</v>
      </c>
      <c r="C60" s="276">
        <v>1</v>
      </c>
      <c r="D60" s="276"/>
      <c r="E60" s="276"/>
      <c r="F60" s="276"/>
      <c r="G60" s="281" t="s">
        <v>230</v>
      </c>
      <c r="H60" s="274">
        <v>31</v>
      </c>
      <c r="I60" s="282"/>
      <c r="J60" s="282"/>
      <c r="K60" s="282"/>
    </row>
    <row r="61" spans="1:12" hidden="1">
      <c r="A61" s="276">
        <v>2</v>
      </c>
      <c r="B61" s="276">
        <v>6</v>
      </c>
      <c r="C61" s="276">
        <v>2</v>
      </c>
      <c r="D61" s="276"/>
      <c r="E61" s="276"/>
      <c r="F61" s="276"/>
      <c r="G61" s="281" t="s">
        <v>231</v>
      </c>
      <c r="H61" s="274">
        <v>32</v>
      </c>
      <c r="I61" s="282"/>
      <c r="J61" s="282"/>
      <c r="K61" s="282"/>
    </row>
    <row r="62" spans="1:12" hidden="1">
      <c r="A62" s="276">
        <v>2</v>
      </c>
      <c r="B62" s="276">
        <v>6</v>
      </c>
      <c r="C62" s="276">
        <v>3</v>
      </c>
      <c r="D62" s="276"/>
      <c r="E62" s="276"/>
      <c r="F62" s="276"/>
      <c r="G62" s="281" t="s">
        <v>232</v>
      </c>
      <c r="H62" s="274">
        <v>33</v>
      </c>
      <c r="I62" s="282"/>
      <c r="J62" s="282"/>
      <c r="K62" s="282"/>
    </row>
    <row r="63" spans="1:12" ht="24" hidden="1" customHeight="1">
      <c r="A63" s="276">
        <v>2</v>
      </c>
      <c r="B63" s="276">
        <v>6</v>
      </c>
      <c r="C63" s="276">
        <v>4</v>
      </c>
      <c r="D63" s="276"/>
      <c r="E63" s="276"/>
      <c r="F63" s="276"/>
      <c r="G63" s="281" t="s">
        <v>81</v>
      </c>
      <c r="H63" s="274">
        <v>34</v>
      </c>
      <c r="I63" s="282"/>
      <c r="J63" s="282"/>
      <c r="K63" s="282"/>
      <c r="L63" s="38"/>
    </row>
    <row r="64" spans="1:12" ht="24" hidden="1" customHeight="1">
      <c r="A64" s="276">
        <v>2</v>
      </c>
      <c r="B64" s="276">
        <v>6</v>
      </c>
      <c r="C64" s="276">
        <v>5</v>
      </c>
      <c r="D64" s="276"/>
      <c r="E64" s="276"/>
      <c r="F64" s="276"/>
      <c r="G64" s="281" t="s">
        <v>83</v>
      </c>
      <c r="H64" s="274">
        <v>35</v>
      </c>
      <c r="I64" s="282"/>
      <c r="J64" s="282"/>
      <c r="K64" s="282"/>
      <c r="L64" s="38"/>
    </row>
    <row r="65" spans="1:12" hidden="1">
      <c r="A65" s="276">
        <v>2</v>
      </c>
      <c r="B65" s="276">
        <v>6</v>
      </c>
      <c r="C65" s="276">
        <v>6</v>
      </c>
      <c r="D65" s="276"/>
      <c r="E65" s="276"/>
      <c r="F65" s="276"/>
      <c r="G65" s="281" t="s">
        <v>84</v>
      </c>
      <c r="H65" s="274">
        <v>36</v>
      </c>
      <c r="I65" s="282"/>
      <c r="J65" s="282"/>
      <c r="K65" s="282"/>
    </row>
    <row r="66" spans="1:12" hidden="1">
      <c r="A66" s="275">
        <v>2</v>
      </c>
      <c r="B66" s="275">
        <v>7</v>
      </c>
      <c r="C66" s="276"/>
      <c r="D66" s="276"/>
      <c r="E66" s="276"/>
      <c r="F66" s="276"/>
      <c r="G66" s="280" t="s">
        <v>85</v>
      </c>
      <c r="H66" s="278">
        <v>37</v>
      </c>
      <c r="I66" s="279">
        <f>I67+I70+I74</f>
        <v>0</v>
      </c>
      <c r="J66" s="279">
        <f>J67+J70+J74</f>
        <v>0</v>
      </c>
      <c r="K66" s="279">
        <f>K67+K70+K74</f>
        <v>0</v>
      </c>
    </row>
    <row r="67" spans="1:12" hidden="1">
      <c r="A67" s="276">
        <v>2</v>
      </c>
      <c r="B67" s="276">
        <v>7</v>
      </c>
      <c r="C67" s="276">
        <v>1</v>
      </c>
      <c r="D67" s="276"/>
      <c r="E67" s="276"/>
      <c r="F67" s="276"/>
      <c r="G67" s="285" t="s">
        <v>233</v>
      </c>
      <c r="H67" s="274">
        <v>38</v>
      </c>
      <c r="I67" s="282">
        <f>I68+I69</f>
        <v>0</v>
      </c>
      <c r="J67" s="282">
        <f>J68+J69</f>
        <v>0</v>
      </c>
      <c r="K67" s="282">
        <f>K68+K69</f>
        <v>0</v>
      </c>
    </row>
    <row r="68" spans="1:12" hidden="1">
      <c r="A68" s="276">
        <v>2</v>
      </c>
      <c r="B68" s="276">
        <v>7</v>
      </c>
      <c r="C68" s="276">
        <v>1</v>
      </c>
      <c r="D68" s="276">
        <v>1</v>
      </c>
      <c r="E68" s="276">
        <v>1</v>
      </c>
      <c r="F68" s="276">
        <v>1</v>
      </c>
      <c r="G68" s="285" t="s">
        <v>87</v>
      </c>
      <c r="H68" s="274">
        <v>39</v>
      </c>
      <c r="I68" s="282"/>
      <c r="J68" s="282"/>
      <c r="K68" s="282"/>
    </row>
    <row r="69" spans="1:12" hidden="1">
      <c r="A69" s="276">
        <v>2</v>
      </c>
      <c r="B69" s="276">
        <v>7</v>
      </c>
      <c r="C69" s="276">
        <v>1</v>
      </c>
      <c r="D69" s="276">
        <v>1</v>
      </c>
      <c r="E69" s="276">
        <v>1</v>
      </c>
      <c r="F69" s="276">
        <v>2</v>
      </c>
      <c r="G69" s="285" t="s">
        <v>88</v>
      </c>
      <c r="H69" s="274">
        <v>40</v>
      </c>
      <c r="I69" s="282"/>
      <c r="J69" s="282"/>
      <c r="K69" s="282"/>
    </row>
    <row r="70" spans="1:12" ht="24" hidden="1" customHeight="1">
      <c r="A70" s="276">
        <v>2</v>
      </c>
      <c r="B70" s="276">
        <v>7</v>
      </c>
      <c r="C70" s="276">
        <v>2</v>
      </c>
      <c r="D70" s="276"/>
      <c r="E70" s="276"/>
      <c r="F70" s="276"/>
      <c r="G70" s="281" t="s">
        <v>234</v>
      </c>
      <c r="H70" s="274">
        <v>41</v>
      </c>
      <c r="I70" s="282">
        <f>I71+I72+I73</f>
        <v>0</v>
      </c>
      <c r="J70" s="282">
        <f>J71+J72+J73</f>
        <v>0</v>
      </c>
      <c r="K70" s="282">
        <f>K71+K72+K73</f>
        <v>0</v>
      </c>
      <c r="L70" s="38"/>
    </row>
    <row r="71" spans="1:12" hidden="1">
      <c r="A71" s="276">
        <v>2</v>
      </c>
      <c r="B71" s="276">
        <v>7</v>
      </c>
      <c r="C71" s="276">
        <v>2</v>
      </c>
      <c r="D71" s="276">
        <v>1</v>
      </c>
      <c r="E71" s="276">
        <v>1</v>
      </c>
      <c r="F71" s="276">
        <v>1</v>
      </c>
      <c r="G71" s="281" t="s">
        <v>235</v>
      </c>
      <c r="H71" s="274">
        <v>42</v>
      </c>
      <c r="I71" s="282"/>
      <c r="J71" s="282"/>
      <c r="K71" s="282"/>
    </row>
    <row r="72" spans="1:12" hidden="1">
      <c r="A72" s="276">
        <v>2</v>
      </c>
      <c r="B72" s="276">
        <v>7</v>
      </c>
      <c r="C72" s="276">
        <v>2</v>
      </c>
      <c r="D72" s="276">
        <v>1</v>
      </c>
      <c r="E72" s="276">
        <v>1</v>
      </c>
      <c r="F72" s="276">
        <v>2</v>
      </c>
      <c r="G72" s="281" t="s">
        <v>236</v>
      </c>
      <c r="H72" s="274">
        <v>43</v>
      </c>
      <c r="I72" s="282"/>
      <c r="J72" s="282"/>
      <c r="K72" s="282"/>
    </row>
    <row r="73" spans="1:12" hidden="1">
      <c r="A73" s="276">
        <v>2</v>
      </c>
      <c r="B73" s="276">
        <v>7</v>
      </c>
      <c r="C73" s="276">
        <v>2</v>
      </c>
      <c r="D73" s="276">
        <v>2</v>
      </c>
      <c r="E73" s="276">
        <v>1</v>
      </c>
      <c r="F73" s="276">
        <v>1</v>
      </c>
      <c r="G73" s="281" t="s">
        <v>93</v>
      </c>
      <c r="H73" s="274">
        <v>44</v>
      </c>
      <c r="I73" s="282"/>
      <c r="J73" s="282"/>
      <c r="K73" s="282"/>
    </row>
    <row r="74" spans="1:12" hidden="1">
      <c r="A74" s="276">
        <v>2</v>
      </c>
      <c r="B74" s="276">
        <v>7</v>
      </c>
      <c r="C74" s="276">
        <v>3</v>
      </c>
      <c r="D74" s="276"/>
      <c r="E74" s="276"/>
      <c r="F74" s="276"/>
      <c r="G74" s="281" t="s">
        <v>94</v>
      </c>
      <c r="H74" s="274">
        <v>45</v>
      </c>
      <c r="I74" s="282"/>
      <c r="J74" s="282"/>
      <c r="K74" s="282"/>
    </row>
    <row r="75" spans="1:12" hidden="1">
      <c r="A75" s="275">
        <v>2</v>
      </c>
      <c r="B75" s="275">
        <v>8</v>
      </c>
      <c r="C75" s="275"/>
      <c r="D75" s="275"/>
      <c r="E75" s="275"/>
      <c r="F75" s="275"/>
      <c r="G75" s="280" t="s">
        <v>237</v>
      </c>
      <c r="H75" s="278">
        <v>46</v>
      </c>
      <c r="I75" s="279">
        <f>I76+I80</f>
        <v>0</v>
      </c>
      <c r="J75" s="279">
        <f>J76+J80</f>
        <v>0</v>
      </c>
      <c r="K75" s="279">
        <f>K76+K80</f>
        <v>0</v>
      </c>
    </row>
    <row r="76" spans="1:12" hidden="1">
      <c r="A76" s="276">
        <v>2</v>
      </c>
      <c r="B76" s="276">
        <v>8</v>
      </c>
      <c r="C76" s="276">
        <v>1</v>
      </c>
      <c r="D76" s="276">
        <v>1</v>
      </c>
      <c r="E76" s="276"/>
      <c r="F76" s="276"/>
      <c r="G76" s="281" t="s">
        <v>98</v>
      </c>
      <c r="H76" s="274">
        <v>47</v>
      </c>
      <c r="I76" s="282">
        <f>I77+I78+I79</f>
        <v>0</v>
      </c>
      <c r="J76" s="282">
        <f>J77+J78+J79</f>
        <v>0</v>
      </c>
      <c r="K76" s="282">
        <f>K77+K78+K79</f>
        <v>0</v>
      </c>
    </row>
    <row r="77" spans="1:12" hidden="1">
      <c r="A77" s="276">
        <v>2</v>
      </c>
      <c r="B77" s="276">
        <v>8</v>
      </c>
      <c r="C77" s="276">
        <v>1</v>
      </c>
      <c r="D77" s="276">
        <v>1</v>
      </c>
      <c r="E77" s="276">
        <v>1</v>
      </c>
      <c r="F77" s="276">
        <v>1</v>
      </c>
      <c r="G77" s="281" t="s">
        <v>238</v>
      </c>
      <c r="H77" s="274">
        <v>48</v>
      </c>
      <c r="I77" s="282"/>
      <c r="J77" s="282"/>
      <c r="K77" s="282"/>
    </row>
    <row r="78" spans="1:12" hidden="1">
      <c r="A78" s="276">
        <v>2</v>
      </c>
      <c r="B78" s="276">
        <v>8</v>
      </c>
      <c r="C78" s="276">
        <v>1</v>
      </c>
      <c r="D78" s="276">
        <v>1</v>
      </c>
      <c r="E78" s="276">
        <v>1</v>
      </c>
      <c r="F78" s="276">
        <v>2</v>
      </c>
      <c r="G78" s="281" t="s">
        <v>239</v>
      </c>
      <c r="H78" s="274">
        <v>49</v>
      </c>
      <c r="I78" s="282"/>
      <c r="J78" s="282"/>
      <c r="K78" s="282"/>
    </row>
    <row r="79" spans="1:12" hidden="1">
      <c r="A79" s="276">
        <v>2</v>
      </c>
      <c r="B79" s="276">
        <v>8</v>
      </c>
      <c r="C79" s="276">
        <v>1</v>
      </c>
      <c r="D79" s="276">
        <v>1</v>
      </c>
      <c r="E79" s="276">
        <v>1</v>
      </c>
      <c r="F79" s="276">
        <v>3</v>
      </c>
      <c r="G79" s="284" t="s">
        <v>101</v>
      </c>
      <c r="H79" s="274">
        <v>50</v>
      </c>
      <c r="I79" s="282"/>
      <c r="J79" s="282"/>
      <c r="K79" s="282"/>
    </row>
    <row r="80" spans="1:12" hidden="1">
      <c r="A80" s="276">
        <v>2</v>
      </c>
      <c r="B80" s="276">
        <v>8</v>
      </c>
      <c r="C80" s="276">
        <v>1</v>
      </c>
      <c r="D80" s="276">
        <v>2</v>
      </c>
      <c r="E80" s="276"/>
      <c r="F80" s="276"/>
      <c r="G80" s="281" t="s">
        <v>102</v>
      </c>
      <c r="H80" s="274">
        <v>51</v>
      </c>
      <c r="I80" s="282"/>
      <c r="J80" s="282"/>
      <c r="K80" s="282"/>
    </row>
    <row r="81" spans="1:12" ht="36" hidden="1" customHeight="1">
      <c r="A81" s="286">
        <v>2</v>
      </c>
      <c r="B81" s="286">
        <v>9</v>
      </c>
      <c r="C81" s="286"/>
      <c r="D81" s="286"/>
      <c r="E81" s="286"/>
      <c r="F81" s="286"/>
      <c r="G81" s="280" t="s">
        <v>240</v>
      </c>
      <c r="H81" s="278">
        <v>52</v>
      </c>
      <c r="I81" s="279"/>
      <c r="J81" s="279"/>
      <c r="K81" s="279"/>
      <c r="L81" s="38"/>
    </row>
    <row r="82" spans="1:12" ht="48" hidden="1" customHeight="1">
      <c r="A82" s="275">
        <v>3</v>
      </c>
      <c r="B82" s="275"/>
      <c r="C82" s="275"/>
      <c r="D82" s="275"/>
      <c r="E82" s="275"/>
      <c r="F82" s="275"/>
      <c r="G82" s="280" t="s">
        <v>241</v>
      </c>
      <c r="H82" s="278">
        <v>53</v>
      </c>
      <c r="I82" s="279">
        <f>I83+I89+I90</f>
        <v>0</v>
      </c>
      <c r="J82" s="279">
        <f>J83+J89+J90</f>
        <v>0</v>
      </c>
      <c r="K82" s="279">
        <f>K83+K89+K90</f>
        <v>0</v>
      </c>
      <c r="L82" s="38"/>
    </row>
    <row r="83" spans="1:12" ht="24" hidden="1" customHeight="1">
      <c r="A83" s="275">
        <v>3</v>
      </c>
      <c r="B83" s="275">
        <v>1</v>
      </c>
      <c r="C83" s="275"/>
      <c r="D83" s="275"/>
      <c r="E83" s="275"/>
      <c r="F83" s="275"/>
      <c r="G83" s="280" t="s">
        <v>105</v>
      </c>
      <c r="H83" s="278">
        <v>54</v>
      </c>
      <c r="I83" s="279">
        <f>I84+I85+I86+I87+I88</f>
        <v>0</v>
      </c>
      <c r="J83" s="279">
        <f>J84+J85+J86+J87+J88</f>
        <v>0</v>
      </c>
      <c r="K83" s="279">
        <f>K84+K85+K86+K87+K88</f>
        <v>0</v>
      </c>
      <c r="L83" s="38"/>
    </row>
    <row r="84" spans="1:12" ht="24" hidden="1" customHeight="1">
      <c r="A84" s="287">
        <v>3</v>
      </c>
      <c r="B84" s="287">
        <v>1</v>
      </c>
      <c r="C84" s="287">
        <v>1</v>
      </c>
      <c r="D84" s="288"/>
      <c r="E84" s="288"/>
      <c r="F84" s="288"/>
      <c r="G84" s="281" t="s">
        <v>242</v>
      </c>
      <c r="H84" s="274">
        <v>55</v>
      </c>
      <c r="I84" s="282"/>
      <c r="J84" s="282"/>
      <c r="K84" s="282"/>
      <c r="L84" s="38"/>
    </row>
    <row r="85" spans="1:12" hidden="1">
      <c r="A85" s="287">
        <v>3</v>
      </c>
      <c r="B85" s="287">
        <v>1</v>
      </c>
      <c r="C85" s="287">
        <v>2</v>
      </c>
      <c r="D85" s="287"/>
      <c r="E85" s="288"/>
      <c r="F85" s="288"/>
      <c r="G85" s="284" t="s">
        <v>121</v>
      </c>
      <c r="H85" s="274">
        <v>56</v>
      </c>
      <c r="I85" s="282"/>
      <c r="J85" s="282"/>
      <c r="K85" s="282"/>
    </row>
    <row r="86" spans="1:12" hidden="1">
      <c r="A86" s="287">
        <v>3</v>
      </c>
      <c r="B86" s="287">
        <v>1</v>
      </c>
      <c r="C86" s="287">
        <v>3</v>
      </c>
      <c r="D86" s="287"/>
      <c r="E86" s="287"/>
      <c r="F86" s="287"/>
      <c r="G86" s="284" t="s">
        <v>125</v>
      </c>
      <c r="H86" s="274">
        <v>57</v>
      </c>
      <c r="I86" s="282"/>
      <c r="J86" s="282"/>
      <c r="K86" s="282"/>
    </row>
    <row r="87" spans="1:12" ht="24" hidden="1" customHeight="1">
      <c r="A87" s="287">
        <v>3</v>
      </c>
      <c r="B87" s="287">
        <v>1</v>
      </c>
      <c r="C87" s="287">
        <v>4</v>
      </c>
      <c r="D87" s="287"/>
      <c r="E87" s="287"/>
      <c r="F87" s="287"/>
      <c r="G87" s="284" t="s">
        <v>133</v>
      </c>
      <c r="H87" s="274">
        <v>58</v>
      </c>
      <c r="I87" s="282"/>
      <c r="J87" s="282"/>
      <c r="K87" s="282"/>
      <c r="L87" s="38"/>
    </row>
    <row r="88" spans="1:12" ht="24" hidden="1" customHeight="1">
      <c r="A88" s="287">
        <v>3</v>
      </c>
      <c r="B88" s="287">
        <v>1</v>
      </c>
      <c r="C88" s="287">
        <v>5</v>
      </c>
      <c r="D88" s="287"/>
      <c r="E88" s="287"/>
      <c r="F88" s="287"/>
      <c r="G88" s="284" t="s">
        <v>243</v>
      </c>
      <c r="H88" s="274">
        <v>59</v>
      </c>
      <c r="I88" s="282"/>
      <c r="J88" s="282"/>
      <c r="K88" s="282"/>
      <c r="L88" s="38"/>
    </row>
    <row r="89" spans="1:12" ht="36" hidden="1" customHeight="1">
      <c r="A89" s="288">
        <v>3</v>
      </c>
      <c r="B89" s="288">
        <v>2</v>
      </c>
      <c r="C89" s="288"/>
      <c r="D89" s="288"/>
      <c r="E89" s="288"/>
      <c r="F89" s="288"/>
      <c r="G89" s="289" t="s">
        <v>137</v>
      </c>
      <c r="H89" s="278">
        <v>60</v>
      </c>
      <c r="I89" s="279"/>
      <c r="J89" s="279"/>
      <c r="K89" s="279"/>
      <c r="L89" s="38"/>
    </row>
    <row r="90" spans="1:12" ht="24" hidden="1" customHeight="1">
      <c r="A90" s="288">
        <v>3</v>
      </c>
      <c r="B90" s="288">
        <v>3</v>
      </c>
      <c r="C90" s="288"/>
      <c r="D90" s="288"/>
      <c r="E90" s="288"/>
      <c r="F90" s="288"/>
      <c r="G90" s="289" t="s">
        <v>175</v>
      </c>
      <c r="H90" s="278">
        <v>61</v>
      </c>
      <c r="I90" s="279"/>
      <c r="J90" s="279"/>
      <c r="K90" s="279"/>
      <c r="L90" s="38"/>
    </row>
    <row r="91" spans="1:12">
      <c r="A91" s="275"/>
      <c r="B91" s="275"/>
      <c r="C91" s="275"/>
      <c r="D91" s="275"/>
      <c r="E91" s="275"/>
      <c r="F91" s="275"/>
      <c r="G91" s="280" t="s">
        <v>244</v>
      </c>
      <c r="H91" s="278">
        <v>62</v>
      </c>
      <c r="I91" s="279">
        <f>I30+I82</f>
        <v>1962.81</v>
      </c>
      <c r="J91" s="279">
        <f>J30+J82</f>
        <v>1231.6199999999999</v>
      </c>
      <c r="K91" s="279">
        <f>K30+K82</f>
        <v>0</v>
      </c>
    </row>
    <row r="92" spans="1:12">
      <c r="A92" s="290"/>
      <c r="B92" s="290"/>
      <c r="C92" s="290"/>
      <c r="D92" s="291"/>
      <c r="E92" s="291"/>
      <c r="F92" s="291"/>
      <c r="G92" s="291"/>
      <c r="H92" s="259"/>
      <c r="I92" s="292"/>
      <c r="J92" s="292"/>
      <c r="K92" s="293"/>
    </row>
    <row r="93" spans="1:12">
      <c r="A93" s="292" t="s">
        <v>245</v>
      </c>
      <c r="B93" s="254"/>
      <c r="C93" s="254"/>
      <c r="D93" s="254"/>
      <c r="E93" s="254"/>
      <c r="F93" s="254"/>
      <c r="G93" s="254"/>
      <c r="H93" s="294"/>
      <c r="I93" s="295"/>
      <c r="J93" s="254"/>
      <c r="K93" s="254"/>
    </row>
    <row r="94" spans="1:12">
      <c r="A94" s="296" t="s">
        <v>371</v>
      </c>
      <c r="B94" s="297"/>
      <c r="C94" s="297"/>
      <c r="D94" s="297"/>
      <c r="E94" s="297"/>
      <c r="F94" s="297"/>
      <c r="G94" s="297"/>
      <c r="H94" s="298"/>
      <c r="I94" s="257"/>
      <c r="J94" s="584" t="s">
        <v>372</v>
      </c>
      <c r="K94" s="584"/>
    </row>
    <row r="95" spans="1:12">
      <c r="A95" s="585" t="s">
        <v>246</v>
      </c>
      <c r="B95" s="586"/>
      <c r="C95" s="586"/>
      <c r="D95" s="586"/>
      <c r="E95" s="586"/>
      <c r="F95" s="586"/>
      <c r="G95" s="586"/>
      <c r="H95" s="299"/>
      <c r="I95" s="300" t="s">
        <v>194</v>
      </c>
      <c r="J95" s="577" t="s">
        <v>195</v>
      </c>
      <c r="K95" s="577"/>
    </row>
    <row r="96" spans="1:12">
      <c r="A96" s="292"/>
      <c r="B96" s="292"/>
      <c r="C96" s="301"/>
      <c r="D96" s="292"/>
      <c r="E96" s="292"/>
      <c r="F96" s="587"/>
      <c r="G96" s="586"/>
      <c r="H96" s="299"/>
      <c r="I96" s="302"/>
      <c r="J96" s="303"/>
      <c r="K96" s="303"/>
    </row>
    <row r="97" spans="1:11" ht="33" customHeight="1">
      <c r="A97" s="297" t="s">
        <v>365</v>
      </c>
      <c r="B97" s="297"/>
      <c r="C97" s="297"/>
      <c r="D97" s="297"/>
      <c r="E97" s="297"/>
      <c r="F97" s="297"/>
      <c r="G97" s="297"/>
      <c r="H97" s="299"/>
      <c r="I97" s="257"/>
      <c r="J97" s="584" t="s">
        <v>196</v>
      </c>
      <c r="K97" s="584"/>
    </row>
    <row r="98" spans="1:11" ht="30.75" customHeight="1">
      <c r="A98" s="575" t="s">
        <v>247</v>
      </c>
      <c r="B98" s="576"/>
      <c r="C98" s="576"/>
      <c r="D98" s="576"/>
      <c r="E98" s="576"/>
      <c r="F98" s="576"/>
      <c r="G98" s="576"/>
      <c r="H98" s="298"/>
      <c r="I98" s="300" t="s">
        <v>194</v>
      </c>
      <c r="J98" s="577" t="s">
        <v>195</v>
      </c>
      <c r="K98" s="577"/>
    </row>
  </sheetData>
  <mergeCells count="26">
    <mergeCell ref="A12:K12"/>
    <mergeCell ref="A13:K13"/>
    <mergeCell ref="A15:K15"/>
    <mergeCell ref="A16:K16"/>
    <mergeCell ref="J94:K94"/>
    <mergeCell ref="I25:K25"/>
    <mergeCell ref="A29:F29"/>
    <mergeCell ref="A11:K11"/>
    <mergeCell ref="A5:K5"/>
    <mergeCell ref="A6:K6"/>
    <mergeCell ref="A7:K7"/>
    <mergeCell ref="G8:K8"/>
    <mergeCell ref="A9:K9"/>
    <mergeCell ref="A98:G98"/>
    <mergeCell ref="J98:K98"/>
    <mergeCell ref="A18:K18"/>
    <mergeCell ref="A25:F28"/>
    <mergeCell ref="G25:G28"/>
    <mergeCell ref="H25:H28"/>
    <mergeCell ref="I26:K26"/>
    <mergeCell ref="I27:I28"/>
    <mergeCell ref="J27:K27"/>
    <mergeCell ref="J97:K97"/>
    <mergeCell ref="A95:G95"/>
    <mergeCell ref="J95:K95"/>
    <mergeCell ref="F96:G96"/>
  </mergeCells>
  <pageMargins left="0.31496062992125984" right="0.31496062992125984" top="0.35433070866141736" bottom="0.35433070866141736" header="0.31496062992125984" footer="0.31496062992125984"/>
  <pageSetup paperSize="9" scale="75"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topLeftCell="A28" workbookViewId="0">
      <selection activeCell="K35" sqref="K35"/>
    </sheetView>
  </sheetViews>
  <sheetFormatPr defaultRowHeight="17.25" customHeight="1"/>
  <cols>
    <col min="1" max="1" width="9.5703125" style="38" customWidth="1"/>
    <col min="2" max="2" width="35.85546875" style="38" customWidth="1"/>
    <col min="3" max="3" width="8.42578125" style="38" customWidth="1"/>
    <col min="4" max="4" width="9.28515625" style="38" customWidth="1"/>
    <col min="5" max="5" width="7.7109375" style="38" customWidth="1"/>
    <col min="6" max="7" width="7.85546875" style="38" customWidth="1"/>
    <col min="8" max="8" width="8.28515625" style="38" customWidth="1"/>
    <col min="9" max="16384" width="9.140625" style="38"/>
  </cols>
  <sheetData>
    <row r="1" spans="1:8" ht="17.25" customHeight="1">
      <c r="E1" s="596" t="s">
        <v>248</v>
      </c>
      <c r="F1" s="596"/>
      <c r="G1" s="596"/>
      <c r="H1" s="596"/>
    </row>
    <row r="2" spans="1:8" ht="17.25" customHeight="1">
      <c r="A2" s="1"/>
      <c r="E2" s="596" t="s">
        <v>249</v>
      </c>
      <c r="F2" s="596"/>
      <c r="G2" s="596"/>
      <c r="H2" s="596"/>
    </row>
    <row r="3" spans="1:8" ht="17.25" customHeight="1">
      <c r="E3" s="596" t="s">
        <v>250</v>
      </c>
      <c r="F3" s="596"/>
      <c r="G3" s="596"/>
      <c r="H3" s="596"/>
    </row>
    <row r="4" spans="1:8" ht="17.25" customHeight="1">
      <c r="E4" s="596" t="s">
        <v>251</v>
      </c>
      <c r="F4" s="596"/>
      <c r="G4" s="596"/>
      <c r="H4" s="596"/>
    </row>
    <row r="5" spans="1:8" ht="17.25" customHeight="1">
      <c r="E5" s="596" t="s">
        <v>252</v>
      </c>
      <c r="F5" s="596"/>
      <c r="G5" s="596"/>
      <c r="H5" s="596"/>
    </row>
    <row r="6" spans="1:8" ht="9" customHeight="1">
      <c r="F6" s="97"/>
      <c r="G6" s="97"/>
      <c r="H6" s="97"/>
    </row>
    <row r="7" spans="1:8" ht="17.25" customHeight="1">
      <c r="B7" s="2" t="s">
        <v>253</v>
      </c>
    </row>
    <row r="8" spans="1:8" ht="17.25" customHeight="1">
      <c r="A8" s="595" t="s">
        <v>254</v>
      </c>
      <c r="B8" s="595"/>
      <c r="C8" s="595"/>
      <c r="D8" s="595"/>
      <c r="E8" s="3"/>
      <c r="F8" s="3"/>
      <c r="G8" s="3"/>
      <c r="H8" s="3"/>
    </row>
    <row r="9" spans="1:8" ht="10.5" customHeight="1"/>
    <row r="10" spans="1:8" ht="17.25" customHeight="1">
      <c r="A10" s="597" t="s">
        <v>401</v>
      </c>
      <c r="B10" s="597"/>
      <c r="C10" s="597"/>
      <c r="D10" s="597"/>
      <c r="E10" s="597"/>
      <c r="F10" s="597"/>
      <c r="G10" s="597"/>
      <c r="H10" s="597"/>
    </row>
    <row r="11" spans="1:8" ht="12" customHeight="1">
      <c r="B11" s="1"/>
      <c r="C11" s="1"/>
      <c r="D11" s="1"/>
      <c r="E11" s="1"/>
      <c r="F11" s="1"/>
      <c r="G11" s="1"/>
      <c r="H11" s="1"/>
    </row>
    <row r="12" spans="1:8" ht="17.25" customHeight="1">
      <c r="F12" s="598" t="s">
        <v>402</v>
      </c>
      <c r="G12" s="598"/>
      <c r="H12" s="598"/>
    </row>
    <row r="13" spans="1:8" ht="17.25" customHeight="1">
      <c r="C13" s="599"/>
      <c r="D13" s="599"/>
      <c r="E13" s="599"/>
      <c r="F13" s="1"/>
      <c r="G13" s="600" t="s">
        <v>255</v>
      </c>
      <c r="H13" s="600"/>
    </row>
    <row r="14" spans="1:8" ht="17.25" customHeight="1">
      <c r="A14" s="601" t="s">
        <v>14</v>
      </c>
      <c r="B14" s="601" t="s">
        <v>15</v>
      </c>
      <c r="C14" s="604" t="s">
        <v>256</v>
      </c>
      <c r="D14" s="607" t="s">
        <v>218</v>
      </c>
      <c r="E14" s="608"/>
      <c r="F14" s="608"/>
      <c r="G14" s="608"/>
      <c r="H14" s="609"/>
    </row>
    <row r="15" spans="1:8" ht="17.25" customHeight="1">
      <c r="A15" s="602"/>
      <c r="B15" s="602"/>
      <c r="C15" s="605"/>
      <c r="D15" s="610" t="s">
        <v>257</v>
      </c>
      <c r="E15" s="610" t="s">
        <v>258</v>
      </c>
      <c r="F15" s="610" t="s">
        <v>259</v>
      </c>
      <c r="G15" s="610" t="s">
        <v>260</v>
      </c>
      <c r="H15" s="610" t="s">
        <v>261</v>
      </c>
    </row>
    <row r="16" spans="1:8" ht="17.25" customHeight="1">
      <c r="A16" s="602"/>
      <c r="B16" s="602"/>
      <c r="C16" s="605"/>
      <c r="D16" s="611"/>
      <c r="E16" s="611"/>
      <c r="F16" s="611"/>
      <c r="G16" s="611"/>
      <c r="H16" s="611"/>
    </row>
    <row r="17" spans="1:8" ht="30" customHeight="1">
      <c r="A17" s="602"/>
      <c r="B17" s="602"/>
      <c r="C17" s="605"/>
      <c r="D17" s="612"/>
      <c r="E17" s="612"/>
      <c r="F17" s="612"/>
      <c r="G17" s="612"/>
      <c r="H17" s="612"/>
    </row>
    <row r="18" spans="1:8" ht="21" customHeight="1">
      <c r="A18" s="603"/>
      <c r="B18" s="603"/>
      <c r="C18" s="606"/>
      <c r="D18" s="99" t="s">
        <v>197</v>
      </c>
      <c r="E18" s="99" t="s">
        <v>205</v>
      </c>
      <c r="F18" s="99" t="s">
        <v>203</v>
      </c>
      <c r="G18" s="99" t="s">
        <v>206</v>
      </c>
      <c r="H18" s="98" t="s">
        <v>262</v>
      </c>
    </row>
    <row r="19" spans="1:8" ht="17.25" customHeight="1">
      <c r="A19" s="100" t="s">
        <v>263</v>
      </c>
      <c r="B19" s="4" t="s">
        <v>27</v>
      </c>
      <c r="C19" s="5">
        <f t="shared" ref="C19:C29" si="0">(D19+E19+F19+G19+H19)</f>
        <v>0</v>
      </c>
      <c r="D19" s="6"/>
      <c r="E19" s="100"/>
      <c r="F19" s="100"/>
      <c r="G19" s="6"/>
      <c r="H19" s="100"/>
    </row>
    <row r="20" spans="1:8" ht="17.25" customHeight="1">
      <c r="A20" s="100"/>
      <c r="B20" s="4" t="s">
        <v>264</v>
      </c>
      <c r="C20" s="5"/>
      <c r="D20" s="100"/>
      <c r="E20" s="100"/>
      <c r="F20" s="100"/>
      <c r="G20" s="100"/>
      <c r="H20" s="100"/>
    </row>
    <row r="21" spans="1:8" ht="17.25" customHeight="1">
      <c r="A21" s="100"/>
      <c r="B21" s="4" t="s">
        <v>265</v>
      </c>
      <c r="C21" s="5">
        <f t="shared" si="0"/>
        <v>0</v>
      </c>
      <c r="D21" s="100"/>
      <c r="E21" s="100"/>
      <c r="F21" s="100"/>
      <c r="G21" s="100"/>
      <c r="H21" s="100"/>
    </row>
    <row r="22" spans="1:8" ht="17.25" customHeight="1">
      <c r="A22" s="100" t="s">
        <v>266</v>
      </c>
      <c r="B22" s="4" t="s">
        <v>267</v>
      </c>
      <c r="C22" s="5">
        <f t="shared" si="0"/>
        <v>0</v>
      </c>
      <c r="D22" s="100"/>
      <c r="E22" s="100"/>
      <c r="F22" s="100"/>
      <c r="G22" s="100"/>
      <c r="H22" s="100"/>
    </row>
    <row r="23" spans="1:8" ht="17.25" customHeight="1">
      <c r="A23" s="100" t="s">
        <v>268</v>
      </c>
      <c r="B23" s="4" t="s">
        <v>269</v>
      </c>
      <c r="C23" s="5">
        <f t="shared" si="0"/>
        <v>1231.6199999999999</v>
      </c>
      <c r="D23" s="6">
        <f>(D24+D25+D26+D27+D28+D29+D30+D35+D36)</f>
        <v>1231.6199999999999</v>
      </c>
      <c r="E23" s="100">
        <f t="shared" ref="E23:H23" si="1">(E24+E25+E26+E27+E28+E30+E35+E36)</f>
        <v>0</v>
      </c>
      <c r="F23" s="6">
        <f>(F24+F25+F26+F27+F28+F29+F30+F35+F36)</f>
        <v>0</v>
      </c>
      <c r="G23" s="100">
        <f>(G24+G25+G26+G27+G28+G29+G30+G35+G36)</f>
        <v>0</v>
      </c>
      <c r="H23" s="100">
        <f t="shared" si="1"/>
        <v>0</v>
      </c>
    </row>
    <row r="24" spans="1:8" ht="17.25" customHeight="1">
      <c r="A24" s="100" t="s">
        <v>270</v>
      </c>
      <c r="B24" s="7" t="s">
        <v>32</v>
      </c>
      <c r="C24" s="5">
        <f t="shared" si="0"/>
        <v>0</v>
      </c>
      <c r="D24" s="100"/>
      <c r="E24" s="100"/>
      <c r="F24" s="100"/>
      <c r="G24" s="100"/>
      <c r="H24" s="100"/>
    </row>
    <row r="25" spans="1:8" ht="27" customHeight="1">
      <c r="A25" s="100" t="s">
        <v>271</v>
      </c>
      <c r="B25" s="7" t="s">
        <v>33</v>
      </c>
      <c r="C25" s="5">
        <f t="shared" si="0"/>
        <v>0</v>
      </c>
      <c r="D25" s="100"/>
      <c r="E25" s="100"/>
      <c r="F25" s="100"/>
      <c r="G25" s="100"/>
      <c r="H25" s="100"/>
    </row>
    <row r="26" spans="1:8" ht="17.25" customHeight="1">
      <c r="A26" s="100" t="s">
        <v>272</v>
      </c>
      <c r="B26" s="7" t="s">
        <v>273</v>
      </c>
      <c r="C26" s="5">
        <f t="shared" si="0"/>
        <v>1.01</v>
      </c>
      <c r="D26" s="6">
        <v>1.01</v>
      </c>
      <c r="E26" s="100"/>
      <c r="F26" s="100"/>
      <c r="G26" s="100"/>
      <c r="H26" s="100"/>
    </row>
    <row r="27" spans="1:8" ht="17.25" customHeight="1">
      <c r="A27" s="100" t="s">
        <v>274</v>
      </c>
      <c r="B27" s="7" t="s">
        <v>275</v>
      </c>
      <c r="C27" s="5">
        <f t="shared" si="0"/>
        <v>0</v>
      </c>
      <c r="D27" s="100"/>
      <c r="E27" s="100"/>
      <c r="F27" s="100"/>
      <c r="G27" s="100"/>
      <c r="H27" s="100"/>
    </row>
    <row r="28" spans="1:8" ht="29.25" customHeight="1">
      <c r="A28" s="100" t="s">
        <v>276</v>
      </c>
      <c r="B28" s="7" t="s">
        <v>40</v>
      </c>
      <c r="C28" s="5">
        <f t="shared" si="0"/>
        <v>10</v>
      </c>
      <c r="D28" s="6">
        <v>10</v>
      </c>
      <c r="E28" s="100"/>
      <c r="F28" s="100"/>
      <c r="G28" s="100"/>
      <c r="H28" s="100"/>
    </row>
    <row r="29" spans="1:8" ht="17.25" customHeight="1">
      <c r="A29" s="100" t="s">
        <v>277</v>
      </c>
      <c r="B29" s="7" t="s">
        <v>41</v>
      </c>
      <c r="C29" s="5">
        <f t="shared" si="0"/>
        <v>0</v>
      </c>
      <c r="D29" s="6"/>
      <c r="E29" s="100"/>
      <c r="F29" s="6"/>
      <c r="G29" s="100"/>
      <c r="H29" s="100"/>
    </row>
    <row r="30" spans="1:8" ht="17.25" customHeight="1">
      <c r="A30" s="100" t="s">
        <v>278</v>
      </c>
      <c r="B30" s="7" t="s">
        <v>43</v>
      </c>
      <c r="C30" s="5">
        <f>(D30+E30+F30+G30+H30)</f>
        <v>1154.06</v>
      </c>
      <c r="D30" s="100">
        <f t="shared" ref="D30:H30" si="2">(D32+D33+D34)</f>
        <v>1154.06</v>
      </c>
      <c r="E30" s="100">
        <f t="shared" si="2"/>
        <v>0</v>
      </c>
      <c r="F30" s="100">
        <f t="shared" si="2"/>
        <v>0</v>
      </c>
      <c r="G30" s="100">
        <f t="shared" si="2"/>
        <v>0</v>
      </c>
      <c r="H30" s="100">
        <f t="shared" si="2"/>
        <v>0</v>
      </c>
    </row>
    <row r="31" spans="1:8" ht="17.25" customHeight="1">
      <c r="A31" s="100"/>
      <c r="B31" s="4" t="s">
        <v>264</v>
      </c>
      <c r="C31" s="5"/>
      <c r="D31" s="100"/>
      <c r="E31" s="100"/>
      <c r="F31" s="100"/>
      <c r="G31" s="100"/>
      <c r="H31" s="100"/>
    </row>
    <row r="32" spans="1:8" ht="17.25" customHeight="1">
      <c r="A32" s="100"/>
      <c r="B32" s="7" t="s">
        <v>279</v>
      </c>
      <c r="C32" s="5">
        <f t="shared" ref="C32:C40" si="3">(D32+E32+F32+G32+H32)</f>
        <v>1014.74</v>
      </c>
      <c r="D32" s="100">
        <v>1014.74</v>
      </c>
      <c r="E32" s="100"/>
      <c r="F32" s="100"/>
      <c r="G32" s="100"/>
      <c r="H32" s="100"/>
    </row>
    <row r="33" spans="1:8" ht="17.25" customHeight="1">
      <c r="A33" s="100"/>
      <c r="B33" s="7" t="s">
        <v>280</v>
      </c>
      <c r="C33" s="5">
        <f t="shared" si="3"/>
        <v>139.32</v>
      </c>
      <c r="D33" s="6">
        <v>139.32</v>
      </c>
      <c r="E33" s="100"/>
      <c r="F33" s="100"/>
      <c r="G33" s="100"/>
      <c r="H33" s="100"/>
    </row>
    <row r="34" spans="1:8" ht="17.25" customHeight="1">
      <c r="A34" s="100"/>
      <c r="B34" s="7" t="s">
        <v>281</v>
      </c>
      <c r="C34" s="5">
        <f t="shared" si="3"/>
        <v>0</v>
      </c>
      <c r="D34" s="100"/>
      <c r="E34" s="100"/>
      <c r="F34" s="100"/>
      <c r="G34" s="100"/>
      <c r="H34" s="100"/>
    </row>
    <row r="35" spans="1:8" ht="27.75" customHeight="1">
      <c r="A35" s="100" t="s">
        <v>282</v>
      </c>
      <c r="B35" s="7" t="s">
        <v>44</v>
      </c>
      <c r="C35" s="5">
        <f t="shared" si="3"/>
        <v>0</v>
      </c>
      <c r="D35" s="6"/>
      <c r="E35" s="100"/>
      <c r="F35" s="6"/>
      <c r="G35" s="100"/>
      <c r="H35" s="100"/>
    </row>
    <row r="36" spans="1:8" ht="17.25" customHeight="1">
      <c r="A36" s="100" t="s">
        <v>283</v>
      </c>
      <c r="B36" s="7" t="s">
        <v>46</v>
      </c>
      <c r="C36" s="5">
        <f t="shared" si="3"/>
        <v>66.55</v>
      </c>
      <c r="D36" s="6">
        <v>66.55</v>
      </c>
      <c r="E36" s="100"/>
      <c r="F36" s="100"/>
      <c r="G36" s="100"/>
      <c r="H36" s="100"/>
    </row>
    <row r="37" spans="1:8" ht="17.25" customHeight="1">
      <c r="A37" s="100" t="s">
        <v>284</v>
      </c>
      <c r="B37" s="4" t="s">
        <v>95</v>
      </c>
      <c r="C37" s="5">
        <f t="shared" si="3"/>
        <v>0</v>
      </c>
      <c r="D37" s="100"/>
      <c r="E37" s="100"/>
      <c r="F37" s="100"/>
      <c r="G37" s="100"/>
      <c r="H37" s="100"/>
    </row>
    <row r="38" spans="1:8" ht="17.25" customHeight="1">
      <c r="A38" s="100" t="s">
        <v>376</v>
      </c>
      <c r="B38" s="96" t="s">
        <v>114</v>
      </c>
      <c r="C38" s="5">
        <f t="shared" si="3"/>
        <v>0</v>
      </c>
      <c r="D38" s="100"/>
      <c r="E38" s="100"/>
      <c r="F38" s="100"/>
      <c r="G38" s="100"/>
      <c r="H38" s="100"/>
    </row>
    <row r="39" spans="1:8" ht="17.25" customHeight="1">
      <c r="A39" s="100"/>
      <c r="B39" s="4"/>
      <c r="C39" s="5">
        <f t="shared" si="3"/>
        <v>0</v>
      </c>
      <c r="D39" s="100"/>
      <c r="E39" s="100"/>
      <c r="F39" s="100"/>
      <c r="G39" s="100"/>
      <c r="H39" s="100"/>
    </row>
    <row r="40" spans="1:8" ht="17.25" customHeight="1">
      <c r="A40" s="8"/>
      <c r="B40" s="9" t="s">
        <v>285</v>
      </c>
      <c r="C40" s="10">
        <f t="shared" si="3"/>
        <v>1231.6199999999999</v>
      </c>
      <c r="D40" s="10">
        <f>(D19+D22+D23+D37+D38+D39)</f>
        <v>1231.6199999999999</v>
      </c>
      <c r="E40" s="10">
        <f>(E19+E22+E23+E37+E38+E39)</f>
        <v>0</v>
      </c>
      <c r="F40" s="10">
        <f>(F19+F22+F23+F37+F38+F39)</f>
        <v>0</v>
      </c>
      <c r="G40" s="10">
        <f>(G19+G22+G23+G37+G38+G39)</f>
        <v>0</v>
      </c>
      <c r="H40" s="5">
        <f>(H19+H22+H23+H37+H38+H39)</f>
        <v>0</v>
      </c>
    </row>
    <row r="41" spans="1:8" ht="9.75" customHeight="1"/>
    <row r="42" spans="1:8" ht="17.25" customHeight="1">
      <c r="A42" s="540" t="s">
        <v>371</v>
      </c>
      <c r="B42" s="540"/>
      <c r="C42" s="79"/>
      <c r="D42" s="79"/>
      <c r="E42" s="2"/>
      <c r="F42" s="613" t="s">
        <v>372</v>
      </c>
      <c r="G42" s="613"/>
      <c r="H42" s="613"/>
    </row>
    <row r="43" spans="1:8" ht="17.25" customHeight="1">
      <c r="C43" s="615" t="s">
        <v>286</v>
      </c>
      <c r="D43" s="615"/>
      <c r="E43" s="615" t="s">
        <v>287</v>
      </c>
      <c r="F43" s="615"/>
      <c r="G43" s="615"/>
      <c r="H43" s="615"/>
    </row>
    <row r="44" spans="1:8" ht="6.75" customHeight="1">
      <c r="C44" s="3"/>
      <c r="D44" s="3"/>
      <c r="E44" s="3"/>
      <c r="F44" s="3"/>
      <c r="G44" s="3"/>
      <c r="H44" s="3"/>
    </row>
    <row r="45" spans="1:8" ht="30.75" customHeight="1">
      <c r="A45" s="540" t="s">
        <v>365</v>
      </c>
      <c r="B45" s="540"/>
      <c r="C45" s="79"/>
      <c r="D45" s="79"/>
      <c r="E45" s="2"/>
      <c r="F45" s="613" t="s">
        <v>196</v>
      </c>
      <c r="G45" s="613"/>
      <c r="H45" s="613"/>
    </row>
    <row r="46" spans="1:8" ht="17.25" customHeight="1">
      <c r="C46" s="615" t="s">
        <v>286</v>
      </c>
      <c r="D46" s="615"/>
      <c r="E46" s="615" t="s">
        <v>287</v>
      </c>
      <c r="F46" s="615"/>
      <c r="G46" s="615"/>
      <c r="H46" s="615"/>
    </row>
    <row r="47" spans="1:8" ht="5.25" hidden="1" customHeight="1">
      <c r="C47" s="3"/>
      <c r="D47" s="3"/>
      <c r="E47" s="3"/>
      <c r="F47" s="3"/>
      <c r="G47" s="614"/>
      <c r="H47" s="614"/>
    </row>
    <row r="48" spans="1:8" s="12" customFormat="1" ht="13.5" customHeight="1">
      <c r="A48" s="39" t="s">
        <v>355</v>
      </c>
      <c r="B48" s="39"/>
      <c r="C48" s="40"/>
      <c r="D48" s="40"/>
      <c r="E48" s="40"/>
      <c r="F48" s="40"/>
      <c r="G48" s="40"/>
      <c r="H48" s="11"/>
    </row>
    <row r="49" spans="1:1" s="12" customFormat="1" ht="17.25" customHeight="1">
      <c r="A49" s="12" t="s">
        <v>331</v>
      </c>
    </row>
  </sheetData>
  <mergeCells count="28">
    <mergeCell ref="G47:H47"/>
    <mergeCell ref="C43:D43"/>
    <mergeCell ref="E43:H43"/>
    <mergeCell ref="A45:B45"/>
    <mergeCell ref="F45:H45"/>
    <mergeCell ref="C46:D46"/>
    <mergeCell ref="E46:H46"/>
    <mergeCell ref="E15:E17"/>
    <mergeCell ref="F15:F17"/>
    <mergeCell ref="G15:G17"/>
    <mergeCell ref="H15:H17"/>
    <mergeCell ref="F42:H42"/>
    <mergeCell ref="A42:B42"/>
    <mergeCell ref="A8:D8"/>
    <mergeCell ref="E1:H1"/>
    <mergeCell ref="E2:H2"/>
    <mergeCell ref="E3:H3"/>
    <mergeCell ref="E4:H4"/>
    <mergeCell ref="E5:H5"/>
    <mergeCell ref="A10:H10"/>
    <mergeCell ref="F12:H12"/>
    <mergeCell ref="C13:E13"/>
    <mergeCell ref="G13:H13"/>
    <mergeCell ref="A14:A18"/>
    <mergeCell ref="B14:B18"/>
    <mergeCell ref="C14:C18"/>
    <mergeCell ref="D14:H14"/>
    <mergeCell ref="D15:D17"/>
  </mergeCells>
  <pageMargins left="0.19685039370078741" right="0.19685039370078741" top="3.937007874015748E-2" bottom="3.937007874015748E-2" header="0" footer="0"/>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4"/>
  <sheetViews>
    <sheetView topLeftCell="A13" workbookViewId="0">
      <selection activeCell="R24" sqref="R24"/>
    </sheetView>
  </sheetViews>
  <sheetFormatPr defaultRowHeight="15"/>
  <cols>
    <col min="1" max="1" width="6.42578125" style="101" customWidth="1"/>
    <col min="2" max="2" width="13.7109375" style="101" customWidth="1"/>
    <col min="3" max="3" width="11.5703125" style="101" customWidth="1"/>
    <col min="4" max="4" width="9.140625" style="101"/>
    <col min="5" max="5" width="7.140625" style="101" customWidth="1"/>
    <col min="6" max="6" width="13.7109375" style="101" customWidth="1"/>
    <col min="7" max="7" width="10" style="101" customWidth="1"/>
    <col min="8" max="8" width="13.5703125" style="101" customWidth="1"/>
    <col min="9" max="9" width="9.140625" style="101"/>
    <col min="10" max="256" width="9.140625" style="38"/>
    <col min="257" max="257" width="6.42578125" style="38" customWidth="1"/>
    <col min="258" max="258" width="13.7109375" style="38" customWidth="1"/>
    <col min="259" max="259" width="11.5703125" style="38" customWidth="1"/>
    <col min="260" max="260" width="9.140625" style="38"/>
    <col min="261" max="261" width="7.140625" style="38" customWidth="1"/>
    <col min="262" max="262" width="13.7109375" style="38" customWidth="1"/>
    <col min="263" max="263" width="10" style="38" customWidth="1"/>
    <col min="264" max="264" width="13.5703125" style="38" customWidth="1"/>
    <col min="265" max="512" width="9.140625" style="38"/>
    <col min="513" max="513" width="6.42578125" style="38" customWidth="1"/>
    <col min="514" max="514" width="13.7109375" style="38" customWidth="1"/>
    <col min="515" max="515" width="11.5703125" style="38" customWidth="1"/>
    <col min="516" max="516" width="9.140625" style="38"/>
    <col min="517" max="517" width="7.140625" style="38" customWidth="1"/>
    <col min="518" max="518" width="13.7109375" style="38" customWidth="1"/>
    <col min="519" max="519" width="10" style="38" customWidth="1"/>
    <col min="520" max="520" width="13.5703125" style="38" customWidth="1"/>
    <col min="521" max="768" width="9.140625" style="38"/>
    <col min="769" max="769" width="6.42578125" style="38" customWidth="1"/>
    <col min="770" max="770" width="13.7109375" style="38" customWidth="1"/>
    <col min="771" max="771" width="11.5703125" style="38" customWidth="1"/>
    <col min="772" max="772" width="9.140625" style="38"/>
    <col min="773" max="773" width="7.140625" style="38" customWidth="1"/>
    <col min="774" max="774" width="13.7109375" style="38" customWidth="1"/>
    <col min="775" max="775" width="10" style="38" customWidth="1"/>
    <col min="776" max="776" width="13.5703125" style="38" customWidth="1"/>
    <col min="777" max="1024" width="9.140625" style="38"/>
    <col min="1025" max="1025" width="6.42578125" style="38" customWidth="1"/>
    <col min="1026" max="1026" width="13.7109375" style="38" customWidth="1"/>
    <col min="1027" max="1027" width="11.5703125" style="38" customWidth="1"/>
    <col min="1028" max="1028" width="9.140625" style="38"/>
    <col min="1029" max="1029" width="7.140625" style="38" customWidth="1"/>
    <col min="1030" max="1030" width="13.7109375" style="38" customWidth="1"/>
    <col min="1031" max="1031" width="10" style="38" customWidth="1"/>
    <col min="1032" max="1032" width="13.5703125" style="38" customWidth="1"/>
    <col min="1033" max="1280" width="9.140625" style="38"/>
    <col min="1281" max="1281" width="6.42578125" style="38" customWidth="1"/>
    <col min="1282" max="1282" width="13.7109375" style="38" customWidth="1"/>
    <col min="1283" max="1283" width="11.5703125" style="38" customWidth="1"/>
    <col min="1284" max="1284" width="9.140625" style="38"/>
    <col min="1285" max="1285" width="7.140625" style="38" customWidth="1"/>
    <col min="1286" max="1286" width="13.7109375" style="38" customWidth="1"/>
    <col min="1287" max="1287" width="10" style="38" customWidth="1"/>
    <col min="1288" max="1288" width="13.5703125" style="38" customWidth="1"/>
    <col min="1289" max="1536" width="9.140625" style="38"/>
    <col min="1537" max="1537" width="6.42578125" style="38" customWidth="1"/>
    <col min="1538" max="1538" width="13.7109375" style="38" customWidth="1"/>
    <col min="1539" max="1539" width="11.5703125" style="38" customWidth="1"/>
    <col min="1540" max="1540" width="9.140625" style="38"/>
    <col min="1541" max="1541" width="7.140625" style="38" customWidth="1"/>
    <col min="1542" max="1542" width="13.7109375" style="38" customWidth="1"/>
    <col min="1543" max="1543" width="10" style="38" customWidth="1"/>
    <col min="1544" max="1544" width="13.5703125" style="38" customWidth="1"/>
    <col min="1545" max="1792" width="9.140625" style="38"/>
    <col min="1793" max="1793" width="6.42578125" style="38" customWidth="1"/>
    <col min="1794" max="1794" width="13.7109375" style="38" customWidth="1"/>
    <col min="1795" max="1795" width="11.5703125" style="38" customWidth="1"/>
    <col min="1796" max="1796" width="9.140625" style="38"/>
    <col min="1797" max="1797" width="7.140625" style="38" customWidth="1"/>
    <col min="1798" max="1798" width="13.7109375" style="38" customWidth="1"/>
    <col min="1799" max="1799" width="10" style="38" customWidth="1"/>
    <col min="1800" max="1800" width="13.5703125" style="38" customWidth="1"/>
    <col min="1801" max="2048" width="9.140625" style="38"/>
    <col min="2049" max="2049" width="6.42578125" style="38" customWidth="1"/>
    <col min="2050" max="2050" width="13.7109375" style="38" customWidth="1"/>
    <col min="2051" max="2051" width="11.5703125" style="38" customWidth="1"/>
    <col min="2052" max="2052" width="9.140625" style="38"/>
    <col min="2053" max="2053" width="7.140625" style="38" customWidth="1"/>
    <col min="2054" max="2054" width="13.7109375" style="38" customWidth="1"/>
    <col min="2055" max="2055" width="10" style="38" customWidth="1"/>
    <col min="2056" max="2056" width="13.5703125" style="38" customWidth="1"/>
    <col min="2057" max="2304" width="9.140625" style="38"/>
    <col min="2305" max="2305" width="6.42578125" style="38" customWidth="1"/>
    <col min="2306" max="2306" width="13.7109375" style="38" customWidth="1"/>
    <col min="2307" max="2307" width="11.5703125" style="38" customWidth="1"/>
    <col min="2308" max="2308" width="9.140625" style="38"/>
    <col min="2309" max="2309" width="7.140625" style="38" customWidth="1"/>
    <col min="2310" max="2310" width="13.7109375" style="38" customWidth="1"/>
    <col min="2311" max="2311" width="10" style="38" customWidth="1"/>
    <col min="2312" max="2312" width="13.5703125" style="38" customWidth="1"/>
    <col min="2313" max="2560" width="9.140625" style="38"/>
    <col min="2561" max="2561" width="6.42578125" style="38" customWidth="1"/>
    <col min="2562" max="2562" width="13.7109375" style="38" customWidth="1"/>
    <col min="2563" max="2563" width="11.5703125" style="38" customWidth="1"/>
    <col min="2564" max="2564" width="9.140625" style="38"/>
    <col min="2565" max="2565" width="7.140625" style="38" customWidth="1"/>
    <col min="2566" max="2566" width="13.7109375" style="38" customWidth="1"/>
    <col min="2567" max="2567" width="10" style="38" customWidth="1"/>
    <col min="2568" max="2568" width="13.5703125" style="38" customWidth="1"/>
    <col min="2569" max="2816" width="9.140625" style="38"/>
    <col min="2817" max="2817" width="6.42578125" style="38" customWidth="1"/>
    <col min="2818" max="2818" width="13.7109375" style="38" customWidth="1"/>
    <col min="2819" max="2819" width="11.5703125" style="38" customWidth="1"/>
    <col min="2820" max="2820" width="9.140625" style="38"/>
    <col min="2821" max="2821" width="7.140625" style="38" customWidth="1"/>
    <col min="2822" max="2822" width="13.7109375" style="38" customWidth="1"/>
    <col min="2823" max="2823" width="10" style="38" customWidth="1"/>
    <col min="2824" max="2824" width="13.5703125" style="38" customWidth="1"/>
    <col min="2825" max="3072" width="9.140625" style="38"/>
    <col min="3073" max="3073" width="6.42578125" style="38" customWidth="1"/>
    <col min="3074" max="3074" width="13.7109375" style="38" customWidth="1"/>
    <col min="3075" max="3075" width="11.5703125" style="38" customWidth="1"/>
    <col min="3076" max="3076" width="9.140625" style="38"/>
    <col min="3077" max="3077" width="7.140625" style="38" customWidth="1"/>
    <col min="3078" max="3078" width="13.7109375" style="38" customWidth="1"/>
    <col min="3079" max="3079" width="10" style="38" customWidth="1"/>
    <col min="3080" max="3080" width="13.5703125" style="38" customWidth="1"/>
    <col min="3081" max="3328" width="9.140625" style="38"/>
    <col min="3329" max="3329" width="6.42578125" style="38" customWidth="1"/>
    <col min="3330" max="3330" width="13.7109375" style="38" customWidth="1"/>
    <col min="3331" max="3331" width="11.5703125" style="38" customWidth="1"/>
    <col min="3332" max="3332" width="9.140625" style="38"/>
    <col min="3333" max="3333" width="7.140625" style="38" customWidth="1"/>
    <col min="3334" max="3334" width="13.7109375" style="38" customWidth="1"/>
    <col min="3335" max="3335" width="10" style="38" customWidth="1"/>
    <col min="3336" max="3336" width="13.5703125" style="38" customWidth="1"/>
    <col min="3337" max="3584" width="9.140625" style="38"/>
    <col min="3585" max="3585" width="6.42578125" style="38" customWidth="1"/>
    <col min="3586" max="3586" width="13.7109375" style="38" customWidth="1"/>
    <col min="3587" max="3587" width="11.5703125" style="38" customWidth="1"/>
    <col min="3588" max="3588" width="9.140625" style="38"/>
    <col min="3589" max="3589" width="7.140625" style="38" customWidth="1"/>
    <col min="3590" max="3590" width="13.7109375" style="38" customWidth="1"/>
    <col min="3591" max="3591" width="10" style="38" customWidth="1"/>
    <col min="3592" max="3592" width="13.5703125" style="38" customWidth="1"/>
    <col min="3593" max="3840" width="9.140625" style="38"/>
    <col min="3841" max="3841" width="6.42578125" style="38" customWidth="1"/>
    <col min="3842" max="3842" width="13.7109375" style="38" customWidth="1"/>
    <col min="3843" max="3843" width="11.5703125" style="38" customWidth="1"/>
    <col min="3844" max="3844" width="9.140625" style="38"/>
    <col min="3845" max="3845" width="7.140625" style="38" customWidth="1"/>
    <col min="3846" max="3846" width="13.7109375" style="38" customWidth="1"/>
    <col min="3847" max="3847" width="10" style="38" customWidth="1"/>
    <col min="3848" max="3848" width="13.5703125" style="38" customWidth="1"/>
    <col min="3849" max="4096" width="9.140625" style="38"/>
    <col min="4097" max="4097" width="6.42578125" style="38" customWidth="1"/>
    <col min="4098" max="4098" width="13.7109375" style="38" customWidth="1"/>
    <col min="4099" max="4099" width="11.5703125" style="38" customWidth="1"/>
    <col min="4100" max="4100" width="9.140625" style="38"/>
    <col min="4101" max="4101" width="7.140625" style="38" customWidth="1"/>
    <col min="4102" max="4102" width="13.7109375" style="38" customWidth="1"/>
    <col min="4103" max="4103" width="10" style="38" customWidth="1"/>
    <col min="4104" max="4104" width="13.5703125" style="38" customWidth="1"/>
    <col min="4105" max="4352" width="9.140625" style="38"/>
    <col min="4353" max="4353" width="6.42578125" style="38" customWidth="1"/>
    <col min="4354" max="4354" width="13.7109375" style="38" customWidth="1"/>
    <col min="4355" max="4355" width="11.5703125" style="38" customWidth="1"/>
    <col min="4356" max="4356" width="9.140625" style="38"/>
    <col min="4357" max="4357" width="7.140625" style="38" customWidth="1"/>
    <col min="4358" max="4358" width="13.7109375" style="38" customWidth="1"/>
    <col min="4359" max="4359" width="10" style="38" customWidth="1"/>
    <col min="4360" max="4360" width="13.5703125" style="38" customWidth="1"/>
    <col min="4361" max="4608" width="9.140625" style="38"/>
    <col min="4609" max="4609" width="6.42578125" style="38" customWidth="1"/>
    <col min="4610" max="4610" width="13.7109375" style="38" customWidth="1"/>
    <col min="4611" max="4611" width="11.5703125" style="38" customWidth="1"/>
    <col min="4612" max="4612" width="9.140625" style="38"/>
    <col min="4613" max="4613" width="7.140625" style="38" customWidth="1"/>
    <col min="4614" max="4614" width="13.7109375" style="38" customWidth="1"/>
    <col min="4615" max="4615" width="10" style="38" customWidth="1"/>
    <col min="4616" max="4616" width="13.5703125" style="38" customWidth="1"/>
    <col min="4617" max="4864" width="9.140625" style="38"/>
    <col min="4865" max="4865" width="6.42578125" style="38" customWidth="1"/>
    <col min="4866" max="4866" width="13.7109375" style="38" customWidth="1"/>
    <col min="4867" max="4867" width="11.5703125" style="38" customWidth="1"/>
    <col min="4868" max="4868" width="9.140625" style="38"/>
    <col min="4869" max="4869" width="7.140625" style="38" customWidth="1"/>
    <col min="4870" max="4870" width="13.7109375" style="38" customWidth="1"/>
    <col min="4871" max="4871" width="10" style="38" customWidth="1"/>
    <col min="4872" max="4872" width="13.5703125" style="38" customWidth="1"/>
    <col min="4873" max="5120" width="9.140625" style="38"/>
    <col min="5121" max="5121" width="6.42578125" style="38" customWidth="1"/>
    <col min="5122" max="5122" width="13.7109375" style="38" customWidth="1"/>
    <col min="5123" max="5123" width="11.5703125" style="38" customWidth="1"/>
    <col min="5124" max="5124" width="9.140625" style="38"/>
    <col min="5125" max="5125" width="7.140625" style="38" customWidth="1"/>
    <col min="5126" max="5126" width="13.7109375" style="38" customWidth="1"/>
    <col min="5127" max="5127" width="10" style="38" customWidth="1"/>
    <col min="5128" max="5128" width="13.5703125" style="38" customWidth="1"/>
    <col min="5129" max="5376" width="9.140625" style="38"/>
    <col min="5377" max="5377" width="6.42578125" style="38" customWidth="1"/>
    <col min="5378" max="5378" width="13.7109375" style="38" customWidth="1"/>
    <col min="5379" max="5379" width="11.5703125" style="38" customWidth="1"/>
    <col min="5380" max="5380" width="9.140625" style="38"/>
    <col min="5381" max="5381" width="7.140625" style="38" customWidth="1"/>
    <col min="5382" max="5382" width="13.7109375" style="38" customWidth="1"/>
    <col min="5383" max="5383" width="10" style="38" customWidth="1"/>
    <col min="5384" max="5384" width="13.5703125" style="38" customWidth="1"/>
    <col min="5385" max="5632" width="9.140625" style="38"/>
    <col min="5633" max="5633" width="6.42578125" style="38" customWidth="1"/>
    <col min="5634" max="5634" width="13.7109375" style="38" customWidth="1"/>
    <col min="5635" max="5635" width="11.5703125" style="38" customWidth="1"/>
    <col min="5636" max="5636" width="9.140625" style="38"/>
    <col min="5637" max="5637" width="7.140625" style="38" customWidth="1"/>
    <col min="5638" max="5638" width="13.7109375" style="38" customWidth="1"/>
    <col min="5639" max="5639" width="10" style="38" customWidth="1"/>
    <col min="5640" max="5640" width="13.5703125" style="38" customWidth="1"/>
    <col min="5641" max="5888" width="9.140625" style="38"/>
    <col min="5889" max="5889" width="6.42578125" style="38" customWidth="1"/>
    <col min="5890" max="5890" width="13.7109375" style="38" customWidth="1"/>
    <col min="5891" max="5891" width="11.5703125" style="38" customWidth="1"/>
    <col min="5892" max="5892" width="9.140625" style="38"/>
    <col min="5893" max="5893" width="7.140625" style="38" customWidth="1"/>
    <col min="5894" max="5894" width="13.7109375" style="38" customWidth="1"/>
    <col min="5895" max="5895" width="10" style="38" customWidth="1"/>
    <col min="5896" max="5896" width="13.5703125" style="38" customWidth="1"/>
    <col min="5897" max="6144" width="9.140625" style="38"/>
    <col min="6145" max="6145" width="6.42578125" style="38" customWidth="1"/>
    <col min="6146" max="6146" width="13.7109375" style="38" customWidth="1"/>
    <col min="6147" max="6147" width="11.5703125" style="38" customWidth="1"/>
    <col min="6148" max="6148" width="9.140625" style="38"/>
    <col min="6149" max="6149" width="7.140625" style="38" customWidth="1"/>
    <col min="6150" max="6150" width="13.7109375" style="38" customWidth="1"/>
    <col min="6151" max="6151" width="10" style="38" customWidth="1"/>
    <col min="6152" max="6152" width="13.5703125" style="38" customWidth="1"/>
    <col min="6153" max="6400" width="9.140625" style="38"/>
    <col min="6401" max="6401" width="6.42578125" style="38" customWidth="1"/>
    <col min="6402" max="6402" width="13.7109375" style="38" customWidth="1"/>
    <col min="6403" max="6403" width="11.5703125" style="38" customWidth="1"/>
    <col min="6404" max="6404" width="9.140625" style="38"/>
    <col min="6405" max="6405" width="7.140625" style="38" customWidth="1"/>
    <col min="6406" max="6406" width="13.7109375" style="38" customWidth="1"/>
    <col min="6407" max="6407" width="10" style="38" customWidth="1"/>
    <col min="6408" max="6408" width="13.5703125" style="38" customWidth="1"/>
    <col min="6409" max="6656" width="9.140625" style="38"/>
    <col min="6657" max="6657" width="6.42578125" style="38" customWidth="1"/>
    <col min="6658" max="6658" width="13.7109375" style="38" customWidth="1"/>
    <col min="6659" max="6659" width="11.5703125" style="38" customWidth="1"/>
    <col min="6660" max="6660" width="9.140625" style="38"/>
    <col min="6661" max="6661" width="7.140625" style="38" customWidth="1"/>
    <col min="6662" max="6662" width="13.7109375" style="38" customWidth="1"/>
    <col min="6663" max="6663" width="10" style="38" customWidth="1"/>
    <col min="6664" max="6664" width="13.5703125" style="38" customWidth="1"/>
    <col min="6665" max="6912" width="9.140625" style="38"/>
    <col min="6913" max="6913" width="6.42578125" style="38" customWidth="1"/>
    <col min="6914" max="6914" width="13.7109375" style="38" customWidth="1"/>
    <col min="6915" max="6915" width="11.5703125" style="38" customWidth="1"/>
    <col min="6916" max="6916" width="9.140625" style="38"/>
    <col min="6917" max="6917" width="7.140625" style="38" customWidth="1"/>
    <col min="6918" max="6918" width="13.7109375" style="38" customWidth="1"/>
    <col min="6919" max="6919" width="10" style="38" customWidth="1"/>
    <col min="6920" max="6920" width="13.5703125" style="38" customWidth="1"/>
    <col min="6921" max="7168" width="9.140625" style="38"/>
    <col min="7169" max="7169" width="6.42578125" style="38" customWidth="1"/>
    <col min="7170" max="7170" width="13.7109375" style="38" customWidth="1"/>
    <col min="7171" max="7171" width="11.5703125" style="38" customWidth="1"/>
    <col min="7172" max="7172" width="9.140625" style="38"/>
    <col min="7173" max="7173" width="7.140625" style="38" customWidth="1"/>
    <col min="7174" max="7174" width="13.7109375" style="38" customWidth="1"/>
    <col min="7175" max="7175" width="10" style="38" customWidth="1"/>
    <col min="7176" max="7176" width="13.5703125" style="38" customWidth="1"/>
    <col min="7177" max="7424" width="9.140625" style="38"/>
    <col min="7425" max="7425" width="6.42578125" style="38" customWidth="1"/>
    <col min="7426" max="7426" width="13.7109375" style="38" customWidth="1"/>
    <col min="7427" max="7427" width="11.5703125" style="38" customWidth="1"/>
    <col min="7428" max="7428" width="9.140625" style="38"/>
    <col min="7429" max="7429" width="7.140625" style="38" customWidth="1"/>
    <col min="7430" max="7430" width="13.7109375" style="38" customWidth="1"/>
    <col min="7431" max="7431" width="10" style="38" customWidth="1"/>
    <col min="7432" max="7432" width="13.5703125" style="38" customWidth="1"/>
    <col min="7433" max="7680" width="9.140625" style="38"/>
    <col min="7681" max="7681" width="6.42578125" style="38" customWidth="1"/>
    <col min="7682" max="7682" width="13.7109375" style="38" customWidth="1"/>
    <col min="7683" max="7683" width="11.5703125" style="38" customWidth="1"/>
    <col min="7684" max="7684" width="9.140625" style="38"/>
    <col min="7685" max="7685" width="7.140625" style="38" customWidth="1"/>
    <col min="7686" max="7686" width="13.7109375" style="38" customWidth="1"/>
    <col min="7687" max="7687" width="10" style="38" customWidth="1"/>
    <col min="7688" max="7688" width="13.5703125" style="38" customWidth="1"/>
    <col min="7689" max="7936" width="9.140625" style="38"/>
    <col min="7937" max="7937" width="6.42578125" style="38" customWidth="1"/>
    <col min="7938" max="7938" width="13.7109375" style="38" customWidth="1"/>
    <col min="7939" max="7939" width="11.5703125" style="38" customWidth="1"/>
    <col min="7940" max="7940" width="9.140625" style="38"/>
    <col min="7941" max="7941" width="7.140625" style="38" customWidth="1"/>
    <col min="7942" max="7942" width="13.7109375" style="38" customWidth="1"/>
    <col min="7943" max="7943" width="10" style="38" customWidth="1"/>
    <col min="7944" max="7944" width="13.5703125" style="38" customWidth="1"/>
    <col min="7945" max="8192" width="9.140625" style="38"/>
    <col min="8193" max="8193" width="6.42578125" style="38" customWidth="1"/>
    <col min="8194" max="8194" width="13.7109375" style="38" customWidth="1"/>
    <col min="8195" max="8195" width="11.5703125" style="38" customWidth="1"/>
    <col min="8196" max="8196" width="9.140625" style="38"/>
    <col min="8197" max="8197" width="7.140625" style="38" customWidth="1"/>
    <col min="8198" max="8198" width="13.7109375" style="38" customWidth="1"/>
    <col min="8199" max="8199" width="10" style="38" customWidth="1"/>
    <col min="8200" max="8200" width="13.5703125" style="38" customWidth="1"/>
    <col min="8201" max="8448" width="9.140625" style="38"/>
    <col min="8449" max="8449" width="6.42578125" style="38" customWidth="1"/>
    <col min="8450" max="8450" width="13.7109375" style="38" customWidth="1"/>
    <col min="8451" max="8451" width="11.5703125" style="38" customWidth="1"/>
    <col min="8452" max="8452" width="9.140625" style="38"/>
    <col min="8453" max="8453" width="7.140625" style="38" customWidth="1"/>
    <col min="8454" max="8454" width="13.7109375" style="38" customWidth="1"/>
    <col min="8455" max="8455" width="10" style="38" customWidth="1"/>
    <col min="8456" max="8456" width="13.5703125" style="38" customWidth="1"/>
    <col min="8457" max="8704" width="9.140625" style="38"/>
    <col min="8705" max="8705" width="6.42578125" style="38" customWidth="1"/>
    <col min="8706" max="8706" width="13.7109375" style="38" customWidth="1"/>
    <col min="8707" max="8707" width="11.5703125" style="38" customWidth="1"/>
    <col min="8708" max="8708" width="9.140625" style="38"/>
    <col min="8709" max="8709" width="7.140625" style="38" customWidth="1"/>
    <col min="8710" max="8710" width="13.7109375" style="38" customWidth="1"/>
    <col min="8711" max="8711" width="10" style="38" customWidth="1"/>
    <col min="8712" max="8712" width="13.5703125" style="38" customWidth="1"/>
    <col min="8713" max="8960" width="9.140625" style="38"/>
    <col min="8961" max="8961" width="6.42578125" style="38" customWidth="1"/>
    <col min="8962" max="8962" width="13.7109375" style="38" customWidth="1"/>
    <col min="8963" max="8963" width="11.5703125" style="38" customWidth="1"/>
    <col min="8964" max="8964" width="9.140625" style="38"/>
    <col min="8965" max="8965" width="7.140625" style="38" customWidth="1"/>
    <col min="8966" max="8966" width="13.7109375" style="38" customWidth="1"/>
    <col min="8967" max="8967" width="10" style="38" customWidth="1"/>
    <col min="8968" max="8968" width="13.5703125" style="38" customWidth="1"/>
    <col min="8969" max="9216" width="9.140625" style="38"/>
    <col min="9217" max="9217" width="6.42578125" style="38" customWidth="1"/>
    <col min="9218" max="9218" width="13.7109375" style="38" customWidth="1"/>
    <col min="9219" max="9219" width="11.5703125" style="38" customWidth="1"/>
    <col min="9220" max="9220" width="9.140625" style="38"/>
    <col min="9221" max="9221" width="7.140625" style="38" customWidth="1"/>
    <col min="9222" max="9222" width="13.7109375" style="38" customWidth="1"/>
    <col min="9223" max="9223" width="10" style="38" customWidth="1"/>
    <col min="9224" max="9224" width="13.5703125" style="38" customWidth="1"/>
    <col min="9225" max="9472" width="9.140625" style="38"/>
    <col min="9473" max="9473" width="6.42578125" style="38" customWidth="1"/>
    <col min="9474" max="9474" width="13.7109375" style="38" customWidth="1"/>
    <col min="9475" max="9475" width="11.5703125" style="38" customWidth="1"/>
    <col min="9476" max="9476" width="9.140625" style="38"/>
    <col min="9477" max="9477" width="7.140625" style="38" customWidth="1"/>
    <col min="9478" max="9478" width="13.7109375" style="38" customWidth="1"/>
    <col min="9479" max="9479" width="10" style="38" customWidth="1"/>
    <col min="9480" max="9480" width="13.5703125" style="38" customWidth="1"/>
    <col min="9481" max="9728" width="9.140625" style="38"/>
    <col min="9729" max="9729" width="6.42578125" style="38" customWidth="1"/>
    <col min="9730" max="9730" width="13.7109375" style="38" customWidth="1"/>
    <col min="9731" max="9731" width="11.5703125" style="38" customWidth="1"/>
    <col min="9732" max="9732" width="9.140625" style="38"/>
    <col min="9733" max="9733" width="7.140625" style="38" customWidth="1"/>
    <col min="9734" max="9734" width="13.7109375" style="38" customWidth="1"/>
    <col min="9735" max="9735" width="10" style="38" customWidth="1"/>
    <col min="9736" max="9736" width="13.5703125" style="38" customWidth="1"/>
    <col min="9737" max="9984" width="9.140625" style="38"/>
    <col min="9985" max="9985" width="6.42578125" style="38" customWidth="1"/>
    <col min="9986" max="9986" width="13.7109375" style="38" customWidth="1"/>
    <col min="9987" max="9987" width="11.5703125" style="38" customWidth="1"/>
    <col min="9988" max="9988" width="9.140625" style="38"/>
    <col min="9989" max="9989" width="7.140625" style="38" customWidth="1"/>
    <col min="9990" max="9990" width="13.7109375" style="38" customWidth="1"/>
    <col min="9991" max="9991" width="10" style="38" customWidth="1"/>
    <col min="9992" max="9992" width="13.5703125" style="38" customWidth="1"/>
    <col min="9993" max="10240" width="9.140625" style="38"/>
    <col min="10241" max="10241" width="6.42578125" style="38" customWidth="1"/>
    <col min="10242" max="10242" width="13.7109375" style="38" customWidth="1"/>
    <col min="10243" max="10243" width="11.5703125" style="38" customWidth="1"/>
    <col min="10244" max="10244" width="9.140625" style="38"/>
    <col min="10245" max="10245" width="7.140625" style="38" customWidth="1"/>
    <col min="10246" max="10246" width="13.7109375" style="38" customWidth="1"/>
    <col min="10247" max="10247" width="10" style="38" customWidth="1"/>
    <col min="10248" max="10248" width="13.5703125" style="38" customWidth="1"/>
    <col min="10249" max="10496" width="9.140625" style="38"/>
    <col min="10497" max="10497" width="6.42578125" style="38" customWidth="1"/>
    <col min="10498" max="10498" width="13.7109375" style="38" customWidth="1"/>
    <col min="10499" max="10499" width="11.5703125" style="38" customWidth="1"/>
    <col min="10500" max="10500" width="9.140625" style="38"/>
    <col min="10501" max="10501" width="7.140625" style="38" customWidth="1"/>
    <col min="10502" max="10502" width="13.7109375" style="38" customWidth="1"/>
    <col min="10503" max="10503" width="10" style="38" customWidth="1"/>
    <col min="10504" max="10504" width="13.5703125" style="38" customWidth="1"/>
    <col min="10505" max="10752" width="9.140625" style="38"/>
    <col min="10753" max="10753" width="6.42578125" style="38" customWidth="1"/>
    <col min="10754" max="10754" width="13.7109375" style="38" customWidth="1"/>
    <col min="10755" max="10755" width="11.5703125" style="38" customWidth="1"/>
    <col min="10756" max="10756" width="9.140625" style="38"/>
    <col min="10757" max="10757" width="7.140625" style="38" customWidth="1"/>
    <col min="10758" max="10758" width="13.7109375" style="38" customWidth="1"/>
    <col min="10759" max="10759" width="10" style="38" customWidth="1"/>
    <col min="10760" max="10760" width="13.5703125" style="38" customWidth="1"/>
    <col min="10761" max="11008" width="9.140625" style="38"/>
    <col min="11009" max="11009" width="6.42578125" style="38" customWidth="1"/>
    <col min="11010" max="11010" width="13.7109375" style="38" customWidth="1"/>
    <col min="11011" max="11011" width="11.5703125" style="38" customWidth="1"/>
    <col min="11012" max="11012" width="9.140625" style="38"/>
    <col min="11013" max="11013" width="7.140625" style="38" customWidth="1"/>
    <col min="11014" max="11014" width="13.7109375" style="38" customWidth="1"/>
    <col min="11015" max="11015" width="10" style="38" customWidth="1"/>
    <col min="11016" max="11016" width="13.5703125" style="38" customWidth="1"/>
    <col min="11017" max="11264" width="9.140625" style="38"/>
    <col min="11265" max="11265" width="6.42578125" style="38" customWidth="1"/>
    <col min="11266" max="11266" width="13.7109375" style="38" customWidth="1"/>
    <col min="11267" max="11267" width="11.5703125" style="38" customWidth="1"/>
    <col min="11268" max="11268" width="9.140625" style="38"/>
    <col min="11269" max="11269" width="7.140625" style="38" customWidth="1"/>
    <col min="11270" max="11270" width="13.7109375" style="38" customWidth="1"/>
    <col min="11271" max="11271" width="10" style="38" customWidth="1"/>
    <col min="11272" max="11272" width="13.5703125" style="38" customWidth="1"/>
    <col min="11273" max="11520" width="9.140625" style="38"/>
    <col min="11521" max="11521" width="6.42578125" style="38" customWidth="1"/>
    <col min="11522" max="11522" width="13.7109375" style="38" customWidth="1"/>
    <col min="11523" max="11523" width="11.5703125" style="38" customWidth="1"/>
    <col min="11524" max="11524" width="9.140625" style="38"/>
    <col min="11525" max="11525" width="7.140625" style="38" customWidth="1"/>
    <col min="11526" max="11526" width="13.7109375" style="38" customWidth="1"/>
    <col min="11527" max="11527" width="10" style="38" customWidth="1"/>
    <col min="11528" max="11528" width="13.5703125" style="38" customWidth="1"/>
    <col min="11529" max="11776" width="9.140625" style="38"/>
    <col min="11777" max="11777" width="6.42578125" style="38" customWidth="1"/>
    <col min="11778" max="11778" width="13.7109375" style="38" customWidth="1"/>
    <col min="11779" max="11779" width="11.5703125" style="38" customWidth="1"/>
    <col min="11780" max="11780" width="9.140625" style="38"/>
    <col min="11781" max="11781" width="7.140625" style="38" customWidth="1"/>
    <col min="11782" max="11782" width="13.7109375" style="38" customWidth="1"/>
    <col min="11783" max="11783" width="10" style="38" customWidth="1"/>
    <col min="11784" max="11784" width="13.5703125" style="38" customWidth="1"/>
    <col min="11785" max="12032" width="9.140625" style="38"/>
    <col min="12033" max="12033" width="6.42578125" style="38" customWidth="1"/>
    <col min="12034" max="12034" width="13.7109375" style="38" customWidth="1"/>
    <col min="12035" max="12035" width="11.5703125" style="38" customWidth="1"/>
    <col min="12036" max="12036" width="9.140625" style="38"/>
    <col min="12037" max="12037" width="7.140625" style="38" customWidth="1"/>
    <col min="12038" max="12038" width="13.7109375" style="38" customWidth="1"/>
    <col min="12039" max="12039" width="10" style="38" customWidth="1"/>
    <col min="12040" max="12040" width="13.5703125" style="38" customWidth="1"/>
    <col min="12041" max="12288" width="9.140625" style="38"/>
    <col min="12289" max="12289" width="6.42578125" style="38" customWidth="1"/>
    <col min="12290" max="12290" width="13.7109375" style="38" customWidth="1"/>
    <col min="12291" max="12291" width="11.5703125" style="38" customWidth="1"/>
    <col min="12292" max="12292" width="9.140625" style="38"/>
    <col min="12293" max="12293" width="7.140625" style="38" customWidth="1"/>
    <col min="12294" max="12294" width="13.7109375" style="38" customWidth="1"/>
    <col min="12295" max="12295" width="10" style="38" customWidth="1"/>
    <col min="12296" max="12296" width="13.5703125" style="38" customWidth="1"/>
    <col min="12297" max="12544" width="9.140625" style="38"/>
    <col min="12545" max="12545" width="6.42578125" style="38" customWidth="1"/>
    <col min="12546" max="12546" width="13.7109375" style="38" customWidth="1"/>
    <col min="12547" max="12547" width="11.5703125" style="38" customWidth="1"/>
    <col min="12548" max="12548" width="9.140625" style="38"/>
    <col min="12549" max="12549" width="7.140625" style="38" customWidth="1"/>
    <col min="12550" max="12550" width="13.7109375" style="38" customWidth="1"/>
    <col min="12551" max="12551" width="10" style="38" customWidth="1"/>
    <col min="12552" max="12552" width="13.5703125" style="38" customWidth="1"/>
    <col min="12553" max="12800" width="9.140625" style="38"/>
    <col min="12801" max="12801" width="6.42578125" style="38" customWidth="1"/>
    <col min="12802" max="12802" width="13.7109375" style="38" customWidth="1"/>
    <col min="12803" max="12803" width="11.5703125" style="38" customWidth="1"/>
    <col min="12804" max="12804" width="9.140625" style="38"/>
    <col min="12805" max="12805" width="7.140625" style="38" customWidth="1"/>
    <col min="12806" max="12806" width="13.7109375" style="38" customWidth="1"/>
    <col min="12807" max="12807" width="10" style="38" customWidth="1"/>
    <col min="12808" max="12808" width="13.5703125" style="38" customWidth="1"/>
    <col min="12809" max="13056" width="9.140625" style="38"/>
    <col min="13057" max="13057" width="6.42578125" style="38" customWidth="1"/>
    <col min="13058" max="13058" width="13.7109375" style="38" customWidth="1"/>
    <col min="13059" max="13059" width="11.5703125" style="38" customWidth="1"/>
    <col min="13060" max="13060" width="9.140625" style="38"/>
    <col min="13061" max="13061" width="7.140625" style="38" customWidth="1"/>
    <col min="13062" max="13062" width="13.7109375" style="38" customWidth="1"/>
    <col min="13063" max="13063" width="10" style="38" customWidth="1"/>
    <col min="13064" max="13064" width="13.5703125" style="38" customWidth="1"/>
    <col min="13065" max="13312" width="9.140625" style="38"/>
    <col min="13313" max="13313" width="6.42578125" style="38" customWidth="1"/>
    <col min="13314" max="13314" width="13.7109375" style="38" customWidth="1"/>
    <col min="13315" max="13315" width="11.5703125" style="38" customWidth="1"/>
    <col min="13316" max="13316" width="9.140625" style="38"/>
    <col min="13317" max="13317" width="7.140625" style="38" customWidth="1"/>
    <col min="13318" max="13318" width="13.7109375" style="38" customWidth="1"/>
    <col min="13319" max="13319" width="10" style="38" customWidth="1"/>
    <col min="13320" max="13320" width="13.5703125" style="38" customWidth="1"/>
    <col min="13321" max="13568" width="9.140625" style="38"/>
    <col min="13569" max="13569" width="6.42578125" style="38" customWidth="1"/>
    <col min="13570" max="13570" width="13.7109375" style="38" customWidth="1"/>
    <col min="13571" max="13571" width="11.5703125" style="38" customWidth="1"/>
    <col min="13572" max="13572" width="9.140625" style="38"/>
    <col min="13573" max="13573" width="7.140625" style="38" customWidth="1"/>
    <col min="13574" max="13574" width="13.7109375" style="38" customWidth="1"/>
    <col min="13575" max="13575" width="10" style="38" customWidth="1"/>
    <col min="13576" max="13576" width="13.5703125" style="38" customWidth="1"/>
    <col min="13577" max="13824" width="9.140625" style="38"/>
    <col min="13825" max="13825" width="6.42578125" style="38" customWidth="1"/>
    <col min="13826" max="13826" width="13.7109375" style="38" customWidth="1"/>
    <col min="13827" max="13827" width="11.5703125" style="38" customWidth="1"/>
    <col min="13828" max="13828" width="9.140625" style="38"/>
    <col min="13829" max="13829" width="7.140625" style="38" customWidth="1"/>
    <col min="13830" max="13830" width="13.7109375" style="38" customWidth="1"/>
    <col min="13831" max="13831" width="10" style="38" customWidth="1"/>
    <col min="13832" max="13832" width="13.5703125" style="38" customWidth="1"/>
    <col min="13833" max="14080" width="9.140625" style="38"/>
    <col min="14081" max="14081" width="6.42578125" style="38" customWidth="1"/>
    <col min="14082" max="14082" width="13.7109375" style="38" customWidth="1"/>
    <col min="14083" max="14083" width="11.5703125" style="38" customWidth="1"/>
    <col min="14084" max="14084" width="9.140625" style="38"/>
    <col min="14085" max="14085" width="7.140625" style="38" customWidth="1"/>
    <col min="14086" max="14086" width="13.7109375" style="38" customWidth="1"/>
    <col min="14087" max="14087" width="10" style="38" customWidth="1"/>
    <col min="14088" max="14088" width="13.5703125" style="38" customWidth="1"/>
    <col min="14089" max="14336" width="9.140625" style="38"/>
    <col min="14337" max="14337" width="6.42578125" style="38" customWidth="1"/>
    <col min="14338" max="14338" width="13.7109375" style="38" customWidth="1"/>
    <col min="14339" max="14339" width="11.5703125" style="38" customWidth="1"/>
    <col min="14340" max="14340" width="9.140625" style="38"/>
    <col min="14341" max="14341" width="7.140625" style="38" customWidth="1"/>
    <col min="14342" max="14342" width="13.7109375" style="38" customWidth="1"/>
    <col min="14343" max="14343" width="10" style="38" customWidth="1"/>
    <col min="14344" max="14344" width="13.5703125" style="38" customWidth="1"/>
    <col min="14345" max="14592" width="9.140625" style="38"/>
    <col min="14593" max="14593" width="6.42578125" style="38" customWidth="1"/>
    <col min="14594" max="14594" width="13.7109375" style="38" customWidth="1"/>
    <col min="14595" max="14595" width="11.5703125" style="38" customWidth="1"/>
    <col min="14596" max="14596" width="9.140625" style="38"/>
    <col min="14597" max="14597" width="7.140625" style="38" customWidth="1"/>
    <col min="14598" max="14598" width="13.7109375" style="38" customWidth="1"/>
    <col min="14599" max="14599" width="10" style="38" customWidth="1"/>
    <col min="14600" max="14600" width="13.5703125" style="38" customWidth="1"/>
    <col min="14601" max="14848" width="9.140625" style="38"/>
    <col min="14849" max="14849" width="6.42578125" style="38" customWidth="1"/>
    <col min="14850" max="14850" width="13.7109375" style="38" customWidth="1"/>
    <col min="14851" max="14851" width="11.5703125" style="38" customWidth="1"/>
    <col min="14852" max="14852" width="9.140625" style="38"/>
    <col min="14853" max="14853" width="7.140625" style="38" customWidth="1"/>
    <col min="14854" max="14854" width="13.7109375" style="38" customWidth="1"/>
    <col min="14855" max="14855" width="10" style="38" customWidth="1"/>
    <col min="14856" max="14856" width="13.5703125" style="38" customWidth="1"/>
    <col min="14857" max="15104" width="9.140625" style="38"/>
    <col min="15105" max="15105" width="6.42578125" style="38" customWidth="1"/>
    <col min="15106" max="15106" width="13.7109375" style="38" customWidth="1"/>
    <col min="15107" max="15107" width="11.5703125" style="38" customWidth="1"/>
    <col min="15108" max="15108" width="9.140625" style="38"/>
    <col min="15109" max="15109" width="7.140625" style="38" customWidth="1"/>
    <col min="15110" max="15110" width="13.7109375" style="38" customWidth="1"/>
    <col min="15111" max="15111" width="10" style="38" customWidth="1"/>
    <col min="15112" max="15112" width="13.5703125" style="38" customWidth="1"/>
    <col min="15113" max="15360" width="9.140625" style="38"/>
    <col min="15361" max="15361" width="6.42578125" style="38" customWidth="1"/>
    <col min="15362" max="15362" width="13.7109375" style="38" customWidth="1"/>
    <col min="15363" max="15363" width="11.5703125" style="38" customWidth="1"/>
    <col min="15364" max="15364" width="9.140625" style="38"/>
    <col min="15365" max="15365" width="7.140625" style="38" customWidth="1"/>
    <col min="15366" max="15366" width="13.7109375" style="38" customWidth="1"/>
    <col min="15367" max="15367" width="10" style="38" customWidth="1"/>
    <col min="15368" max="15368" width="13.5703125" style="38" customWidth="1"/>
    <col min="15369" max="15616" width="9.140625" style="38"/>
    <col min="15617" max="15617" width="6.42578125" style="38" customWidth="1"/>
    <col min="15618" max="15618" width="13.7109375" style="38" customWidth="1"/>
    <col min="15619" max="15619" width="11.5703125" style="38" customWidth="1"/>
    <col min="15620" max="15620" width="9.140625" style="38"/>
    <col min="15621" max="15621" width="7.140625" style="38" customWidth="1"/>
    <col min="15622" max="15622" width="13.7109375" style="38" customWidth="1"/>
    <col min="15623" max="15623" width="10" style="38" customWidth="1"/>
    <col min="15624" max="15624" width="13.5703125" style="38" customWidth="1"/>
    <col min="15625" max="15872" width="9.140625" style="38"/>
    <col min="15873" max="15873" width="6.42578125" style="38" customWidth="1"/>
    <col min="15874" max="15874" width="13.7109375" style="38" customWidth="1"/>
    <col min="15875" max="15875" width="11.5703125" style="38" customWidth="1"/>
    <col min="15876" max="15876" width="9.140625" style="38"/>
    <col min="15877" max="15877" width="7.140625" style="38" customWidth="1"/>
    <col min="15878" max="15878" width="13.7109375" style="38" customWidth="1"/>
    <col min="15879" max="15879" width="10" style="38" customWidth="1"/>
    <col min="15880" max="15880" width="13.5703125" style="38" customWidth="1"/>
    <col min="15881" max="16128" width="9.140625" style="38"/>
    <col min="16129" max="16129" width="6.42578125" style="38" customWidth="1"/>
    <col min="16130" max="16130" width="13.7109375" style="38" customWidth="1"/>
    <col min="16131" max="16131" width="11.5703125" style="38" customWidth="1"/>
    <col min="16132" max="16132" width="9.140625" style="38"/>
    <col min="16133" max="16133" width="7.140625" style="38" customWidth="1"/>
    <col min="16134" max="16134" width="13.7109375" style="38" customWidth="1"/>
    <col min="16135" max="16135" width="10" style="38" customWidth="1"/>
    <col min="16136" max="16136" width="13.5703125" style="38" customWidth="1"/>
    <col min="16137" max="16384" width="9.140625" style="38"/>
  </cols>
  <sheetData>
    <row r="2" spans="1:9">
      <c r="A2" s="627" t="s">
        <v>289</v>
      </c>
      <c r="B2" s="627"/>
      <c r="C2" s="627"/>
      <c r="D2" s="627"/>
      <c r="E2" s="627"/>
      <c r="F2" s="627"/>
      <c r="G2" s="627"/>
      <c r="H2" s="627"/>
    </row>
    <row r="3" spans="1:9">
      <c r="A3" s="628" t="s">
        <v>254</v>
      </c>
      <c r="B3" s="628"/>
      <c r="C3" s="628"/>
      <c r="D3" s="628"/>
      <c r="E3" s="628"/>
      <c r="F3" s="628"/>
      <c r="G3" s="628"/>
      <c r="H3" s="628"/>
    </row>
    <row r="6" spans="1:9">
      <c r="A6" s="629" t="s">
        <v>356</v>
      </c>
      <c r="B6" s="629"/>
      <c r="C6" s="629"/>
      <c r="D6" s="629"/>
      <c r="E6" s="629"/>
      <c r="F6" s="629"/>
      <c r="G6" s="629"/>
      <c r="H6" s="629"/>
    </row>
    <row r="9" spans="1:9" ht="15.75">
      <c r="A9" s="630" t="s">
        <v>311</v>
      </c>
      <c r="B9" s="630"/>
      <c r="C9" s="630"/>
      <c r="D9" s="630"/>
      <c r="E9" s="630"/>
      <c r="F9" s="630"/>
      <c r="G9" s="630"/>
      <c r="H9" s="630"/>
      <c r="I9" s="38"/>
    </row>
    <row r="10" spans="1:9">
      <c r="D10" s="82"/>
    </row>
    <row r="11" spans="1:9">
      <c r="C11" s="629" t="s">
        <v>370</v>
      </c>
      <c r="D11" s="629"/>
      <c r="E11" s="629"/>
      <c r="F11" s="629"/>
    </row>
    <row r="12" spans="1:9">
      <c r="B12" s="631"/>
      <c r="C12" s="631"/>
      <c r="D12" s="631"/>
      <c r="E12" s="631"/>
      <c r="F12" s="631"/>
      <c r="G12" s="631"/>
    </row>
    <row r="14" spans="1:9">
      <c r="A14" s="616" t="s">
        <v>298</v>
      </c>
      <c r="B14" s="616"/>
      <c r="C14" s="83" t="s">
        <v>400</v>
      </c>
      <c r="D14" s="84"/>
      <c r="E14" s="84"/>
      <c r="F14" s="84"/>
      <c r="G14" s="84"/>
      <c r="H14" s="84"/>
      <c r="I14" s="38"/>
    </row>
    <row r="15" spans="1:9">
      <c r="A15" s="620" t="s">
        <v>312</v>
      </c>
      <c r="B15" s="620"/>
      <c r="C15" s="620"/>
      <c r="D15" s="620"/>
      <c r="E15" s="620"/>
      <c r="F15" s="620"/>
      <c r="G15" s="620"/>
      <c r="H15" s="620"/>
    </row>
    <row r="16" spans="1:9" ht="28.5">
      <c r="A16" s="304" t="s">
        <v>300</v>
      </c>
      <c r="B16" s="304" t="s">
        <v>301</v>
      </c>
      <c r="C16" s="621" t="s">
        <v>302</v>
      </c>
      <c r="D16" s="622"/>
      <c r="E16" s="623"/>
      <c r="F16" s="304" t="s">
        <v>303</v>
      </c>
      <c r="G16" s="305" t="s">
        <v>304</v>
      </c>
      <c r="H16" s="305" t="s">
        <v>305</v>
      </c>
      <c r="I16" s="38"/>
    </row>
    <row r="17" spans="1:8">
      <c r="A17" s="85">
        <v>1</v>
      </c>
      <c r="B17" s="251" t="s">
        <v>203</v>
      </c>
      <c r="C17" s="619" t="s">
        <v>313</v>
      </c>
      <c r="D17" s="619"/>
      <c r="E17" s="619"/>
      <c r="F17" s="78" t="s">
        <v>310</v>
      </c>
      <c r="G17" s="86">
        <v>1</v>
      </c>
      <c r="H17" s="87">
        <v>12164.2</v>
      </c>
    </row>
    <row r="18" spans="1:8">
      <c r="A18" s="85">
        <v>2</v>
      </c>
      <c r="B18" s="251" t="s">
        <v>203</v>
      </c>
      <c r="C18" s="619" t="s">
        <v>314</v>
      </c>
      <c r="D18" s="619"/>
      <c r="E18" s="619"/>
      <c r="F18" s="78" t="s">
        <v>310</v>
      </c>
      <c r="G18" s="86">
        <v>1</v>
      </c>
      <c r="H18" s="87">
        <v>91225.26</v>
      </c>
    </row>
    <row r="19" spans="1:8">
      <c r="A19" s="85">
        <v>3</v>
      </c>
      <c r="B19" s="251" t="s">
        <v>203</v>
      </c>
      <c r="C19" s="619" t="s">
        <v>315</v>
      </c>
      <c r="D19" s="619"/>
      <c r="E19" s="619"/>
      <c r="F19" s="78" t="s">
        <v>310</v>
      </c>
      <c r="G19" s="86">
        <v>1</v>
      </c>
      <c r="H19" s="87">
        <v>1420.77</v>
      </c>
    </row>
    <row r="20" spans="1:8">
      <c r="A20" s="85"/>
      <c r="B20" s="624" t="s">
        <v>306</v>
      </c>
      <c r="C20" s="624"/>
      <c r="D20" s="624"/>
      <c r="E20" s="624"/>
      <c r="F20" s="252" t="s">
        <v>310</v>
      </c>
      <c r="G20" s="253">
        <v>1</v>
      </c>
      <c r="H20" s="88">
        <f>0+H17+H18</f>
        <v>103389.45999999999</v>
      </c>
    </row>
    <row r="21" spans="1:8">
      <c r="A21" s="85">
        <v>4</v>
      </c>
      <c r="B21" s="251" t="s">
        <v>197</v>
      </c>
      <c r="C21" s="619" t="s">
        <v>308</v>
      </c>
      <c r="D21" s="619"/>
      <c r="E21" s="619"/>
      <c r="F21" s="78" t="s">
        <v>310</v>
      </c>
      <c r="G21" s="86">
        <v>1</v>
      </c>
      <c r="H21" s="87">
        <v>10</v>
      </c>
    </row>
    <row r="22" spans="1:8">
      <c r="A22" s="85">
        <v>5</v>
      </c>
      <c r="B22" s="251" t="s">
        <v>197</v>
      </c>
      <c r="C22" s="619" t="s">
        <v>307</v>
      </c>
      <c r="D22" s="619"/>
      <c r="E22" s="619"/>
      <c r="F22" s="78" t="s">
        <v>310</v>
      </c>
      <c r="G22" s="86">
        <v>1</v>
      </c>
      <c r="H22" s="87">
        <v>1221.6199999999999</v>
      </c>
    </row>
    <row r="23" spans="1:8">
      <c r="A23" s="85">
        <v>6</v>
      </c>
      <c r="B23" s="251" t="s">
        <v>197</v>
      </c>
      <c r="C23" s="619" t="s">
        <v>313</v>
      </c>
      <c r="D23" s="619"/>
      <c r="E23" s="619"/>
      <c r="F23" s="78" t="s">
        <v>310</v>
      </c>
      <c r="G23" s="86">
        <v>1</v>
      </c>
      <c r="H23" s="87">
        <v>17397.52</v>
      </c>
    </row>
    <row r="24" spans="1:8">
      <c r="A24" s="85">
        <v>7</v>
      </c>
      <c r="B24" s="251" t="s">
        <v>197</v>
      </c>
      <c r="C24" s="619" t="s">
        <v>314</v>
      </c>
      <c r="D24" s="619"/>
      <c r="E24" s="619"/>
      <c r="F24" s="78" t="s">
        <v>310</v>
      </c>
      <c r="G24" s="86">
        <v>1</v>
      </c>
      <c r="H24" s="87">
        <v>111661.82</v>
      </c>
    </row>
    <row r="25" spans="1:8">
      <c r="A25" s="85">
        <v>8</v>
      </c>
      <c r="B25" s="251" t="s">
        <v>197</v>
      </c>
      <c r="C25" s="619" t="s">
        <v>315</v>
      </c>
      <c r="D25" s="619"/>
      <c r="E25" s="619"/>
      <c r="F25" s="78" t="s">
        <v>310</v>
      </c>
      <c r="G25" s="86">
        <v>1</v>
      </c>
      <c r="H25" s="87">
        <v>1780.31</v>
      </c>
    </row>
    <row r="26" spans="1:8">
      <c r="A26" s="85"/>
      <c r="B26" s="624" t="s">
        <v>306</v>
      </c>
      <c r="C26" s="624"/>
      <c r="D26" s="624"/>
      <c r="E26" s="624"/>
      <c r="F26" s="252" t="s">
        <v>310</v>
      </c>
      <c r="G26" s="253">
        <v>1</v>
      </c>
      <c r="H26" s="88">
        <f>0+H21+H22+H23+H24</f>
        <v>130290.96</v>
      </c>
    </row>
    <row r="27" spans="1:8">
      <c r="A27" s="85"/>
      <c r="B27" s="624" t="s">
        <v>375</v>
      </c>
      <c r="C27" s="624"/>
      <c r="D27" s="624"/>
      <c r="E27" s="624"/>
      <c r="F27" s="625"/>
      <c r="G27" s="626"/>
      <c r="H27" s="88">
        <f>+H20+H26</f>
        <v>233680.41999999998</v>
      </c>
    </row>
    <row r="30" spans="1:8">
      <c r="A30" s="616" t="s">
        <v>371</v>
      </c>
      <c r="B30" s="616"/>
      <c r="C30" s="616"/>
      <c r="D30" s="616"/>
      <c r="E30" s="618" t="s">
        <v>372</v>
      </c>
      <c r="F30" s="618"/>
      <c r="G30" s="618"/>
      <c r="H30" s="618"/>
    </row>
    <row r="31" spans="1:8">
      <c r="E31" s="617" t="s">
        <v>309</v>
      </c>
      <c r="F31" s="617"/>
      <c r="G31" s="617"/>
      <c r="H31" s="617"/>
    </row>
    <row r="33" spans="1:8" ht="28.5" customHeight="1">
      <c r="A33" s="616" t="s">
        <v>365</v>
      </c>
      <c r="B33" s="616"/>
      <c r="C33" s="616"/>
      <c r="D33" s="616"/>
      <c r="E33" s="618" t="s">
        <v>196</v>
      </c>
      <c r="F33" s="618"/>
      <c r="G33" s="618"/>
      <c r="H33" s="618"/>
    </row>
    <row r="34" spans="1:8">
      <c r="E34" s="617" t="s">
        <v>309</v>
      </c>
      <c r="F34" s="617"/>
      <c r="G34" s="617"/>
      <c r="H34" s="617"/>
    </row>
  </sheetData>
  <mergeCells count="26">
    <mergeCell ref="C25:E25"/>
    <mergeCell ref="C21:E21"/>
    <mergeCell ref="A30:D30"/>
    <mergeCell ref="E31:H31"/>
    <mergeCell ref="B12:G12"/>
    <mergeCell ref="A2:H2"/>
    <mergeCell ref="A3:H3"/>
    <mergeCell ref="A6:H6"/>
    <mergeCell ref="A9:H9"/>
    <mergeCell ref="C11:F11"/>
    <mergeCell ref="A33:D33"/>
    <mergeCell ref="E34:H34"/>
    <mergeCell ref="E33:H33"/>
    <mergeCell ref="C19:E19"/>
    <mergeCell ref="A14:B14"/>
    <mergeCell ref="A15:H15"/>
    <mergeCell ref="C16:E16"/>
    <mergeCell ref="C17:E17"/>
    <mergeCell ref="C18:E18"/>
    <mergeCell ref="B20:E20"/>
    <mergeCell ref="B26:E26"/>
    <mergeCell ref="B27:G27"/>
    <mergeCell ref="E30:H30"/>
    <mergeCell ref="C22:E22"/>
    <mergeCell ref="C23:E23"/>
    <mergeCell ref="C24:E24"/>
  </mergeCells>
  <pageMargins left="0.51181102362204722" right="0" top="0" bottom="0" header="0" footer="0"/>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5"/>
  <sheetViews>
    <sheetView topLeftCell="A10" workbookViewId="0">
      <selection activeCell="B40" sqref="B40"/>
    </sheetView>
  </sheetViews>
  <sheetFormatPr defaultRowHeight="15"/>
  <cols>
    <col min="1" max="1" width="6.42578125" style="101" customWidth="1"/>
    <col min="2" max="2" width="13.7109375" style="101" customWidth="1"/>
    <col min="3" max="3" width="11.5703125" style="101" customWidth="1"/>
    <col min="4" max="4" width="9.140625" style="101"/>
    <col min="5" max="5" width="7.140625" style="101" customWidth="1"/>
    <col min="6" max="6" width="13.7109375" style="101" customWidth="1"/>
    <col min="7" max="7" width="10" style="101" customWidth="1"/>
    <col min="8" max="8" width="13.5703125" style="101" customWidth="1"/>
    <col min="9" max="9" width="9.140625" style="101"/>
    <col min="10" max="256" width="9.140625" style="38"/>
    <col min="257" max="257" width="6.42578125" style="38" customWidth="1"/>
    <col min="258" max="258" width="13.7109375" style="38" customWidth="1"/>
    <col min="259" max="259" width="11.5703125" style="38" customWidth="1"/>
    <col min="260" max="260" width="9.140625" style="38"/>
    <col min="261" max="261" width="7.140625" style="38" customWidth="1"/>
    <col min="262" max="262" width="13.7109375" style="38" customWidth="1"/>
    <col min="263" max="263" width="10" style="38" customWidth="1"/>
    <col min="264" max="264" width="13.5703125" style="38" customWidth="1"/>
    <col min="265" max="512" width="9.140625" style="38"/>
    <col min="513" max="513" width="6.42578125" style="38" customWidth="1"/>
    <col min="514" max="514" width="13.7109375" style="38" customWidth="1"/>
    <col min="515" max="515" width="11.5703125" style="38" customWidth="1"/>
    <col min="516" max="516" width="9.140625" style="38"/>
    <col min="517" max="517" width="7.140625" style="38" customWidth="1"/>
    <col min="518" max="518" width="13.7109375" style="38" customWidth="1"/>
    <col min="519" max="519" width="10" style="38" customWidth="1"/>
    <col min="520" max="520" width="13.5703125" style="38" customWidth="1"/>
    <col min="521" max="768" width="9.140625" style="38"/>
    <col min="769" max="769" width="6.42578125" style="38" customWidth="1"/>
    <col min="770" max="770" width="13.7109375" style="38" customWidth="1"/>
    <col min="771" max="771" width="11.5703125" style="38" customWidth="1"/>
    <col min="772" max="772" width="9.140625" style="38"/>
    <col min="773" max="773" width="7.140625" style="38" customWidth="1"/>
    <col min="774" max="774" width="13.7109375" style="38" customWidth="1"/>
    <col min="775" max="775" width="10" style="38" customWidth="1"/>
    <col min="776" max="776" width="13.5703125" style="38" customWidth="1"/>
    <col min="777" max="1024" width="9.140625" style="38"/>
    <col min="1025" max="1025" width="6.42578125" style="38" customWidth="1"/>
    <col min="1026" max="1026" width="13.7109375" style="38" customWidth="1"/>
    <col min="1027" max="1027" width="11.5703125" style="38" customWidth="1"/>
    <col min="1028" max="1028" width="9.140625" style="38"/>
    <col min="1029" max="1029" width="7.140625" style="38" customWidth="1"/>
    <col min="1030" max="1030" width="13.7109375" style="38" customWidth="1"/>
    <col min="1031" max="1031" width="10" style="38" customWidth="1"/>
    <col min="1032" max="1032" width="13.5703125" style="38" customWidth="1"/>
    <col min="1033" max="1280" width="9.140625" style="38"/>
    <col min="1281" max="1281" width="6.42578125" style="38" customWidth="1"/>
    <col min="1282" max="1282" width="13.7109375" style="38" customWidth="1"/>
    <col min="1283" max="1283" width="11.5703125" style="38" customWidth="1"/>
    <col min="1284" max="1284" width="9.140625" style="38"/>
    <col min="1285" max="1285" width="7.140625" style="38" customWidth="1"/>
    <col min="1286" max="1286" width="13.7109375" style="38" customWidth="1"/>
    <col min="1287" max="1287" width="10" style="38" customWidth="1"/>
    <col min="1288" max="1288" width="13.5703125" style="38" customWidth="1"/>
    <col min="1289" max="1536" width="9.140625" style="38"/>
    <col min="1537" max="1537" width="6.42578125" style="38" customWidth="1"/>
    <col min="1538" max="1538" width="13.7109375" style="38" customWidth="1"/>
    <col min="1539" max="1539" width="11.5703125" style="38" customWidth="1"/>
    <col min="1540" max="1540" width="9.140625" style="38"/>
    <col min="1541" max="1541" width="7.140625" style="38" customWidth="1"/>
    <col min="1542" max="1542" width="13.7109375" style="38" customWidth="1"/>
    <col min="1543" max="1543" width="10" style="38" customWidth="1"/>
    <col min="1544" max="1544" width="13.5703125" style="38" customWidth="1"/>
    <col min="1545" max="1792" width="9.140625" style="38"/>
    <col min="1793" max="1793" width="6.42578125" style="38" customWidth="1"/>
    <col min="1794" max="1794" width="13.7109375" style="38" customWidth="1"/>
    <col min="1795" max="1795" width="11.5703125" style="38" customWidth="1"/>
    <col min="1796" max="1796" width="9.140625" style="38"/>
    <col min="1797" max="1797" width="7.140625" style="38" customWidth="1"/>
    <col min="1798" max="1798" width="13.7109375" style="38" customWidth="1"/>
    <col min="1799" max="1799" width="10" style="38" customWidth="1"/>
    <col min="1800" max="1800" width="13.5703125" style="38" customWidth="1"/>
    <col min="1801" max="2048" width="9.140625" style="38"/>
    <col min="2049" max="2049" width="6.42578125" style="38" customWidth="1"/>
    <col min="2050" max="2050" width="13.7109375" style="38" customWidth="1"/>
    <col min="2051" max="2051" width="11.5703125" style="38" customWidth="1"/>
    <col min="2052" max="2052" width="9.140625" style="38"/>
    <col min="2053" max="2053" width="7.140625" style="38" customWidth="1"/>
    <col min="2054" max="2054" width="13.7109375" style="38" customWidth="1"/>
    <col min="2055" max="2055" width="10" style="38" customWidth="1"/>
    <col min="2056" max="2056" width="13.5703125" style="38" customWidth="1"/>
    <col min="2057" max="2304" width="9.140625" style="38"/>
    <col min="2305" max="2305" width="6.42578125" style="38" customWidth="1"/>
    <col min="2306" max="2306" width="13.7109375" style="38" customWidth="1"/>
    <col min="2307" max="2307" width="11.5703125" style="38" customWidth="1"/>
    <col min="2308" max="2308" width="9.140625" style="38"/>
    <col min="2309" max="2309" width="7.140625" style="38" customWidth="1"/>
    <col min="2310" max="2310" width="13.7109375" style="38" customWidth="1"/>
    <col min="2311" max="2311" width="10" style="38" customWidth="1"/>
    <col min="2312" max="2312" width="13.5703125" style="38" customWidth="1"/>
    <col min="2313" max="2560" width="9.140625" style="38"/>
    <col min="2561" max="2561" width="6.42578125" style="38" customWidth="1"/>
    <col min="2562" max="2562" width="13.7109375" style="38" customWidth="1"/>
    <col min="2563" max="2563" width="11.5703125" style="38" customWidth="1"/>
    <col min="2564" max="2564" width="9.140625" style="38"/>
    <col min="2565" max="2565" width="7.140625" style="38" customWidth="1"/>
    <col min="2566" max="2566" width="13.7109375" style="38" customWidth="1"/>
    <col min="2567" max="2567" width="10" style="38" customWidth="1"/>
    <col min="2568" max="2568" width="13.5703125" style="38" customWidth="1"/>
    <col min="2569" max="2816" width="9.140625" style="38"/>
    <col min="2817" max="2817" width="6.42578125" style="38" customWidth="1"/>
    <col min="2818" max="2818" width="13.7109375" style="38" customWidth="1"/>
    <col min="2819" max="2819" width="11.5703125" style="38" customWidth="1"/>
    <col min="2820" max="2820" width="9.140625" style="38"/>
    <col min="2821" max="2821" width="7.140625" style="38" customWidth="1"/>
    <col min="2822" max="2822" width="13.7109375" style="38" customWidth="1"/>
    <col min="2823" max="2823" width="10" style="38" customWidth="1"/>
    <col min="2824" max="2824" width="13.5703125" style="38" customWidth="1"/>
    <col min="2825" max="3072" width="9.140625" style="38"/>
    <col min="3073" max="3073" width="6.42578125" style="38" customWidth="1"/>
    <col min="3074" max="3074" width="13.7109375" style="38" customWidth="1"/>
    <col min="3075" max="3075" width="11.5703125" style="38" customWidth="1"/>
    <col min="3076" max="3076" width="9.140625" style="38"/>
    <col min="3077" max="3077" width="7.140625" style="38" customWidth="1"/>
    <col min="3078" max="3078" width="13.7109375" style="38" customWidth="1"/>
    <col min="3079" max="3079" width="10" style="38" customWidth="1"/>
    <col min="3080" max="3080" width="13.5703125" style="38" customWidth="1"/>
    <col min="3081" max="3328" width="9.140625" style="38"/>
    <col min="3329" max="3329" width="6.42578125" style="38" customWidth="1"/>
    <col min="3330" max="3330" width="13.7109375" style="38" customWidth="1"/>
    <col min="3331" max="3331" width="11.5703125" style="38" customWidth="1"/>
    <col min="3332" max="3332" width="9.140625" style="38"/>
    <col min="3333" max="3333" width="7.140625" style="38" customWidth="1"/>
    <col min="3334" max="3334" width="13.7109375" style="38" customWidth="1"/>
    <col min="3335" max="3335" width="10" style="38" customWidth="1"/>
    <col min="3336" max="3336" width="13.5703125" style="38" customWidth="1"/>
    <col min="3337" max="3584" width="9.140625" style="38"/>
    <col min="3585" max="3585" width="6.42578125" style="38" customWidth="1"/>
    <col min="3586" max="3586" width="13.7109375" style="38" customWidth="1"/>
    <col min="3587" max="3587" width="11.5703125" style="38" customWidth="1"/>
    <col min="3588" max="3588" width="9.140625" style="38"/>
    <col min="3589" max="3589" width="7.140625" style="38" customWidth="1"/>
    <col min="3590" max="3590" width="13.7109375" style="38" customWidth="1"/>
    <col min="3591" max="3591" width="10" style="38" customWidth="1"/>
    <col min="3592" max="3592" width="13.5703125" style="38" customWidth="1"/>
    <col min="3593" max="3840" width="9.140625" style="38"/>
    <col min="3841" max="3841" width="6.42578125" style="38" customWidth="1"/>
    <col min="3842" max="3842" width="13.7109375" style="38" customWidth="1"/>
    <col min="3843" max="3843" width="11.5703125" style="38" customWidth="1"/>
    <col min="3844" max="3844" width="9.140625" style="38"/>
    <col min="3845" max="3845" width="7.140625" style="38" customWidth="1"/>
    <col min="3846" max="3846" width="13.7109375" style="38" customWidth="1"/>
    <col min="3847" max="3847" width="10" style="38" customWidth="1"/>
    <col min="3848" max="3848" width="13.5703125" style="38" customWidth="1"/>
    <col min="3849" max="4096" width="9.140625" style="38"/>
    <col min="4097" max="4097" width="6.42578125" style="38" customWidth="1"/>
    <col min="4098" max="4098" width="13.7109375" style="38" customWidth="1"/>
    <col min="4099" max="4099" width="11.5703125" style="38" customWidth="1"/>
    <col min="4100" max="4100" width="9.140625" style="38"/>
    <col min="4101" max="4101" width="7.140625" style="38" customWidth="1"/>
    <col min="4102" max="4102" width="13.7109375" style="38" customWidth="1"/>
    <col min="4103" max="4103" width="10" style="38" customWidth="1"/>
    <col min="4104" max="4104" width="13.5703125" style="38" customWidth="1"/>
    <col min="4105" max="4352" width="9.140625" style="38"/>
    <col min="4353" max="4353" width="6.42578125" style="38" customWidth="1"/>
    <col min="4354" max="4354" width="13.7109375" style="38" customWidth="1"/>
    <col min="4355" max="4355" width="11.5703125" style="38" customWidth="1"/>
    <col min="4356" max="4356" width="9.140625" style="38"/>
    <col min="4357" max="4357" width="7.140625" style="38" customWidth="1"/>
    <col min="4358" max="4358" width="13.7109375" style="38" customWidth="1"/>
    <col min="4359" max="4359" width="10" style="38" customWidth="1"/>
    <col min="4360" max="4360" width="13.5703125" style="38" customWidth="1"/>
    <col min="4361" max="4608" width="9.140625" style="38"/>
    <col min="4609" max="4609" width="6.42578125" style="38" customWidth="1"/>
    <col min="4610" max="4610" width="13.7109375" style="38" customWidth="1"/>
    <col min="4611" max="4611" width="11.5703125" style="38" customWidth="1"/>
    <col min="4612" max="4612" width="9.140625" style="38"/>
    <col min="4613" max="4613" width="7.140625" style="38" customWidth="1"/>
    <col min="4614" max="4614" width="13.7109375" style="38" customWidth="1"/>
    <col min="4615" max="4615" width="10" style="38" customWidth="1"/>
    <col min="4616" max="4616" width="13.5703125" style="38" customWidth="1"/>
    <col min="4617" max="4864" width="9.140625" style="38"/>
    <col min="4865" max="4865" width="6.42578125" style="38" customWidth="1"/>
    <col min="4866" max="4866" width="13.7109375" style="38" customWidth="1"/>
    <col min="4867" max="4867" width="11.5703125" style="38" customWidth="1"/>
    <col min="4868" max="4868" width="9.140625" style="38"/>
    <col min="4869" max="4869" width="7.140625" style="38" customWidth="1"/>
    <col min="4870" max="4870" width="13.7109375" style="38" customWidth="1"/>
    <col min="4871" max="4871" width="10" style="38" customWidth="1"/>
    <col min="4872" max="4872" width="13.5703125" style="38" customWidth="1"/>
    <col min="4873" max="5120" width="9.140625" style="38"/>
    <col min="5121" max="5121" width="6.42578125" style="38" customWidth="1"/>
    <col min="5122" max="5122" width="13.7109375" style="38" customWidth="1"/>
    <col min="5123" max="5123" width="11.5703125" style="38" customWidth="1"/>
    <col min="5124" max="5124" width="9.140625" style="38"/>
    <col min="5125" max="5125" width="7.140625" style="38" customWidth="1"/>
    <col min="5126" max="5126" width="13.7109375" style="38" customWidth="1"/>
    <col min="5127" max="5127" width="10" style="38" customWidth="1"/>
    <col min="5128" max="5128" width="13.5703125" style="38" customWidth="1"/>
    <col min="5129" max="5376" width="9.140625" style="38"/>
    <col min="5377" max="5377" width="6.42578125" style="38" customWidth="1"/>
    <col min="5378" max="5378" width="13.7109375" style="38" customWidth="1"/>
    <col min="5379" max="5379" width="11.5703125" style="38" customWidth="1"/>
    <col min="5380" max="5380" width="9.140625" style="38"/>
    <col min="5381" max="5381" width="7.140625" style="38" customWidth="1"/>
    <col min="5382" max="5382" width="13.7109375" style="38" customWidth="1"/>
    <col min="5383" max="5383" width="10" style="38" customWidth="1"/>
    <col min="5384" max="5384" width="13.5703125" style="38" customWidth="1"/>
    <col min="5385" max="5632" width="9.140625" style="38"/>
    <col min="5633" max="5633" width="6.42578125" style="38" customWidth="1"/>
    <col min="5634" max="5634" width="13.7109375" style="38" customWidth="1"/>
    <col min="5635" max="5635" width="11.5703125" style="38" customWidth="1"/>
    <col min="5636" max="5636" width="9.140625" style="38"/>
    <col min="5637" max="5637" width="7.140625" style="38" customWidth="1"/>
    <col min="5638" max="5638" width="13.7109375" style="38" customWidth="1"/>
    <col min="5639" max="5639" width="10" style="38" customWidth="1"/>
    <col min="5640" max="5640" width="13.5703125" style="38" customWidth="1"/>
    <col min="5641" max="5888" width="9.140625" style="38"/>
    <col min="5889" max="5889" width="6.42578125" style="38" customWidth="1"/>
    <col min="5890" max="5890" width="13.7109375" style="38" customWidth="1"/>
    <col min="5891" max="5891" width="11.5703125" style="38" customWidth="1"/>
    <col min="5892" max="5892" width="9.140625" style="38"/>
    <col min="5893" max="5893" width="7.140625" style="38" customWidth="1"/>
    <col min="5894" max="5894" width="13.7109375" style="38" customWidth="1"/>
    <col min="5895" max="5895" width="10" style="38" customWidth="1"/>
    <col min="5896" max="5896" width="13.5703125" style="38" customWidth="1"/>
    <col min="5897" max="6144" width="9.140625" style="38"/>
    <col min="6145" max="6145" width="6.42578125" style="38" customWidth="1"/>
    <col min="6146" max="6146" width="13.7109375" style="38" customWidth="1"/>
    <col min="6147" max="6147" width="11.5703125" style="38" customWidth="1"/>
    <col min="6148" max="6148" width="9.140625" style="38"/>
    <col min="6149" max="6149" width="7.140625" style="38" customWidth="1"/>
    <col min="6150" max="6150" width="13.7109375" style="38" customWidth="1"/>
    <col min="6151" max="6151" width="10" style="38" customWidth="1"/>
    <col min="6152" max="6152" width="13.5703125" style="38" customWidth="1"/>
    <col min="6153" max="6400" width="9.140625" style="38"/>
    <col min="6401" max="6401" width="6.42578125" style="38" customWidth="1"/>
    <col min="6402" max="6402" width="13.7109375" style="38" customWidth="1"/>
    <col min="6403" max="6403" width="11.5703125" style="38" customWidth="1"/>
    <col min="6404" max="6404" width="9.140625" style="38"/>
    <col min="6405" max="6405" width="7.140625" style="38" customWidth="1"/>
    <col min="6406" max="6406" width="13.7109375" style="38" customWidth="1"/>
    <col min="6407" max="6407" width="10" style="38" customWidth="1"/>
    <col min="6408" max="6408" width="13.5703125" style="38" customWidth="1"/>
    <col min="6409" max="6656" width="9.140625" style="38"/>
    <col min="6657" max="6657" width="6.42578125" style="38" customWidth="1"/>
    <col min="6658" max="6658" width="13.7109375" style="38" customWidth="1"/>
    <col min="6659" max="6659" width="11.5703125" style="38" customWidth="1"/>
    <col min="6660" max="6660" width="9.140625" style="38"/>
    <col min="6661" max="6661" width="7.140625" style="38" customWidth="1"/>
    <col min="6662" max="6662" width="13.7109375" style="38" customWidth="1"/>
    <col min="6663" max="6663" width="10" style="38" customWidth="1"/>
    <col min="6664" max="6664" width="13.5703125" style="38" customWidth="1"/>
    <col min="6665" max="6912" width="9.140625" style="38"/>
    <col min="6913" max="6913" width="6.42578125" style="38" customWidth="1"/>
    <col min="6914" max="6914" width="13.7109375" style="38" customWidth="1"/>
    <col min="6915" max="6915" width="11.5703125" style="38" customWidth="1"/>
    <col min="6916" max="6916" width="9.140625" style="38"/>
    <col min="6917" max="6917" width="7.140625" style="38" customWidth="1"/>
    <col min="6918" max="6918" width="13.7109375" style="38" customWidth="1"/>
    <col min="6919" max="6919" width="10" style="38" customWidth="1"/>
    <col min="6920" max="6920" width="13.5703125" style="38" customWidth="1"/>
    <col min="6921" max="7168" width="9.140625" style="38"/>
    <col min="7169" max="7169" width="6.42578125" style="38" customWidth="1"/>
    <col min="7170" max="7170" width="13.7109375" style="38" customWidth="1"/>
    <col min="7171" max="7171" width="11.5703125" style="38" customWidth="1"/>
    <col min="7172" max="7172" width="9.140625" style="38"/>
    <col min="7173" max="7173" width="7.140625" style="38" customWidth="1"/>
    <col min="7174" max="7174" width="13.7109375" style="38" customWidth="1"/>
    <col min="7175" max="7175" width="10" style="38" customWidth="1"/>
    <col min="7176" max="7176" width="13.5703125" style="38" customWidth="1"/>
    <col min="7177" max="7424" width="9.140625" style="38"/>
    <col min="7425" max="7425" width="6.42578125" style="38" customWidth="1"/>
    <col min="7426" max="7426" width="13.7109375" style="38" customWidth="1"/>
    <col min="7427" max="7427" width="11.5703125" style="38" customWidth="1"/>
    <col min="7428" max="7428" width="9.140625" style="38"/>
    <col min="7429" max="7429" width="7.140625" style="38" customWidth="1"/>
    <col min="7430" max="7430" width="13.7109375" style="38" customWidth="1"/>
    <col min="7431" max="7431" width="10" style="38" customWidth="1"/>
    <col min="7432" max="7432" width="13.5703125" style="38" customWidth="1"/>
    <col min="7433" max="7680" width="9.140625" style="38"/>
    <col min="7681" max="7681" width="6.42578125" style="38" customWidth="1"/>
    <col min="7682" max="7682" width="13.7109375" style="38" customWidth="1"/>
    <col min="7683" max="7683" width="11.5703125" style="38" customWidth="1"/>
    <col min="7684" max="7684" width="9.140625" style="38"/>
    <col min="7685" max="7685" width="7.140625" style="38" customWidth="1"/>
    <col min="7686" max="7686" width="13.7109375" style="38" customWidth="1"/>
    <col min="7687" max="7687" width="10" style="38" customWidth="1"/>
    <col min="7688" max="7688" width="13.5703125" style="38" customWidth="1"/>
    <col min="7689" max="7936" width="9.140625" style="38"/>
    <col min="7937" max="7937" width="6.42578125" style="38" customWidth="1"/>
    <col min="7938" max="7938" width="13.7109375" style="38" customWidth="1"/>
    <col min="7939" max="7939" width="11.5703125" style="38" customWidth="1"/>
    <col min="7940" max="7940" width="9.140625" style="38"/>
    <col min="7941" max="7941" width="7.140625" style="38" customWidth="1"/>
    <col min="7942" max="7942" width="13.7109375" style="38" customWidth="1"/>
    <col min="7943" max="7943" width="10" style="38" customWidth="1"/>
    <col min="7944" max="7944" width="13.5703125" style="38" customWidth="1"/>
    <col min="7945" max="8192" width="9.140625" style="38"/>
    <col min="8193" max="8193" width="6.42578125" style="38" customWidth="1"/>
    <col min="8194" max="8194" width="13.7109375" style="38" customWidth="1"/>
    <col min="8195" max="8195" width="11.5703125" style="38" customWidth="1"/>
    <col min="8196" max="8196" width="9.140625" style="38"/>
    <col min="8197" max="8197" width="7.140625" style="38" customWidth="1"/>
    <col min="8198" max="8198" width="13.7109375" style="38" customWidth="1"/>
    <col min="8199" max="8199" width="10" style="38" customWidth="1"/>
    <col min="8200" max="8200" width="13.5703125" style="38" customWidth="1"/>
    <col min="8201" max="8448" width="9.140625" style="38"/>
    <col min="8449" max="8449" width="6.42578125" style="38" customWidth="1"/>
    <col min="8450" max="8450" width="13.7109375" style="38" customWidth="1"/>
    <col min="8451" max="8451" width="11.5703125" style="38" customWidth="1"/>
    <col min="8452" max="8452" width="9.140625" style="38"/>
    <col min="8453" max="8453" width="7.140625" style="38" customWidth="1"/>
    <col min="8454" max="8454" width="13.7109375" style="38" customWidth="1"/>
    <col min="8455" max="8455" width="10" style="38" customWidth="1"/>
    <col min="8456" max="8456" width="13.5703125" style="38" customWidth="1"/>
    <col min="8457" max="8704" width="9.140625" style="38"/>
    <col min="8705" max="8705" width="6.42578125" style="38" customWidth="1"/>
    <col min="8706" max="8706" width="13.7109375" style="38" customWidth="1"/>
    <col min="8707" max="8707" width="11.5703125" style="38" customWidth="1"/>
    <col min="8708" max="8708" width="9.140625" style="38"/>
    <col min="8709" max="8709" width="7.140625" style="38" customWidth="1"/>
    <col min="8710" max="8710" width="13.7109375" style="38" customWidth="1"/>
    <col min="8711" max="8711" width="10" style="38" customWidth="1"/>
    <col min="8712" max="8712" width="13.5703125" style="38" customWidth="1"/>
    <col min="8713" max="8960" width="9.140625" style="38"/>
    <col min="8961" max="8961" width="6.42578125" style="38" customWidth="1"/>
    <col min="8962" max="8962" width="13.7109375" style="38" customWidth="1"/>
    <col min="8963" max="8963" width="11.5703125" style="38" customWidth="1"/>
    <col min="8964" max="8964" width="9.140625" style="38"/>
    <col min="8965" max="8965" width="7.140625" style="38" customWidth="1"/>
    <col min="8966" max="8966" width="13.7109375" style="38" customWidth="1"/>
    <col min="8967" max="8967" width="10" style="38" customWidth="1"/>
    <col min="8968" max="8968" width="13.5703125" style="38" customWidth="1"/>
    <col min="8969" max="9216" width="9.140625" style="38"/>
    <col min="9217" max="9217" width="6.42578125" style="38" customWidth="1"/>
    <col min="9218" max="9218" width="13.7109375" style="38" customWidth="1"/>
    <col min="9219" max="9219" width="11.5703125" style="38" customWidth="1"/>
    <col min="9220" max="9220" width="9.140625" style="38"/>
    <col min="9221" max="9221" width="7.140625" style="38" customWidth="1"/>
    <col min="9222" max="9222" width="13.7109375" style="38" customWidth="1"/>
    <col min="9223" max="9223" width="10" style="38" customWidth="1"/>
    <col min="9224" max="9224" width="13.5703125" style="38" customWidth="1"/>
    <col min="9225" max="9472" width="9.140625" style="38"/>
    <col min="9473" max="9473" width="6.42578125" style="38" customWidth="1"/>
    <col min="9474" max="9474" width="13.7109375" style="38" customWidth="1"/>
    <col min="9475" max="9475" width="11.5703125" style="38" customWidth="1"/>
    <col min="9476" max="9476" width="9.140625" style="38"/>
    <col min="9477" max="9477" width="7.140625" style="38" customWidth="1"/>
    <col min="9478" max="9478" width="13.7109375" style="38" customWidth="1"/>
    <col min="9479" max="9479" width="10" style="38" customWidth="1"/>
    <col min="9480" max="9480" width="13.5703125" style="38" customWidth="1"/>
    <col min="9481" max="9728" width="9.140625" style="38"/>
    <col min="9729" max="9729" width="6.42578125" style="38" customWidth="1"/>
    <col min="9730" max="9730" width="13.7109375" style="38" customWidth="1"/>
    <col min="9731" max="9731" width="11.5703125" style="38" customWidth="1"/>
    <col min="9732" max="9732" width="9.140625" style="38"/>
    <col min="9733" max="9733" width="7.140625" style="38" customWidth="1"/>
    <col min="9734" max="9734" width="13.7109375" style="38" customWidth="1"/>
    <col min="9735" max="9735" width="10" style="38" customWidth="1"/>
    <col min="9736" max="9736" width="13.5703125" style="38" customWidth="1"/>
    <col min="9737" max="9984" width="9.140625" style="38"/>
    <col min="9985" max="9985" width="6.42578125" style="38" customWidth="1"/>
    <col min="9986" max="9986" width="13.7109375" style="38" customWidth="1"/>
    <col min="9987" max="9987" width="11.5703125" style="38" customWidth="1"/>
    <col min="9988" max="9988" width="9.140625" style="38"/>
    <col min="9989" max="9989" width="7.140625" style="38" customWidth="1"/>
    <col min="9990" max="9990" width="13.7109375" style="38" customWidth="1"/>
    <col min="9991" max="9991" width="10" style="38" customWidth="1"/>
    <col min="9992" max="9992" width="13.5703125" style="38" customWidth="1"/>
    <col min="9993" max="10240" width="9.140625" style="38"/>
    <col min="10241" max="10241" width="6.42578125" style="38" customWidth="1"/>
    <col min="10242" max="10242" width="13.7109375" style="38" customWidth="1"/>
    <col min="10243" max="10243" width="11.5703125" style="38" customWidth="1"/>
    <col min="10244" max="10244" width="9.140625" style="38"/>
    <col min="10245" max="10245" width="7.140625" style="38" customWidth="1"/>
    <col min="10246" max="10246" width="13.7109375" style="38" customWidth="1"/>
    <col min="10247" max="10247" width="10" style="38" customWidth="1"/>
    <col min="10248" max="10248" width="13.5703125" style="38" customWidth="1"/>
    <col min="10249" max="10496" width="9.140625" style="38"/>
    <col min="10497" max="10497" width="6.42578125" style="38" customWidth="1"/>
    <col min="10498" max="10498" width="13.7109375" style="38" customWidth="1"/>
    <col min="10499" max="10499" width="11.5703125" style="38" customWidth="1"/>
    <col min="10500" max="10500" width="9.140625" style="38"/>
    <col min="10501" max="10501" width="7.140625" style="38" customWidth="1"/>
    <col min="10502" max="10502" width="13.7109375" style="38" customWidth="1"/>
    <col min="10503" max="10503" width="10" style="38" customWidth="1"/>
    <col min="10504" max="10504" width="13.5703125" style="38" customWidth="1"/>
    <col min="10505" max="10752" width="9.140625" style="38"/>
    <col min="10753" max="10753" width="6.42578125" style="38" customWidth="1"/>
    <col min="10754" max="10754" width="13.7109375" style="38" customWidth="1"/>
    <col min="10755" max="10755" width="11.5703125" style="38" customWidth="1"/>
    <col min="10756" max="10756" width="9.140625" style="38"/>
    <col min="10757" max="10757" width="7.140625" style="38" customWidth="1"/>
    <col min="10758" max="10758" width="13.7109375" style="38" customWidth="1"/>
    <col min="10759" max="10759" width="10" style="38" customWidth="1"/>
    <col min="10760" max="10760" width="13.5703125" style="38" customWidth="1"/>
    <col min="10761" max="11008" width="9.140625" style="38"/>
    <col min="11009" max="11009" width="6.42578125" style="38" customWidth="1"/>
    <col min="11010" max="11010" width="13.7109375" style="38" customWidth="1"/>
    <col min="11011" max="11011" width="11.5703125" style="38" customWidth="1"/>
    <col min="11012" max="11012" width="9.140625" style="38"/>
    <col min="11013" max="11013" width="7.140625" style="38" customWidth="1"/>
    <col min="11014" max="11014" width="13.7109375" style="38" customWidth="1"/>
    <col min="11015" max="11015" width="10" style="38" customWidth="1"/>
    <col min="11016" max="11016" width="13.5703125" style="38" customWidth="1"/>
    <col min="11017" max="11264" width="9.140625" style="38"/>
    <col min="11265" max="11265" width="6.42578125" style="38" customWidth="1"/>
    <col min="11266" max="11266" width="13.7109375" style="38" customWidth="1"/>
    <col min="11267" max="11267" width="11.5703125" style="38" customWidth="1"/>
    <col min="11268" max="11268" width="9.140625" style="38"/>
    <col min="11269" max="11269" width="7.140625" style="38" customWidth="1"/>
    <col min="11270" max="11270" width="13.7109375" style="38" customWidth="1"/>
    <col min="11271" max="11271" width="10" style="38" customWidth="1"/>
    <col min="11272" max="11272" width="13.5703125" style="38" customWidth="1"/>
    <col min="11273" max="11520" width="9.140625" style="38"/>
    <col min="11521" max="11521" width="6.42578125" style="38" customWidth="1"/>
    <col min="11522" max="11522" width="13.7109375" style="38" customWidth="1"/>
    <col min="11523" max="11523" width="11.5703125" style="38" customWidth="1"/>
    <col min="11524" max="11524" width="9.140625" style="38"/>
    <col min="11525" max="11525" width="7.140625" style="38" customWidth="1"/>
    <col min="11526" max="11526" width="13.7109375" style="38" customWidth="1"/>
    <col min="11527" max="11527" width="10" style="38" customWidth="1"/>
    <col min="11528" max="11528" width="13.5703125" style="38" customWidth="1"/>
    <col min="11529" max="11776" width="9.140625" style="38"/>
    <col min="11777" max="11777" width="6.42578125" style="38" customWidth="1"/>
    <col min="11778" max="11778" width="13.7109375" style="38" customWidth="1"/>
    <col min="11779" max="11779" width="11.5703125" style="38" customWidth="1"/>
    <col min="11780" max="11780" width="9.140625" style="38"/>
    <col min="11781" max="11781" width="7.140625" style="38" customWidth="1"/>
    <col min="11782" max="11782" width="13.7109375" style="38" customWidth="1"/>
    <col min="11783" max="11783" width="10" style="38" customWidth="1"/>
    <col min="11784" max="11784" width="13.5703125" style="38" customWidth="1"/>
    <col min="11785" max="12032" width="9.140625" style="38"/>
    <col min="12033" max="12033" width="6.42578125" style="38" customWidth="1"/>
    <col min="12034" max="12034" width="13.7109375" style="38" customWidth="1"/>
    <col min="12035" max="12035" width="11.5703125" style="38" customWidth="1"/>
    <col min="12036" max="12036" width="9.140625" style="38"/>
    <col min="12037" max="12037" width="7.140625" style="38" customWidth="1"/>
    <col min="12038" max="12038" width="13.7109375" style="38" customWidth="1"/>
    <col min="12039" max="12039" width="10" style="38" customWidth="1"/>
    <col min="12040" max="12040" width="13.5703125" style="38" customWidth="1"/>
    <col min="12041" max="12288" width="9.140625" style="38"/>
    <col min="12289" max="12289" width="6.42578125" style="38" customWidth="1"/>
    <col min="12290" max="12290" width="13.7109375" style="38" customWidth="1"/>
    <col min="12291" max="12291" width="11.5703125" style="38" customWidth="1"/>
    <col min="12292" max="12292" width="9.140625" style="38"/>
    <col min="12293" max="12293" width="7.140625" style="38" customWidth="1"/>
    <col min="12294" max="12294" width="13.7109375" style="38" customWidth="1"/>
    <col min="12295" max="12295" width="10" style="38" customWidth="1"/>
    <col min="12296" max="12296" width="13.5703125" style="38" customWidth="1"/>
    <col min="12297" max="12544" width="9.140625" style="38"/>
    <col min="12545" max="12545" width="6.42578125" style="38" customWidth="1"/>
    <col min="12546" max="12546" width="13.7109375" style="38" customWidth="1"/>
    <col min="12547" max="12547" width="11.5703125" style="38" customWidth="1"/>
    <col min="12548" max="12548" width="9.140625" style="38"/>
    <col min="12549" max="12549" width="7.140625" style="38" customWidth="1"/>
    <col min="12550" max="12550" width="13.7109375" style="38" customWidth="1"/>
    <col min="12551" max="12551" width="10" style="38" customWidth="1"/>
    <col min="12552" max="12552" width="13.5703125" style="38" customWidth="1"/>
    <col min="12553" max="12800" width="9.140625" style="38"/>
    <col min="12801" max="12801" width="6.42578125" style="38" customWidth="1"/>
    <col min="12802" max="12802" width="13.7109375" style="38" customWidth="1"/>
    <col min="12803" max="12803" width="11.5703125" style="38" customWidth="1"/>
    <col min="12804" max="12804" width="9.140625" style="38"/>
    <col min="12805" max="12805" width="7.140625" style="38" customWidth="1"/>
    <col min="12806" max="12806" width="13.7109375" style="38" customWidth="1"/>
    <col min="12807" max="12807" width="10" style="38" customWidth="1"/>
    <col min="12808" max="12808" width="13.5703125" style="38" customWidth="1"/>
    <col min="12809" max="13056" width="9.140625" style="38"/>
    <col min="13057" max="13057" width="6.42578125" style="38" customWidth="1"/>
    <col min="13058" max="13058" width="13.7109375" style="38" customWidth="1"/>
    <col min="13059" max="13059" width="11.5703125" style="38" customWidth="1"/>
    <col min="13060" max="13060" width="9.140625" style="38"/>
    <col min="13061" max="13061" width="7.140625" style="38" customWidth="1"/>
    <col min="13062" max="13062" width="13.7109375" style="38" customWidth="1"/>
    <col min="13063" max="13063" width="10" style="38" customWidth="1"/>
    <col min="13064" max="13064" width="13.5703125" style="38" customWidth="1"/>
    <col min="13065" max="13312" width="9.140625" style="38"/>
    <col min="13313" max="13313" width="6.42578125" style="38" customWidth="1"/>
    <col min="13314" max="13314" width="13.7109375" style="38" customWidth="1"/>
    <col min="13315" max="13315" width="11.5703125" style="38" customWidth="1"/>
    <col min="13316" max="13316" width="9.140625" style="38"/>
    <col min="13317" max="13317" width="7.140625" style="38" customWidth="1"/>
    <col min="13318" max="13318" width="13.7109375" style="38" customWidth="1"/>
    <col min="13319" max="13319" width="10" style="38" customWidth="1"/>
    <col min="13320" max="13320" width="13.5703125" style="38" customWidth="1"/>
    <col min="13321" max="13568" width="9.140625" style="38"/>
    <col min="13569" max="13569" width="6.42578125" style="38" customWidth="1"/>
    <col min="13570" max="13570" width="13.7109375" style="38" customWidth="1"/>
    <col min="13571" max="13571" width="11.5703125" style="38" customWidth="1"/>
    <col min="13572" max="13572" width="9.140625" style="38"/>
    <col min="13573" max="13573" width="7.140625" style="38" customWidth="1"/>
    <col min="13574" max="13574" width="13.7109375" style="38" customWidth="1"/>
    <col min="13575" max="13575" width="10" style="38" customWidth="1"/>
    <col min="13576" max="13576" width="13.5703125" style="38" customWidth="1"/>
    <col min="13577" max="13824" width="9.140625" style="38"/>
    <col min="13825" max="13825" width="6.42578125" style="38" customWidth="1"/>
    <col min="13826" max="13826" width="13.7109375" style="38" customWidth="1"/>
    <col min="13827" max="13827" width="11.5703125" style="38" customWidth="1"/>
    <col min="13828" max="13828" width="9.140625" style="38"/>
    <col min="13829" max="13829" width="7.140625" style="38" customWidth="1"/>
    <col min="13830" max="13830" width="13.7109375" style="38" customWidth="1"/>
    <col min="13831" max="13831" width="10" style="38" customWidth="1"/>
    <col min="13832" max="13832" width="13.5703125" style="38" customWidth="1"/>
    <col min="13833" max="14080" width="9.140625" style="38"/>
    <col min="14081" max="14081" width="6.42578125" style="38" customWidth="1"/>
    <col min="14082" max="14082" width="13.7109375" style="38" customWidth="1"/>
    <col min="14083" max="14083" width="11.5703125" style="38" customWidth="1"/>
    <col min="14084" max="14084" width="9.140625" style="38"/>
    <col min="14085" max="14085" width="7.140625" style="38" customWidth="1"/>
    <col min="14086" max="14086" width="13.7109375" style="38" customWidth="1"/>
    <col min="14087" max="14087" width="10" style="38" customWidth="1"/>
    <col min="14088" max="14088" width="13.5703125" style="38" customWidth="1"/>
    <col min="14089" max="14336" width="9.140625" style="38"/>
    <col min="14337" max="14337" width="6.42578125" style="38" customWidth="1"/>
    <col min="14338" max="14338" width="13.7109375" style="38" customWidth="1"/>
    <col min="14339" max="14339" width="11.5703125" style="38" customWidth="1"/>
    <col min="14340" max="14340" width="9.140625" style="38"/>
    <col min="14341" max="14341" width="7.140625" style="38" customWidth="1"/>
    <col min="14342" max="14342" width="13.7109375" style="38" customWidth="1"/>
    <col min="14343" max="14343" width="10" style="38" customWidth="1"/>
    <col min="14344" max="14344" width="13.5703125" style="38" customWidth="1"/>
    <col min="14345" max="14592" width="9.140625" style="38"/>
    <col min="14593" max="14593" width="6.42578125" style="38" customWidth="1"/>
    <col min="14594" max="14594" width="13.7109375" style="38" customWidth="1"/>
    <col min="14595" max="14595" width="11.5703125" style="38" customWidth="1"/>
    <col min="14596" max="14596" width="9.140625" style="38"/>
    <col min="14597" max="14597" width="7.140625" style="38" customWidth="1"/>
    <col min="14598" max="14598" width="13.7109375" style="38" customWidth="1"/>
    <col min="14599" max="14599" width="10" style="38" customWidth="1"/>
    <col min="14600" max="14600" width="13.5703125" style="38" customWidth="1"/>
    <col min="14601" max="14848" width="9.140625" style="38"/>
    <col min="14849" max="14849" width="6.42578125" style="38" customWidth="1"/>
    <col min="14850" max="14850" width="13.7109375" style="38" customWidth="1"/>
    <col min="14851" max="14851" width="11.5703125" style="38" customWidth="1"/>
    <col min="14852" max="14852" width="9.140625" style="38"/>
    <col min="14853" max="14853" width="7.140625" style="38" customWidth="1"/>
    <col min="14854" max="14854" width="13.7109375" style="38" customWidth="1"/>
    <col min="14855" max="14855" width="10" style="38" customWidth="1"/>
    <col min="14856" max="14856" width="13.5703125" style="38" customWidth="1"/>
    <col min="14857" max="15104" width="9.140625" style="38"/>
    <col min="15105" max="15105" width="6.42578125" style="38" customWidth="1"/>
    <col min="15106" max="15106" width="13.7109375" style="38" customWidth="1"/>
    <col min="15107" max="15107" width="11.5703125" style="38" customWidth="1"/>
    <col min="15108" max="15108" width="9.140625" style="38"/>
    <col min="15109" max="15109" width="7.140625" style="38" customWidth="1"/>
    <col min="15110" max="15110" width="13.7109375" style="38" customWidth="1"/>
    <col min="15111" max="15111" width="10" style="38" customWidth="1"/>
    <col min="15112" max="15112" width="13.5703125" style="38" customWidth="1"/>
    <col min="15113" max="15360" width="9.140625" style="38"/>
    <col min="15361" max="15361" width="6.42578125" style="38" customWidth="1"/>
    <col min="15362" max="15362" width="13.7109375" style="38" customWidth="1"/>
    <col min="15363" max="15363" width="11.5703125" style="38" customWidth="1"/>
    <col min="15364" max="15364" width="9.140625" style="38"/>
    <col min="15365" max="15365" width="7.140625" style="38" customWidth="1"/>
    <col min="15366" max="15366" width="13.7109375" style="38" customWidth="1"/>
    <col min="15367" max="15367" width="10" style="38" customWidth="1"/>
    <col min="15368" max="15368" width="13.5703125" style="38" customWidth="1"/>
    <col min="15369" max="15616" width="9.140625" style="38"/>
    <col min="15617" max="15617" width="6.42578125" style="38" customWidth="1"/>
    <col min="15618" max="15618" width="13.7109375" style="38" customWidth="1"/>
    <col min="15619" max="15619" width="11.5703125" style="38" customWidth="1"/>
    <col min="15620" max="15620" width="9.140625" style="38"/>
    <col min="15621" max="15621" width="7.140625" style="38" customWidth="1"/>
    <col min="15622" max="15622" width="13.7109375" style="38" customWidth="1"/>
    <col min="15623" max="15623" width="10" style="38" customWidth="1"/>
    <col min="15624" max="15624" width="13.5703125" style="38" customWidth="1"/>
    <col min="15625" max="15872" width="9.140625" style="38"/>
    <col min="15873" max="15873" width="6.42578125" style="38" customWidth="1"/>
    <col min="15874" max="15874" width="13.7109375" style="38" customWidth="1"/>
    <col min="15875" max="15875" width="11.5703125" style="38" customWidth="1"/>
    <col min="15876" max="15876" width="9.140625" style="38"/>
    <col min="15877" max="15877" width="7.140625" style="38" customWidth="1"/>
    <col min="15878" max="15878" width="13.7109375" style="38" customWidth="1"/>
    <col min="15879" max="15879" width="10" style="38" customWidth="1"/>
    <col min="15880" max="15880" width="13.5703125" style="38" customWidth="1"/>
    <col min="15881" max="16128" width="9.140625" style="38"/>
    <col min="16129" max="16129" width="6.42578125" style="38" customWidth="1"/>
    <col min="16130" max="16130" width="13.7109375" style="38" customWidth="1"/>
    <col min="16131" max="16131" width="11.5703125" style="38" customWidth="1"/>
    <col min="16132" max="16132" width="9.140625" style="38"/>
    <col min="16133" max="16133" width="7.140625" style="38" customWidth="1"/>
    <col min="16134" max="16134" width="13.7109375" style="38" customWidth="1"/>
    <col min="16135" max="16135" width="10" style="38" customWidth="1"/>
    <col min="16136" max="16136" width="13.5703125" style="38" customWidth="1"/>
    <col min="16137" max="16384" width="9.140625" style="38"/>
  </cols>
  <sheetData>
    <row r="2" spans="1:9">
      <c r="A2" s="627" t="s">
        <v>289</v>
      </c>
      <c r="B2" s="627"/>
      <c r="C2" s="627"/>
      <c r="D2" s="627"/>
      <c r="E2" s="627"/>
      <c r="F2" s="627"/>
      <c r="G2" s="627"/>
      <c r="H2" s="627"/>
    </row>
    <row r="3" spans="1:9">
      <c r="A3" s="628" t="s">
        <v>254</v>
      </c>
      <c r="B3" s="628"/>
      <c r="C3" s="628"/>
      <c r="D3" s="628"/>
      <c r="E3" s="628"/>
      <c r="F3" s="628"/>
      <c r="G3" s="628"/>
      <c r="H3" s="628"/>
    </row>
    <row r="6" spans="1:9">
      <c r="A6" s="629" t="s">
        <v>356</v>
      </c>
      <c r="B6" s="629"/>
      <c r="C6" s="629"/>
      <c r="D6" s="629"/>
      <c r="E6" s="629"/>
      <c r="F6" s="629"/>
      <c r="G6" s="629"/>
      <c r="H6" s="629"/>
    </row>
    <row r="9" spans="1:9" ht="15.75" customHeight="1">
      <c r="A9" s="630" t="s">
        <v>311</v>
      </c>
      <c r="B9" s="630"/>
      <c r="C9" s="630"/>
      <c r="D9" s="630"/>
      <c r="E9" s="630"/>
      <c r="F9" s="630"/>
      <c r="G9" s="630"/>
      <c r="H9" s="630"/>
      <c r="I9" s="38"/>
    </row>
    <row r="10" spans="1:9">
      <c r="D10" s="82"/>
    </row>
    <row r="11" spans="1:9">
      <c r="C11" s="629" t="s">
        <v>370</v>
      </c>
      <c r="D11" s="629"/>
      <c r="E11" s="629"/>
      <c r="F11" s="629"/>
    </row>
    <row r="12" spans="1:9">
      <c r="B12" s="631"/>
      <c r="C12" s="631"/>
      <c r="D12" s="631"/>
      <c r="E12" s="631"/>
      <c r="F12" s="631"/>
      <c r="G12" s="631"/>
    </row>
    <row r="14" spans="1:9" ht="15" customHeight="1">
      <c r="A14" s="616" t="s">
        <v>298</v>
      </c>
      <c r="B14" s="616"/>
      <c r="C14" s="83" t="s">
        <v>400</v>
      </c>
      <c r="D14" s="84"/>
      <c r="E14" s="84"/>
      <c r="F14" s="84"/>
      <c r="G14" s="84"/>
      <c r="H14" s="84"/>
      <c r="I14" s="38"/>
    </row>
    <row r="15" spans="1:9">
      <c r="A15" s="620" t="s">
        <v>312</v>
      </c>
      <c r="B15" s="620"/>
      <c r="C15" s="620"/>
      <c r="D15" s="620"/>
      <c r="E15" s="620"/>
      <c r="F15" s="620"/>
      <c r="G15" s="620"/>
      <c r="H15" s="620"/>
    </row>
    <row r="16" spans="1:9" ht="27.95" customHeight="1">
      <c r="A16" s="304" t="s">
        <v>300</v>
      </c>
      <c r="B16" s="304" t="s">
        <v>301</v>
      </c>
      <c r="C16" s="621" t="s">
        <v>302</v>
      </c>
      <c r="D16" s="622"/>
      <c r="E16" s="623"/>
      <c r="F16" s="304" t="s">
        <v>303</v>
      </c>
      <c r="G16" s="305" t="s">
        <v>304</v>
      </c>
      <c r="H16" s="305" t="s">
        <v>305</v>
      </c>
      <c r="I16" s="38"/>
    </row>
    <row r="17" spans="1:8">
      <c r="A17" s="85">
        <v>1</v>
      </c>
      <c r="B17" s="251" t="s">
        <v>203</v>
      </c>
      <c r="C17" s="619" t="s">
        <v>313</v>
      </c>
      <c r="D17" s="619"/>
      <c r="E17" s="619"/>
      <c r="F17" s="78" t="s">
        <v>9</v>
      </c>
      <c r="G17" s="86" t="s">
        <v>9</v>
      </c>
      <c r="H17" s="87">
        <v>12164.2</v>
      </c>
    </row>
    <row r="18" spans="1:8">
      <c r="A18" s="85">
        <v>2</v>
      </c>
      <c r="B18" s="251" t="s">
        <v>203</v>
      </c>
      <c r="C18" s="619" t="s">
        <v>314</v>
      </c>
      <c r="D18" s="619"/>
      <c r="E18" s="619"/>
      <c r="F18" s="78" t="s">
        <v>9</v>
      </c>
      <c r="G18" s="86" t="s">
        <v>9</v>
      </c>
      <c r="H18" s="87">
        <v>91225.26</v>
      </c>
    </row>
    <row r="19" spans="1:8">
      <c r="A19" s="85">
        <v>3</v>
      </c>
      <c r="B19" s="251" t="s">
        <v>203</v>
      </c>
      <c r="C19" s="619" t="s">
        <v>315</v>
      </c>
      <c r="D19" s="619"/>
      <c r="E19" s="619"/>
      <c r="F19" s="78" t="s">
        <v>9</v>
      </c>
      <c r="G19" s="86" t="s">
        <v>9</v>
      </c>
      <c r="H19" s="87">
        <v>1420.77</v>
      </c>
    </row>
    <row r="20" spans="1:8">
      <c r="A20" s="85"/>
      <c r="B20" s="624" t="s">
        <v>306</v>
      </c>
      <c r="C20" s="624"/>
      <c r="D20" s="624"/>
      <c r="E20" s="624"/>
      <c r="F20" s="252" t="s">
        <v>9</v>
      </c>
      <c r="G20" s="253" t="s">
        <v>9</v>
      </c>
      <c r="H20" s="88">
        <f>0+H17+H18</f>
        <v>103389.45999999999</v>
      </c>
    </row>
    <row r="21" spans="1:8">
      <c r="A21" s="85">
        <v>4</v>
      </c>
      <c r="B21" s="251" t="s">
        <v>197</v>
      </c>
      <c r="C21" s="619" t="s">
        <v>308</v>
      </c>
      <c r="D21" s="619"/>
      <c r="E21" s="619"/>
      <c r="F21" s="78" t="s">
        <v>9</v>
      </c>
      <c r="G21" s="86" t="s">
        <v>9</v>
      </c>
      <c r="H21" s="87">
        <v>10</v>
      </c>
    </row>
    <row r="22" spans="1:8">
      <c r="A22" s="85">
        <v>5</v>
      </c>
      <c r="B22" s="251" t="s">
        <v>197</v>
      </c>
      <c r="C22" s="619" t="s">
        <v>307</v>
      </c>
      <c r="D22" s="619"/>
      <c r="E22" s="619"/>
      <c r="F22" s="78" t="s">
        <v>9</v>
      </c>
      <c r="G22" s="86" t="s">
        <v>9</v>
      </c>
      <c r="H22" s="87">
        <v>1221.6199999999999</v>
      </c>
    </row>
    <row r="23" spans="1:8">
      <c r="A23" s="85">
        <v>6</v>
      </c>
      <c r="B23" s="251" t="s">
        <v>197</v>
      </c>
      <c r="C23" s="619" t="s">
        <v>313</v>
      </c>
      <c r="D23" s="619"/>
      <c r="E23" s="619"/>
      <c r="F23" s="78" t="s">
        <v>9</v>
      </c>
      <c r="G23" s="86" t="s">
        <v>9</v>
      </c>
      <c r="H23" s="87">
        <v>17397.52</v>
      </c>
    </row>
    <row r="24" spans="1:8">
      <c r="A24" s="85">
        <v>7</v>
      </c>
      <c r="B24" s="251" t="s">
        <v>197</v>
      </c>
      <c r="C24" s="619" t="s">
        <v>314</v>
      </c>
      <c r="D24" s="619"/>
      <c r="E24" s="619"/>
      <c r="F24" s="78" t="s">
        <v>9</v>
      </c>
      <c r="G24" s="86" t="s">
        <v>9</v>
      </c>
      <c r="H24" s="87">
        <v>111661.82</v>
      </c>
    </row>
    <row r="25" spans="1:8">
      <c r="A25" s="85">
        <v>8</v>
      </c>
      <c r="B25" s="251" t="s">
        <v>197</v>
      </c>
      <c r="C25" s="619" t="s">
        <v>315</v>
      </c>
      <c r="D25" s="619"/>
      <c r="E25" s="619"/>
      <c r="F25" s="78" t="s">
        <v>9</v>
      </c>
      <c r="G25" s="86" t="s">
        <v>9</v>
      </c>
      <c r="H25" s="87">
        <v>1780.31</v>
      </c>
    </row>
    <row r="26" spans="1:8">
      <c r="A26" s="85"/>
      <c r="B26" s="624" t="s">
        <v>306</v>
      </c>
      <c r="C26" s="624"/>
      <c r="D26" s="624"/>
      <c r="E26" s="624"/>
      <c r="F26" s="252" t="s">
        <v>9</v>
      </c>
      <c r="G26" s="253" t="s">
        <v>9</v>
      </c>
      <c r="H26" s="88">
        <f>0+H21+H22+H23+H24</f>
        <v>130290.96</v>
      </c>
    </row>
    <row r="27" spans="1:8">
      <c r="A27" s="85"/>
      <c r="B27" s="624" t="s">
        <v>375</v>
      </c>
      <c r="C27" s="624"/>
      <c r="D27" s="624"/>
      <c r="E27" s="624"/>
      <c r="F27" s="625"/>
      <c r="G27" s="626"/>
      <c r="H27" s="88">
        <f>+H20+H26</f>
        <v>233680.41999999998</v>
      </c>
    </row>
    <row r="28" spans="1:8" ht="15" hidden="1" customHeight="1"/>
    <row r="29" spans="1:8" ht="25.5" customHeight="1"/>
    <row r="30" spans="1:8" ht="12.75" customHeight="1">
      <c r="A30" s="616" t="s">
        <v>371</v>
      </c>
      <c r="B30" s="616"/>
      <c r="C30" s="616"/>
      <c r="D30" s="616"/>
      <c r="E30" s="618" t="s">
        <v>372</v>
      </c>
      <c r="F30" s="618"/>
      <c r="G30" s="618"/>
      <c r="H30" s="618"/>
    </row>
    <row r="31" spans="1:8" ht="12.75" customHeight="1">
      <c r="E31" s="617" t="s">
        <v>309</v>
      </c>
      <c r="F31" s="617"/>
      <c r="G31" s="617"/>
      <c r="H31" s="617"/>
    </row>
    <row r="32" spans="1:8" ht="18.75" customHeight="1"/>
    <row r="33" spans="1:8" ht="15" hidden="1" customHeight="1"/>
    <row r="34" spans="1:8" ht="28.5" customHeight="1">
      <c r="A34" s="616" t="s">
        <v>365</v>
      </c>
      <c r="B34" s="616"/>
      <c r="C34" s="616"/>
      <c r="D34" s="616"/>
      <c r="E34" s="618" t="s">
        <v>196</v>
      </c>
      <c r="F34" s="618"/>
      <c r="G34" s="618"/>
      <c r="H34" s="618"/>
    </row>
    <row r="35" spans="1:8">
      <c r="E35" s="617" t="s">
        <v>309</v>
      </c>
      <c r="F35" s="617"/>
      <c r="G35" s="617"/>
      <c r="H35" s="617"/>
    </row>
  </sheetData>
  <mergeCells count="26">
    <mergeCell ref="B27:G27"/>
    <mergeCell ref="B20:E20"/>
    <mergeCell ref="C21:E21"/>
    <mergeCell ref="C22:E22"/>
    <mergeCell ref="C23:E23"/>
    <mergeCell ref="C24:E24"/>
    <mergeCell ref="C25:E25"/>
    <mergeCell ref="B26:E26"/>
    <mergeCell ref="A30:D30"/>
    <mergeCell ref="E31:H31"/>
    <mergeCell ref="A34:D34"/>
    <mergeCell ref="E35:H35"/>
    <mergeCell ref="E34:H34"/>
    <mergeCell ref="E30:H30"/>
    <mergeCell ref="C19:E19"/>
    <mergeCell ref="A2:H2"/>
    <mergeCell ref="A3:H3"/>
    <mergeCell ref="A6:H6"/>
    <mergeCell ref="A9:H9"/>
    <mergeCell ref="C11:F11"/>
    <mergeCell ref="B12:G12"/>
    <mergeCell ref="A14:B14"/>
    <mergeCell ref="A15:H15"/>
    <mergeCell ref="C16:E16"/>
    <mergeCell ref="C17:E17"/>
    <mergeCell ref="C18:E18"/>
  </mergeCells>
  <pageMargins left="0.39370078740157483" right="3.937007874015748E-2" top="3.937007874015748E-2" bottom="3.937007874015748E-2" header="0" footer="0"/>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5"/>
  <sheetViews>
    <sheetView topLeftCell="A4" workbookViewId="0">
      <selection activeCell="T43" sqref="T43"/>
    </sheetView>
  </sheetViews>
  <sheetFormatPr defaultRowHeight="15"/>
  <cols>
    <col min="1" max="1" width="6.42578125" style="101" customWidth="1"/>
    <col min="2" max="2" width="13.7109375" style="101" customWidth="1"/>
    <col min="3" max="3" width="11.5703125" style="101" customWidth="1"/>
    <col min="4" max="4" width="9.140625" style="101"/>
    <col min="5" max="5" width="7.140625" style="101" customWidth="1"/>
    <col min="6" max="6" width="13.7109375" style="101" customWidth="1"/>
    <col min="7" max="7" width="10" style="101" customWidth="1"/>
    <col min="8" max="8" width="13.5703125" style="101" customWidth="1"/>
    <col min="9" max="9" width="9.140625" style="101"/>
    <col min="10" max="256" width="9.140625" style="38"/>
    <col min="257" max="257" width="6.42578125" style="38" customWidth="1"/>
    <col min="258" max="258" width="13.7109375" style="38" customWidth="1"/>
    <col min="259" max="259" width="11.5703125" style="38" customWidth="1"/>
    <col min="260" max="260" width="9.140625" style="38"/>
    <col min="261" max="261" width="7.140625" style="38" customWidth="1"/>
    <col min="262" max="262" width="13.7109375" style="38" customWidth="1"/>
    <col min="263" max="263" width="10" style="38" customWidth="1"/>
    <col min="264" max="264" width="13.5703125" style="38" customWidth="1"/>
    <col min="265" max="512" width="9.140625" style="38"/>
    <col min="513" max="513" width="6.42578125" style="38" customWidth="1"/>
    <col min="514" max="514" width="13.7109375" style="38" customWidth="1"/>
    <col min="515" max="515" width="11.5703125" style="38" customWidth="1"/>
    <col min="516" max="516" width="9.140625" style="38"/>
    <col min="517" max="517" width="7.140625" style="38" customWidth="1"/>
    <col min="518" max="518" width="13.7109375" style="38" customWidth="1"/>
    <col min="519" max="519" width="10" style="38" customWidth="1"/>
    <col min="520" max="520" width="13.5703125" style="38" customWidth="1"/>
    <col min="521" max="768" width="9.140625" style="38"/>
    <col min="769" max="769" width="6.42578125" style="38" customWidth="1"/>
    <col min="770" max="770" width="13.7109375" style="38" customWidth="1"/>
    <col min="771" max="771" width="11.5703125" style="38" customWidth="1"/>
    <col min="772" max="772" width="9.140625" style="38"/>
    <col min="773" max="773" width="7.140625" style="38" customWidth="1"/>
    <col min="774" max="774" width="13.7109375" style="38" customWidth="1"/>
    <col min="775" max="775" width="10" style="38" customWidth="1"/>
    <col min="776" max="776" width="13.5703125" style="38" customWidth="1"/>
    <col min="777" max="1024" width="9.140625" style="38"/>
    <col min="1025" max="1025" width="6.42578125" style="38" customWidth="1"/>
    <col min="1026" max="1026" width="13.7109375" style="38" customWidth="1"/>
    <col min="1027" max="1027" width="11.5703125" style="38" customWidth="1"/>
    <col min="1028" max="1028" width="9.140625" style="38"/>
    <col min="1029" max="1029" width="7.140625" style="38" customWidth="1"/>
    <col min="1030" max="1030" width="13.7109375" style="38" customWidth="1"/>
    <col min="1031" max="1031" width="10" style="38" customWidth="1"/>
    <col min="1032" max="1032" width="13.5703125" style="38" customWidth="1"/>
    <col min="1033" max="1280" width="9.140625" style="38"/>
    <col min="1281" max="1281" width="6.42578125" style="38" customWidth="1"/>
    <col min="1282" max="1282" width="13.7109375" style="38" customWidth="1"/>
    <col min="1283" max="1283" width="11.5703125" style="38" customWidth="1"/>
    <col min="1284" max="1284" width="9.140625" style="38"/>
    <col min="1285" max="1285" width="7.140625" style="38" customWidth="1"/>
    <col min="1286" max="1286" width="13.7109375" style="38" customWidth="1"/>
    <col min="1287" max="1287" width="10" style="38" customWidth="1"/>
    <col min="1288" max="1288" width="13.5703125" style="38" customWidth="1"/>
    <col min="1289" max="1536" width="9.140625" style="38"/>
    <col min="1537" max="1537" width="6.42578125" style="38" customWidth="1"/>
    <col min="1538" max="1538" width="13.7109375" style="38" customWidth="1"/>
    <col min="1539" max="1539" width="11.5703125" style="38" customWidth="1"/>
    <col min="1540" max="1540" width="9.140625" style="38"/>
    <col min="1541" max="1541" width="7.140625" style="38" customWidth="1"/>
    <col min="1542" max="1542" width="13.7109375" style="38" customWidth="1"/>
    <col min="1543" max="1543" width="10" style="38" customWidth="1"/>
    <col min="1544" max="1544" width="13.5703125" style="38" customWidth="1"/>
    <col min="1545" max="1792" width="9.140625" style="38"/>
    <col min="1793" max="1793" width="6.42578125" style="38" customWidth="1"/>
    <col min="1794" max="1794" width="13.7109375" style="38" customWidth="1"/>
    <col min="1795" max="1795" width="11.5703125" style="38" customWidth="1"/>
    <col min="1796" max="1796" width="9.140625" style="38"/>
    <col min="1797" max="1797" width="7.140625" style="38" customWidth="1"/>
    <col min="1798" max="1798" width="13.7109375" style="38" customWidth="1"/>
    <col min="1799" max="1799" width="10" style="38" customWidth="1"/>
    <col min="1800" max="1800" width="13.5703125" style="38" customWidth="1"/>
    <col min="1801" max="2048" width="9.140625" style="38"/>
    <col min="2049" max="2049" width="6.42578125" style="38" customWidth="1"/>
    <col min="2050" max="2050" width="13.7109375" style="38" customWidth="1"/>
    <col min="2051" max="2051" width="11.5703125" style="38" customWidth="1"/>
    <col min="2052" max="2052" width="9.140625" style="38"/>
    <col min="2053" max="2053" width="7.140625" style="38" customWidth="1"/>
    <col min="2054" max="2054" width="13.7109375" style="38" customWidth="1"/>
    <col min="2055" max="2055" width="10" style="38" customWidth="1"/>
    <col min="2056" max="2056" width="13.5703125" style="38" customWidth="1"/>
    <col min="2057" max="2304" width="9.140625" style="38"/>
    <col min="2305" max="2305" width="6.42578125" style="38" customWidth="1"/>
    <col min="2306" max="2306" width="13.7109375" style="38" customWidth="1"/>
    <col min="2307" max="2307" width="11.5703125" style="38" customWidth="1"/>
    <col min="2308" max="2308" width="9.140625" style="38"/>
    <col min="2309" max="2309" width="7.140625" style="38" customWidth="1"/>
    <col min="2310" max="2310" width="13.7109375" style="38" customWidth="1"/>
    <col min="2311" max="2311" width="10" style="38" customWidth="1"/>
    <col min="2312" max="2312" width="13.5703125" style="38" customWidth="1"/>
    <col min="2313" max="2560" width="9.140625" style="38"/>
    <col min="2561" max="2561" width="6.42578125" style="38" customWidth="1"/>
    <col min="2562" max="2562" width="13.7109375" style="38" customWidth="1"/>
    <col min="2563" max="2563" width="11.5703125" style="38" customWidth="1"/>
    <col min="2564" max="2564" width="9.140625" style="38"/>
    <col min="2565" max="2565" width="7.140625" style="38" customWidth="1"/>
    <col min="2566" max="2566" width="13.7109375" style="38" customWidth="1"/>
    <col min="2567" max="2567" width="10" style="38" customWidth="1"/>
    <col min="2568" max="2568" width="13.5703125" style="38" customWidth="1"/>
    <col min="2569" max="2816" width="9.140625" style="38"/>
    <col min="2817" max="2817" width="6.42578125" style="38" customWidth="1"/>
    <col min="2818" max="2818" width="13.7109375" style="38" customWidth="1"/>
    <col min="2819" max="2819" width="11.5703125" style="38" customWidth="1"/>
    <col min="2820" max="2820" width="9.140625" style="38"/>
    <col min="2821" max="2821" width="7.140625" style="38" customWidth="1"/>
    <col min="2822" max="2822" width="13.7109375" style="38" customWidth="1"/>
    <col min="2823" max="2823" width="10" style="38" customWidth="1"/>
    <col min="2824" max="2824" width="13.5703125" style="38" customWidth="1"/>
    <col min="2825" max="3072" width="9.140625" style="38"/>
    <col min="3073" max="3073" width="6.42578125" style="38" customWidth="1"/>
    <col min="3074" max="3074" width="13.7109375" style="38" customWidth="1"/>
    <col min="3075" max="3075" width="11.5703125" style="38" customWidth="1"/>
    <col min="3076" max="3076" width="9.140625" style="38"/>
    <col min="3077" max="3077" width="7.140625" style="38" customWidth="1"/>
    <col min="3078" max="3078" width="13.7109375" style="38" customWidth="1"/>
    <col min="3079" max="3079" width="10" style="38" customWidth="1"/>
    <col min="3080" max="3080" width="13.5703125" style="38" customWidth="1"/>
    <col min="3081" max="3328" width="9.140625" style="38"/>
    <col min="3329" max="3329" width="6.42578125" style="38" customWidth="1"/>
    <col min="3330" max="3330" width="13.7109375" style="38" customWidth="1"/>
    <col min="3331" max="3331" width="11.5703125" style="38" customWidth="1"/>
    <col min="3332" max="3332" width="9.140625" style="38"/>
    <col min="3333" max="3333" width="7.140625" style="38" customWidth="1"/>
    <col min="3334" max="3334" width="13.7109375" style="38" customWidth="1"/>
    <col min="3335" max="3335" width="10" style="38" customWidth="1"/>
    <col min="3336" max="3336" width="13.5703125" style="38" customWidth="1"/>
    <col min="3337" max="3584" width="9.140625" style="38"/>
    <col min="3585" max="3585" width="6.42578125" style="38" customWidth="1"/>
    <col min="3586" max="3586" width="13.7109375" style="38" customWidth="1"/>
    <col min="3587" max="3587" width="11.5703125" style="38" customWidth="1"/>
    <col min="3588" max="3588" width="9.140625" style="38"/>
    <col min="3589" max="3589" width="7.140625" style="38" customWidth="1"/>
    <col min="3590" max="3590" width="13.7109375" style="38" customWidth="1"/>
    <col min="3591" max="3591" width="10" style="38" customWidth="1"/>
    <col min="3592" max="3592" width="13.5703125" style="38" customWidth="1"/>
    <col min="3593" max="3840" width="9.140625" style="38"/>
    <col min="3841" max="3841" width="6.42578125" style="38" customWidth="1"/>
    <col min="3842" max="3842" width="13.7109375" style="38" customWidth="1"/>
    <col min="3843" max="3843" width="11.5703125" style="38" customWidth="1"/>
    <col min="3844" max="3844" width="9.140625" style="38"/>
    <col min="3845" max="3845" width="7.140625" style="38" customWidth="1"/>
    <col min="3846" max="3846" width="13.7109375" style="38" customWidth="1"/>
    <col min="3847" max="3847" width="10" style="38" customWidth="1"/>
    <col min="3848" max="3848" width="13.5703125" style="38" customWidth="1"/>
    <col min="3849" max="4096" width="9.140625" style="38"/>
    <col min="4097" max="4097" width="6.42578125" style="38" customWidth="1"/>
    <col min="4098" max="4098" width="13.7109375" style="38" customWidth="1"/>
    <col min="4099" max="4099" width="11.5703125" style="38" customWidth="1"/>
    <col min="4100" max="4100" width="9.140625" style="38"/>
    <col min="4101" max="4101" width="7.140625" style="38" customWidth="1"/>
    <col min="4102" max="4102" width="13.7109375" style="38" customWidth="1"/>
    <col min="4103" max="4103" width="10" style="38" customWidth="1"/>
    <col min="4104" max="4104" width="13.5703125" style="38" customWidth="1"/>
    <col min="4105" max="4352" width="9.140625" style="38"/>
    <col min="4353" max="4353" width="6.42578125" style="38" customWidth="1"/>
    <col min="4354" max="4354" width="13.7109375" style="38" customWidth="1"/>
    <col min="4355" max="4355" width="11.5703125" style="38" customWidth="1"/>
    <col min="4356" max="4356" width="9.140625" style="38"/>
    <col min="4357" max="4357" width="7.140625" style="38" customWidth="1"/>
    <col min="4358" max="4358" width="13.7109375" style="38" customWidth="1"/>
    <col min="4359" max="4359" width="10" style="38" customWidth="1"/>
    <col min="4360" max="4360" width="13.5703125" style="38" customWidth="1"/>
    <col min="4361" max="4608" width="9.140625" style="38"/>
    <col min="4609" max="4609" width="6.42578125" style="38" customWidth="1"/>
    <col min="4610" max="4610" width="13.7109375" style="38" customWidth="1"/>
    <col min="4611" max="4611" width="11.5703125" style="38" customWidth="1"/>
    <col min="4612" max="4612" width="9.140625" style="38"/>
    <col min="4613" max="4613" width="7.140625" style="38" customWidth="1"/>
    <col min="4614" max="4614" width="13.7109375" style="38" customWidth="1"/>
    <col min="4615" max="4615" width="10" style="38" customWidth="1"/>
    <col min="4616" max="4616" width="13.5703125" style="38" customWidth="1"/>
    <col min="4617" max="4864" width="9.140625" style="38"/>
    <col min="4865" max="4865" width="6.42578125" style="38" customWidth="1"/>
    <col min="4866" max="4866" width="13.7109375" style="38" customWidth="1"/>
    <col min="4867" max="4867" width="11.5703125" style="38" customWidth="1"/>
    <col min="4868" max="4868" width="9.140625" style="38"/>
    <col min="4869" max="4869" width="7.140625" style="38" customWidth="1"/>
    <col min="4870" max="4870" width="13.7109375" style="38" customWidth="1"/>
    <col min="4871" max="4871" width="10" style="38" customWidth="1"/>
    <col min="4872" max="4872" width="13.5703125" style="38" customWidth="1"/>
    <col min="4873" max="5120" width="9.140625" style="38"/>
    <col min="5121" max="5121" width="6.42578125" style="38" customWidth="1"/>
    <col min="5122" max="5122" width="13.7109375" style="38" customWidth="1"/>
    <col min="5123" max="5123" width="11.5703125" style="38" customWidth="1"/>
    <col min="5124" max="5124" width="9.140625" style="38"/>
    <col min="5125" max="5125" width="7.140625" style="38" customWidth="1"/>
    <col min="5126" max="5126" width="13.7109375" style="38" customWidth="1"/>
    <col min="5127" max="5127" width="10" style="38" customWidth="1"/>
    <col min="5128" max="5128" width="13.5703125" style="38" customWidth="1"/>
    <col min="5129" max="5376" width="9.140625" style="38"/>
    <col min="5377" max="5377" width="6.42578125" style="38" customWidth="1"/>
    <col min="5378" max="5378" width="13.7109375" style="38" customWidth="1"/>
    <col min="5379" max="5379" width="11.5703125" style="38" customWidth="1"/>
    <col min="5380" max="5380" width="9.140625" style="38"/>
    <col min="5381" max="5381" width="7.140625" style="38" customWidth="1"/>
    <col min="5382" max="5382" width="13.7109375" style="38" customWidth="1"/>
    <col min="5383" max="5383" width="10" style="38" customWidth="1"/>
    <col min="5384" max="5384" width="13.5703125" style="38" customWidth="1"/>
    <col min="5385" max="5632" width="9.140625" style="38"/>
    <col min="5633" max="5633" width="6.42578125" style="38" customWidth="1"/>
    <col min="5634" max="5634" width="13.7109375" style="38" customWidth="1"/>
    <col min="5635" max="5635" width="11.5703125" style="38" customWidth="1"/>
    <col min="5636" max="5636" width="9.140625" style="38"/>
    <col min="5637" max="5637" width="7.140625" style="38" customWidth="1"/>
    <col min="5638" max="5638" width="13.7109375" style="38" customWidth="1"/>
    <col min="5639" max="5639" width="10" style="38" customWidth="1"/>
    <col min="5640" max="5640" width="13.5703125" style="38" customWidth="1"/>
    <col min="5641" max="5888" width="9.140625" style="38"/>
    <col min="5889" max="5889" width="6.42578125" style="38" customWidth="1"/>
    <col min="5890" max="5890" width="13.7109375" style="38" customWidth="1"/>
    <col min="5891" max="5891" width="11.5703125" style="38" customWidth="1"/>
    <col min="5892" max="5892" width="9.140625" style="38"/>
    <col min="5893" max="5893" width="7.140625" style="38" customWidth="1"/>
    <col min="5894" max="5894" width="13.7109375" style="38" customWidth="1"/>
    <col min="5895" max="5895" width="10" style="38" customWidth="1"/>
    <col min="5896" max="5896" width="13.5703125" style="38" customWidth="1"/>
    <col min="5897" max="6144" width="9.140625" style="38"/>
    <col min="6145" max="6145" width="6.42578125" style="38" customWidth="1"/>
    <col min="6146" max="6146" width="13.7109375" style="38" customWidth="1"/>
    <col min="6147" max="6147" width="11.5703125" style="38" customWidth="1"/>
    <col min="6148" max="6148" width="9.140625" style="38"/>
    <col min="6149" max="6149" width="7.140625" style="38" customWidth="1"/>
    <col min="6150" max="6150" width="13.7109375" style="38" customWidth="1"/>
    <col min="6151" max="6151" width="10" style="38" customWidth="1"/>
    <col min="6152" max="6152" width="13.5703125" style="38" customWidth="1"/>
    <col min="6153" max="6400" width="9.140625" style="38"/>
    <col min="6401" max="6401" width="6.42578125" style="38" customWidth="1"/>
    <col min="6402" max="6402" width="13.7109375" style="38" customWidth="1"/>
    <col min="6403" max="6403" width="11.5703125" style="38" customWidth="1"/>
    <col min="6404" max="6404" width="9.140625" style="38"/>
    <col min="6405" max="6405" width="7.140625" style="38" customWidth="1"/>
    <col min="6406" max="6406" width="13.7109375" style="38" customWidth="1"/>
    <col min="6407" max="6407" width="10" style="38" customWidth="1"/>
    <col min="6408" max="6408" width="13.5703125" style="38" customWidth="1"/>
    <col min="6409" max="6656" width="9.140625" style="38"/>
    <col min="6657" max="6657" width="6.42578125" style="38" customWidth="1"/>
    <col min="6658" max="6658" width="13.7109375" style="38" customWidth="1"/>
    <col min="6659" max="6659" width="11.5703125" style="38" customWidth="1"/>
    <col min="6660" max="6660" width="9.140625" style="38"/>
    <col min="6661" max="6661" width="7.140625" style="38" customWidth="1"/>
    <col min="6662" max="6662" width="13.7109375" style="38" customWidth="1"/>
    <col min="6663" max="6663" width="10" style="38" customWidth="1"/>
    <col min="6664" max="6664" width="13.5703125" style="38" customWidth="1"/>
    <col min="6665" max="6912" width="9.140625" style="38"/>
    <col min="6913" max="6913" width="6.42578125" style="38" customWidth="1"/>
    <col min="6914" max="6914" width="13.7109375" style="38" customWidth="1"/>
    <col min="6915" max="6915" width="11.5703125" style="38" customWidth="1"/>
    <col min="6916" max="6916" width="9.140625" style="38"/>
    <col min="6917" max="6917" width="7.140625" style="38" customWidth="1"/>
    <col min="6918" max="6918" width="13.7109375" style="38" customWidth="1"/>
    <col min="6919" max="6919" width="10" style="38" customWidth="1"/>
    <col min="6920" max="6920" width="13.5703125" style="38" customWidth="1"/>
    <col min="6921" max="7168" width="9.140625" style="38"/>
    <col min="7169" max="7169" width="6.42578125" style="38" customWidth="1"/>
    <col min="7170" max="7170" width="13.7109375" style="38" customWidth="1"/>
    <col min="7171" max="7171" width="11.5703125" style="38" customWidth="1"/>
    <col min="7172" max="7172" width="9.140625" style="38"/>
    <col min="7173" max="7173" width="7.140625" style="38" customWidth="1"/>
    <col min="7174" max="7174" width="13.7109375" style="38" customWidth="1"/>
    <col min="7175" max="7175" width="10" style="38" customWidth="1"/>
    <col min="7176" max="7176" width="13.5703125" style="38" customWidth="1"/>
    <col min="7177" max="7424" width="9.140625" style="38"/>
    <col min="7425" max="7425" width="6.42578125" style="38" customWidth="1"/>
    <col min="7426" max="7426" width="13.7109375" style="38" customWidth="1"/>
    <col min="7427" max="7427" width="11.5703125" style="38" customWidth="1"/>
    <col min="7428" max="7428" width="9.140625" style="38"/>
    <col min="7429" max="7429" width="7.140625" style="38" customWidth="1"/>
    <col min="7430" max="7430" width="13.7109375" style="38" customWidth="1"/>
    <col min="7431" max="7431" width="10" style="38" customWidth="1"/>
    <col min="7432" max="7432" width="13.5703125" style="38" customWidth="1"/>
    <col min="7433" max="7680" width="9.140625" style="38"/>
    <col min="7681" max="7681" width="6.42578125" style="38" customWidth="1"/>
    <col min="7682" max="7682" width="13.7109375" style="38" customWidth="1"/>
    <col min="7683" max="7683" width="11.5703125" style="38" customWidth="1"/>
    <col min="7684" max="7684" width="9.140625" style="38"/>
    <col min="7685" max="7685" width="7.140625" style="38" customWidth="1"/>
    <col min="7686" max="7686" width="13.7109375" style="38" customWidth="1"/>
    <col min="7687" max="7687" width="10" style="38" customWidth="1"/>
    <col min="7688" max="7688" width="13.5703125" style="38" customWidth="1"/>
    <col min="7689" max="7936" width="9.140625" style="38"/>
    <col min="7937" max="7937" width="6.42578125" style="38" customWidth="1"/>
    <col min="7938" max="7938" width="13.7109375" style="38" customWidth="1"/>
    <col min="7939" max="7939" width="11.5703125" style="38" customWidth="1"/>
    <col min="7940" max="7940" width="9.140625" style="38"/>
    <col min="7941" max="7941" width="7.140625" style="38" customWidth="1"/>
    <col min="7942" max="7942" width="13.7109375" style="38" customWidth="1"/>
    <col min="7943" max="7943" width="10" style="38" customWidth="1"/>
    <col min="7944" max="7944" width="13.5703125" style="38" customWidth="1"/>
    <col min="7945" max="8192" width="9.140625" style="38"/>
    <col min="8193" max="8193" width="6.42578125" style="38" customWidth="1"/>
    <col min="8194" max="8194" width="13.7109375" style="38" customWidth="1"/>
    <col min="8195" max="8195" width="11.5703125" style="38" customWidth="1"/>
    <col min="8196" max="8196" width="9.140625" style="38"/>
    <col min="8197" max="8197" width="7.140625" style="38" customWidth="1"/>
    <col min="8198" max="8198" width="13.7109375" style="38" customWidth="1"/>
    <col min="8199" max="8199" width="10" style="38" customWidth="1"/>
    <col min="8200" max="8200" width="13.5703125" style="38" customWidth="1"/>
    <col min="8201" max="8448" width="9.140625" style="38"/>
    <col min="8449" max="8449" width="6.42578125" style="38" customWidth="1"/>
    <col min="8450" max="8450" width="13.7109375" style="38" customWidth="1"/>
    <col min="8451" max="8451" width="11.5703125" style="38" customWidth="1"/>
    <col min="8452" max="8452" width="9.140625" style="38"/>
    <col min="8453" max="8453" width="7.140625" style="38" customWidth="1"/>
    <col min="8454" max="8454" width="13.7109375" style="38" customWidth="1"/>
    <col min="8455" max="8455" width="10" style="38" customWidth="1"/>
    <col min="8456" max="8456" width="13.5703125" style="38" customWidth="1"/>
    <col min="8457" max="8704" width="9.140625" style="38"/>
    <col min="8705" max="8705" width="6.42578125" style="38" customWidth="1"/>
    <col min="8706" max="8706" width="13.7109375" style="38" customWidth="1"/>
    <col min="8707" max="8707" width="11.5703125" style="38" customWidth="1"/>
    <col min="8708" max="8708" width="9.140625" style="38"/>
    <col min="8709" max="8709" width="7.140625" style="38" customWidth="1"/>
    <col min="8710" max="8710" width="13.7109375" style="38" customWidth="1"/>
    <col min="8711" max="8711" width="10" style="38" customWidth="1"/>
    <col min="8712" max="8712" width="13.5703125" style="38" customWidth="1"/>
    <col min="8713" max="8960" width="9.140625" style="38"/>
    <col min="8961" max="8961" width="6.42578125" style="38" customWidth="1"/>
    <col min="8962" max="8962" width="13.7109375" style="38" customWidth="1"/>
    <col min="8963" max="8963" width="11.5703125" style="38" customWidth="1"/>
    <col min="8964" max="8964" width="9.140625" style="38"/>
    <col min="8965" max="8965" width="7.140625" style="38" customWidth="1"/>
    <col min="8966" max="8966" width="13.7109375" style="38" customWidth="1"/>
    <col min="8967" max="8967" width="10" style="38" customWidth="1"/>
    <col min="8968" max="8968" width="13.5703125" style="38" customWidth="1"/>
    <col min="8969" max="9216" width="9.140625" style="38"/>
    <col min="9217" max="9217" width="6.42578125" style="38" customWidth="1"/>
    <col min="9218" max="9218" width="13.7109375" style="38" customWidth="1"/>
    <col min="9219" max="9219" width="11.5703125" style="38" customWidth="1"/>
    <col min="9220" max="9220" width="9.140625" style="38"/>
    <col min="9221" max="9221" width="7.140625" style="38" customWidth="1"/>
    <col min="9222" max="9222" width="13.7109375" style="38" customWidth="1"/>
    <col min="9223" max="9223" width="10" style="38" customWidth="1"/>
    <col min="9224" max="9224" width="13.5703125" style="38" customWidth="1"/>
    <col min="9225" max="9472" width="9.140625" style="38"/>
    <col min="9473" max="9473" width="6.42578125" style="38" customWidth="1"/>
    <col min="9474" max="9474" width="13.7109375" style="38" customWidth="1"/>
    <col min="9475" max="9475" width="11.5703125" style="38" customWidth="1"/>
    <col min="9476" max="9476" width="9.140625" style="38"/>
    <col min="9477" max="9477" width="7.140625" style="38" customWidth="1"/>
    <col min="9478" max="9478" width="13.7109375" style="38" customWidth="1"/>
    <col min="9479" max="9479" width="10" style="38" customWidth="1"/>
    <col min="9480" max="9480" width="13.5703125" style="38" customWidth="1"/>
    <col min="9481" max="9728" width="9.140625" style="38"/>
    <col min="9729" max="9729" width="6.42578125" style="38" customWidth="1"/>
    <col min="9730" max="9730" width="13.7109375" style="38" customWidth="1"/>
    <col min="9731" max="9731" width="11.5703125" style="38" customWidth="1"/>
    <col min="9732" max="9732" width="9.140625" style="38"/>
    <col min="9733" max="9733" width="7.140625" style="38" customWidth="1"/>
    <col min="9734" max="9734" width="13.7109375" style="38" customWidth="1"/>
    <col min="9735" max="9735" width="10" style="38" customWidth="1"/>
    <col min="9736" max="9736" width="13.5703125" style="38" customWidth="1"/>
    <col min="9737" max="9984" width="9.140625" style="38"/>
    <col min="9985" max="9985" width="6.42578125" style="38" customWidth="1"/>
    <col min="9986" max="9986" width="13.7109375" style="38" customWidth="1"/>
    <col min="9987" max="9987" width="11.5703125" style="38" customWidth="1"/>
    <col min="9988" max="9988" width="9.140625" style="38"/>
    <col min="9989" max="9989" width="7.140625" style="38" customWidth="1"/>
    <col min="9990" max="9990" width="13.7109375" style="38" customWidth="1"/>
    <col min="9991" max="9991" width="10" style="38" customWidth="1"/>
    <col min="9992" max="9992" width="13.5703125" style="38" customWidth="1"/>
    <col min="9993" max="10240" width="9.140625" style="38"/>
    <col min="10241" max="10241" width="6.42578125" style="38" customWidth="1"/>
    <col min="10242" max="10242" width="13.7109375" style="38" customWidth="1"/>
    <col min="10243" max="10243" width="11.5703125" style="38" customWidth="1"/>
    <col min="10244" max="10244" width="9.140625" style="38"/>
    <col min="10245" max="10245" width="7.140625" style="38" customWidth="1"/>
    <col min="10246" max="10246" width="13.7109375" style="38" customWidth="1"/>
    <col min="10247" max="10247" width="10" style="38" customWidth="1"/>
    <col min="10248" max="10248" width="13.5703125" style="38" customWidth="1"/>
    <col min="10249" max="10496" width="9.140625" style="38"/>
    <col min="10497" max="10497" width="6.42578125" style="38" customWidth="1"/>
    <col min="10498" max="10498" width="13.7109375" style="38" customWidth="1"/>
    <col min="10499" max="10499" width="11.5703125" style="38" customWidth="1"/>
    <col min="10500" max="10500" width="9.140625" style="38"/>
    <col min="10501" max="10501" width="7.140625" style="38" customWidth="1"/>
    <col min="10502" max="10502" width="13.7109375" style="38" customWidth="1"/>
    <col min="10503" max="10503" width="10" style="38" customWidth="1"/>
    <col min="10504" max="10504" width="13.5703125" style="38" customWidth="1"/>
    <col min="10505" max="10752" width="9.140625" style="38"/>
    <col min="10753" max="10753" width="6.42578125" style="38" customWidth="1"/>
    <col min="10754" max="10754" width="13.7109375" style="38" customWidth="1"/>
    <col min="10755" max="10755" width="11.5703125" style="38" customWidth="1"/>
    <col min="10756" max="10756" width="9.140625" style="38"/>
    <col min="10757" max="10757" width="7.140625" style="38" customWidth="1"/>
    <col min="10758" max="10758" width="13.7109375" style="38" customWidth="1"/>
    <col min="10759" max="10759" width="10" style="38" customWidth="1"/>
    <col min="10760" max="10760" width="13.5703125" style="38" customWidth="1"/>
    <col min="10761" max="11008" width="9.140625" style="38"/>
    <col min="11009" max="11009" width="6.42578125" style="38" customWidth="1"/>
    <col min="11010" max="11010" width="13.7109375" style="38" customWidth="1"/>
    <col min="11011" max="11011" width="11.5703125" style="38" customWidth="1"/>
    <col min="11012" max="11012" width="9.140625" style="38"/>
    <col min="11013" max="11013" width="7.140625" style="38" customWidth="1"/>
    <col min="11014" max="11014" width="13.7109375" style="38" customWidth="1"/>
    <col min="11015" max="11015" width="10" style="38" customWidth="1"/>
    <col min="11016" max="11016" width="13.5703125" style="38" customWidth="1"/>
    <col min="11017" max="11264" width="9.140625" style="38"/>
    <col min="11265" max="11265" width="6.42578125" style="38" customWidth="1"/>
    <col min="11266" max="11266" width="13.7109375" style="38" customWidth="1"/>
    <col min="11267" max="11267" width="11.5703125" style="38" customWidth="1"/>
    <col min="11268" max="11268" width="9.140625" style="38"/>
    <col min="11269" max="11269" width="7.140625" style="38" customWidth="1"/>
    <col min="11270" max="11270" width="13.7109375" style="38" customWidth="1"/>
    <col min="11271" max="11271" width="10" style="38" customWidth="1"/>
    <col min="11272" max="11272" width="13.5703125" style="38" customWidth="1"/>
    <col min="11273" max="11520" width="9.140625" style="38"/>
    <col min="11521" max="11521" width="6.42578125" style="38" customWidth="1"/>
    <col min="11522" max="11522" width="13.7109375" style="38" customWidth="1"/>
    <col min="11523" max="11523" width="11.5703125" style="38" customWidth="1"/>
    <col min="11524" max="11524" width="9.140625" style="38"/>
    <col min="11525" max="11525" width="7.140625" style="38" customWidth="1"/>
    <col min="11526" max="11526" width="13.7109375" style="38" customWidth="1"/>
    <col min="11527" max="11527" width="10" style="38" customWidth="1"/>
    <col min="11528" max="11528" width="13.5703125" style="38" customWidth="1"/>
    <col min="11529" max="11776" width="9.140625" style="38"/>
    <col min="11777" max="11777" width="6.42578125" style="38" customWidth="1"/>
    <col min="11778" max="11778" width="13.7109375" style="38" customWidth="1"/>
    <col min="11779" max="11779" width="11.5703125" style="38" customWidth="1"/>
    <col min="11780" max="11780" width="9.140625" style="38"/>
    <col min="11781" max="11781" width="7.140625" style="38" customWidth="1"/>
    <col min="11782" max="11782" width="13.7109375" style="38" customWidth="1"/>
    <col min="11783" max="11783" width="10" style="38" customWidth="1"/>
    <col min="11784" max="11784" width="13.5703125" style="38" customWidth="1"/>
    <col min="11785" max="12032" width="9.140625" style="38"/>
    <col min="12033" max="12033" width="6.42578125" style="38" customWidth="1"/>
    <col min="12034" max="12034" width="13.7109375" style="38" customWidth="1"/>
    <col min="12035" max="12035" width="11.5703125" style="38" customWidth="1"/>
    <col min="12036" max="12036" width="9.140625" style="38"/>
    <col min="12037" max="12037" width="7.140625" style="38" customWidth="1"/>
    <col min="12038" max="12038" width="13.7109375" style="38" customWidth="1"/>
    <col min="12039" max="12039" width="10" style="38" customWidth="1"/>
    <col min="12040" max="12040" width="13.5703125" style="38" customWidth="1"/>
    <col min="12041" max="12288" width="9.140625" style="38"/>
    <col min="12289" max="12289" width="6.42578125" style="38" customWidth="1"/>
    <col min="12290" max="12290" width="13.7109375" style="38" customWidth="1"/>
    <col min="12291" max="12291" width="11.5703125" style="38" customWidth="1"/>
    <col min="12292" max="12292" width="9.140625" style="38"/>
    <col min="12293" max="12293" width="7.140625" style="38" customWidth="1"/>
    <col min="12294" max="12294" width="13.7109375" style="38" customWidth="1"/>
    <col min="12295" max="12295" width="10" style="38" customWidth="1"/>
    <col min="12296" max="12296" width="13.5703125" style="38" customWidth="1"/>
    <col min="12297" max="12544" width="9.140625" style="38"/>
    <col min="12545" max="12545" width="6.42578125" style="38" customWidth="1"/>
    <col min="12546" max="12546" width="13.7109375" style="38" customWidth="1"/>
    <col min="12547" max="12547" width="11.5703125" style="38" customWidth="1"/>
    <col min="12548" max="12548" width="9.140625" style="38"/>
    <col min="12549" max="12549" width="7.140625" style="38" customWidth="1"/>
    <col min="12550" max="12550" width="13.7109375" style="38" customWidth="1"/>
    <col min="12551" max="12551" width="10" style="38" customWidth="1"/>
    <col min="12552" max="12552" width="13.5703125" style="38" customWidth="1"/>
    <col min="12553" max="12800" width="9.140625" style="38"/>
    <col min="12801" max="12801" width="6.42578125" style="38" customWidth="1"/>
    <col min="12802" max="12802" width="13.7109375" style="38" customWidth="1"/>
    <col min="12803" max="12803" width="11.5703125" style="38" customWidth="1"/>
    <col min="12804" max="12804" width="9.140625" style="38"/>
    <col min="12805" max="12805" width="7.140625" style="38" customWidth="1"/>
    <col min="12806" max="12806" width="13.7109375" style="38" customWidth="1"/>
    <col min="12807" max="12807" width="10" style="38" customWidth="1"/>
    <col min="12808" max="12808" width="13.5703125" style="38" customWidth="1"/>
    <col min="12809" max="13056" width="9.140625" style="38"/>
    <col min="13057" max="13057" width="6.42578125" style="38" customWidth="1"/>
    <col min="13058" max="13058" width="13.7109375" style="38" customWidth="1"/>
    <col min="13059" max="13059" width="11.5703125" style="38" customWidth="1"/>
    <col min="13060" max="13060" width="9.140625" style="38"/>
    <col min="13061" max="13061" width="7.140625" style="38" customWidth="1"/>
    <col min="13062" max="13062" width="13.7109375" style="38" customWidth="1"/>
    <col min="13063" max="13063" width="10" style="38" customWidth="1"/>
    <col min="13064" max="13064" width="13.5703125" style="38" customWidth="1"/>
    <col min="13065" max="13312" width="9.140625" style="38"/>
    <col min="13313" max="13313" width="6.42578125" style="38" customWidth="1"/>
    <col min="13314" max="13314" width="13.7109375" style="38" customWidth="1"/>
    <col min="13315" max="13315" width="11.5703125" style="38" customWidth="1"/>
    <col min="13316" max="13316" width="9.140625" style="38"/>
    <col min="13317" max="13317" width="7.140625" style="38" customWidth="1"/>
    <col min="13318" max="13318" width="13.7109375" style="38" customWidth="1"/>
    <col min="13319" max="13319" width="10" style="38" customWidth="1"/>
    <col min="13320" max="13320" width="13.5703125" style="38" customWidth="1"/>
    <col min="13321" max="13568" width="9.140625" style="38"/>
    <col min="13569" max="13569" width="6.42578125" style="38" customWidth="1"/>
    <col min="13570" max="13570" width="13.7109375" style="38" customWidth="1"/>
    <col min="13571" max="13571" width="11.5703125" style="38" customWidth="1"/>
    <col min="13572" max="13572" width="9.140625" style="38"/>
    <col min="13573" max="13573" width="7.140625" style="38" customWidth="1"/>
    <col min="13574" max="13574" width="13.7109375" style="38" customWidth="1"/>
    <col min="13575" max="13575" width="10" style="38" customWidth="1"/>
    <col min="13576" max="13576" width="13.5703125" style="38" customWidth="1"/>
    <col min="13577" max="13824" width="9.140625" style="38"/>
    <col min="13825" max="13825" width="6.42578125" style="38" customWidth="1"/>
    <col min="13826" max="13826" width="13.7109375" style="38" customWidth="1"/>
    <col min="13827" max="13827" width="11.5703125" style="38" customWidth="1"/>
    <col min="13828" max="13828" width="9.140625" style="38"/>
    <col min="13829" max="13829" width="7.140625" style="38" customWidth="1"/>
    <col min="13830" max="13830" width="13.7109375" style="38" customWidth="1"/>
    <col min="13831" max="13831" width="10" style="38" customWidth="1"/>
    <col min="13832" max="13832" width="13.5703125" style="38" customWidth="1"/>
    <col min="13833" max="14080" width="9.140625" style="38"/>
    <col min="14081" max="14081" width="6.42578125" style="38" customWidth="1"/>
    <col min="14082" max="14082" width="13.7109375" style="38" customWidth="1"/>
    <col min="14083" max="14083" width="11.5703125" style="38" customWidth="1"/>
    <col min="14084" max="14084" width="9.140625" style="38"/>
    <col min="14085" max="14085" width="7.140625" style="38" customWidth="1"/>
    <col min="14086" max="14086" width="13.7109375" style="38" customWidth="1"/>
    <col min="14087" max="14087" width="10" style="38" customWidth="1"/>
    <col min="14088" max="14088" width="13.5703125" style="38" customWidth="1"/>
    <col min="14089" max="14336" width="9.140625" style="38"/>
    <col min="14337" max="14337" width="6.42578125" style="38" customWidth="1"/>
    <col min="14338" max="14338" width="13.7109375" style="38" customWidth="1"/>
    <col min="14339" max="14339" width="11.5703125" style="38" customWidth="1"/>
    <col min="14340" max="14340" width="9.140625" style="38"/>
    <col min="14341" max="14341" width="7.140625" style="38" customWidth="1"/>
    <col min="14342" max="14342" width="13.7109375" style="38" customWidth="1"/>
    <col min="14343" max="14343" width="10" style="38" customWidth="1"/>
    <col min="14344" max="14344" width="13.5703125" style="38" customWidth="1"/>
    <col min="14345" max="14592" width="9.140625" style="38"/>
    <col min="14593" max="14593" width="6.42578125" style="38" customWidth="1"/>
    <col min="14594" max="14594" width="13.7109375" style="38" customWidth="1"/>
    <col min="14595" max="14595" width="11.5703125" style="38" customWidth="1"/>
    <col min="14596" max="14596" width="9.140625" style="38"/>
    <col min="14597" max="14597" width="7.140625" style="38" customWidth="1"/>
    <col min="14598" max="14598" width="13.7109375" style="38" customWidth="1"/>
    <col min="14599" max="14599" width="10" style="38" customWidth="1"/>
    <col min="14600" max="14600" width="13.5703125" style="38" customWidth="1"/>
    <col min="14601" max="14848" width="9.140625" style="38"/>
    <col min="14849" max="14849" width="6.42578125" style="38" customWidth="1"/>
    <col min="14850" max="14850" width="13.7109375" style="38" customWidth="1"/>
    <col min="14851" max="14851" width="11.5703125" style="38" customWidth="1"/>
    <col min="14852" max="14852" width="9.140625" style="38"/>
    <col min="14853" max="14853" width="7.140625" style="38" customWidth="1"/>
    <col min="14854" max="14854" width="13.7109375" style="38" customWidth="1"/>
    <col min="14855" max="14855" width="10" style="38" customWidth="1"/>
    <col min="14856" max="14856" width="13.5703125" style="38" customWidth="1"/>
    <col min="14857" max="15104" width="9.140625" style="38"/>
    <col min="15105" max="15105" width="6.42578125" style="38" customWidth="1"/>
    <col min="15106" max="15106" width="13.7109375" style="38" customWidth="1"/>
    <col min="15107" max="15107" width="11.5703125" style="38" customWidth="1"/>
    <col min="15108" max="15108" width="9.140625" style="38"/>
    <col min="15109" max="15109" width="7.140625" style="38" customWidth="1"/>
    <col min="15110" max="15110" width="13.7109375" style="38" customWidth="1"/>
    <col min="15111" max="15111" width="10" style="38" customWidth="1"/>
    <col min="15112" max="15112" width="13.5703125" style="38" customWidth="1"/>
    <col min="15113" max="15360" width="9.140625" style="38"/>
    <col min="15361" max="15361" width="6.42578125" style="38" customWidth="1"/>
    <col min="15362" max="15362" width="13.7109375" style="38" customWidth="1"/>
    <col min="15363" max="15363" width="11.5703125" style="38" customWidth="1"/>
    <col min="15364" max="15364" width="9.140625" style="38"/>
    <col min="15365" max="15365" width="7.140625" style="38" customWidth="1"/>
    <col min="15366" max="15366" width="13.7109375" style="38" customWidth="1"/>
    <col min="15367" max="15367" width="10" style="38" customWidth="1"/>
    <col min="15368" max="15368" width="13.5703125" style="38" customWidth="1"/>
    <col min="15369" max="15616" width="9.140625" style="38"/>
    <col min="15617" max="15617" width="6.42578125" style="38" customWidth="1"/>
    <col min="15618" max="15618" width="13.7109375" style="38" customWidth="1"/>
    <col min="15619" max="15619" width="11.5703125" style="38" customWidth="1"/>
    <col min="15620" max="15620" width="9.140625" style="38"/>
    <col min="15621" max="15621" width="7.140625" style="38" customWidth="1"/>
    <col min="15622" max="15622" width="13.7109375" style="38" customWidth="1"/>
    <col min="15623" max="15623" width="10" style="38" customWidth="1"/>
    <col min="15624" max="15624" width="13.5703125" style="38" customWidth="1"/>
    <col min="15625" max="15872" width="9.140625" style="38"/>
    <col min="15873" max="15873" width="6.42578125" style="38" customWidth="1"/>
    <col min="15874" max="15874" width="13.7109375" style="38" customWidth="1"/>
    <col min="15875" max="15875" width="11.5703125" style="38" customWidth="1"/>
    <col min="15876" max="15876" width="9.140625" style="38"/>
    <col min="15877" max="15877" width="7.140625" style="38" customWidth="1"/>
    <col min="15878" max="15878" width="13.7109375" style="38" customWidth="1"/>
    <col min="15879" max="15879" width="10" style="38" customWidth="1"/>
    <col min="15880" max="15880" width="13.5703125" style="38" customWidth="1"/>
    <col min="15881" max="16128" width="9.140625" style="38"/>
    <col min="16129" max="16129" width="6.42578125" style="38" customWidth="1"/>
    <col min="16130" max="16130" width="13.7109375" style="38" customWidth="1"/>
    <col min="16131" max="16131" width="11.5703125" style="38" customWidth="1"/>
    <col min="16132" max="16132" width="9.140625" style="38"/>
    <col min="16133" max="16133" width="7.140625" style="38" customWidth="1"/>
    <col min="16134" max="16134" width="13.7109375" style="38" customWidth="1"/>
    <col min="16135" max="16135" width="10" style="38" customWidth="1"/>
    <col min="16136" max="16136" width="13.5703125" style="38" customWidth="1"/>
    <col min="16137" max="16384" width="9.140625" style="38"/>
  </cols>
  <sheetData>
    <row r="2" spans="1:9">
      <c r="A2" s="627" t="s">
        <v>289</v>
      </c>
      <c r="B2" s="627"/>
      <c r="C2" s="627"/>
      <c r="D2" s="627"/>
      <c r="E2" s="627"/>
      <c r="F2" s="627"/>
      <c r="G2" s="627"/>
      <c r="H2" s="627"/>
    </row>
    <row r="3" spans="1:9">
      <c r="A3" s="628" t="s">
        <v>254</v>
      </c>
      <c r="B3" s="628"/>
      <c r="C3" s="628"/>
      <c r="D3" s="628"/>
      <c r="E3" s="628"/>
      <c r="F3" s="628"/>
      <c r="G3" s="628"/>
      <c r="H3" s="628"/>
    </row>
    <row r="6" spans="1:9">
      <c r="A6" s="629" t="s">
        <v>356</v>
      </c>
      <c r="B6" s="629"/>
      <c r="C6" s="629"/>
      <c r="D6" s="629"/>
      <c r="E6" s="629"/>
      <c r="F6" s="629"/>
      <c r="G6" s="629"/>
      <c r="H6" s="629"/>
    </row>
    <row r="9" spans="1:9" ht="15" customHeight="1">
      <c r="A9" s="630" t="s">
        <v>297</v>
      </c>
      <c r="B9" s="630"/>
      <c r="C9" s="630"/>
      <c r="D9" s="630"/>
      <c r="E9" s="630"/>
      <c r="F9" s="630"/>
      <c r="G9" s="630"/>
      <c r="H9" s="630"/>
      <c r="I9" s="38"/>
    </row>
    <row r="10" spans="1:9">
      <c r="D10" s="82"/>
    </row>
    <row r="11" spans="1:9">
      <c r="C11" s="629" t="s">
        <v>370</v>
      </c>
      <c r="D11" s="629"/>
      <c r="E11" s="629"/>
      <c r="F11" s="629"/>
    </row>
    <row r="12" spans="1:9">
      <c r="B12" s="631"/>
      <c r="C12" s="631"/>
      <c r="D12" s="631"/>
      <c r="E12" s="631"/>
      <c r="F12" s="631"/>
      <c r="G12" s="631"/>
    </row>
    <row r="14" spans="1:9" ht="15" customHeight="1">
      <c r="A14" s="616" t="s">
        <v>298</v>
      </c>
      <c r="B14" s="616"/>
      <c r="C14" s="83" t="s">
        <v>400</v>
      </c>
      <c r="D14" s="84"/>
      <c r="E14" s="84"/>
      <c r="F14" s="84"/>
      <c r="G14" s="84"/>
      <c r="H14" s="84"/>
      <c r="I14" s="38"/>
    </row>
    <row r="15" spans="1:9">
      <c r="A15" s="620" t="s">
        <v>299</v>
      </c>
      <c r="B15" s="620"/>
      <c r="C15" s="620"/>
      <c r="D15" s="620"/>
      <c r="E15" s="620"/>
      <c r="F15" s="620"/>
      <c r="G15" s="620"/>
      <c r="H15" s="620"/>
    </row>
    <row r="16" spans="1:9" ht="27.95" customHeight="1">
      <c r="A16" s="89" t="s">
        <v>300</v>
      </c>
      <c r="B16" s="89" t="s">
        <v>301</v>
      </c>
      <c r="C16" s="632" t="s">
        <v>302</v>
      </c>
      <c r="D16" s="633"/>
      <c r="E16" s="634"/>
      <c r="F16" s="89" t="s">
        <v>303</v>
      </c>
      <c r="G16" s="90" t="s">
        <v>304</v>
      </c>
      <c r="H16" s="90" t="s">
        <v>305</v>
      </c>
      <c r="I16" s="38"/>
    </row>
    <row r="17" spans="1:8">
      <c r="A17" s="85">
        <v>1</v>
      </c>
      <c r="B17" s="106" t="s">
        <v>203</v>
      </c>
      <c r="C17" s="619" t="s">
        <v>307</v>
      </c>
      <c r="D17" s="619"/>
      <c r="E17" s="619"/>
      <c r="F17" s="78" t="s">
        <v>310</v>
      </c>
      <c r="G17" s="86">
        <v>1</v>
      </c>
      <c r="H17" s="87">
        <v>707609</v>
      </c>
    </row>
    <row r="18" spans="1:8">
      <c r="A18" s="85"/>
      <c r="B18" s="103" t="s">
        <v>306</v>
      </c>
      <c r="C18" s="624"/>
      <c r="D18" s="624"/>
      <c r="E18" s="624"/>
      <c r="F18" s="104" t="s">
        <v>310</v>
      </c>
      <c r="G18" s="105">
        <v>1</v>
      </c>
      <c r="H18" s="88">
        <f>0+H17</f>
        <v>707609</v>
      </c>
    </row>
    <row r="19" spans="1:8">
      <c r="A19" s="85">
        <v>2</v>
      </c>
      <c r="B19" s="106" t="s">
        <v>366</v>
      </c>
      <c r="C19" s="619" t="s">
        <v>307</v>
      </c>
      <c r="D19" s="619"/>
      <c r="E19" s="619"/>
      <c r="F19" s="78" t="s">
        <v>310</v>
      </c>
      <c r="G19" s="86">
        <v>1</v>
      </c>
      <c r="H19" s="87">
        <v>5954</v>
      </c>
    </row>
    <row r="20" spans="1:8">
      <c r="A20" s="85"/>
      <c r="B20" s="624" t="s">
        <v>306</v>
      </c>
      <c r="C20" s="624"/>
      <c r="D20" s="624"/>
      <c r="E20" s="624"/>
      <c r="F20" s="104" t="s">
        <v>310</v>
      </c>
      <c r="G20" s="105">
        <v>1</v>
      </c>
      <c r="H20" s="88">
        <f>0+H19</f>
        <v>5954</v>
      </c>
    </row>
    <row r="21" spans="1:8">
      <c r="A21" s="85">
        <v>3</v>
      </c>
      <c r="B21" s="106" t="s">
        <v>197</v>
      </c>
      <c r="C21" s="619" t="s">
        <v>374</v>
      </c>
      <c r="D21" s="619"/>
      <c r="E21" s="619"/>
      <c r="F21" s="78" t="s">
        <v>310</v>
      </c>
      <c r="G21" s="86">
        <v>1</v>
      </c>
      <c r="H21" s="87">
        <v>9557.25</v>
      </c>
    </row>
    <row r="22" spans="1:8">
      <c r="A22" s="85">
        <v>4</v>
      </c>
      <c r="B22" s="106" t="s">
        <v>197</v>
      </c>
      <c r="C22" s="619" t="s">
        <v>308</v>
      </c>
      <c r="D22" s="619"/>
      <c r="E22" s="619"/>
      <c r="F22" s="78" t="s">
        <v>310</v>
      </c>
      <c r="G22" s="86">
        <v>1</v>
      </c>
      <c r="H22" s="87">
        <v>29333.439999999999</v>
      </c>
    </row>
    <row r="23" spans="1:8">
      <c r="A23" s="85">
        <v>5</v>
      </c>
      <c r="B23" s="106" t="s">
        <v>197</v>
      </c>
      <c r="C23" s="619" t="s">
        <v>307</v>
      </c>
      <c r="D23" s="619"/>
      <c r="E23" s="619"/>
      <c r="F23" s="78" t="s">
        <v>310</v>
      </c>
      <c r="G23" s="86">
        <v>1</v>
      </c>
      <c r="H23" s="87">
        <v>1274951.32</v>
      </c>
    </row>
    <row r="24" spans="1:8">
      <c r="A24" s="85"/>
      <c r="B24" s="624" t="s">
        <v>306</v>
      </c>
      <c r="C24" s="624"/>
      <c r="D24" s="624"/>
      <c r="E24" s="624"/>
      <c r="F24" s="104" t="s">
        <v>310</v>
      </c>
      <c r="G24" s="105">
        <v>1</v>
      </c>
      <c r="H24" s="88">
        <f>0+H21+H22+H23</f>
        <v>1313842.01</v>
      </c>
    </row>
    <row r="25" spans="1:8">
      <c r="A25" s="85">
        <v>6</v>
      </c>
      <c r="B25" s="106" t="s">
        <v>205</v>
      </c>
      <c r="C25" s="619" t="s">
        <v>307</v>
      </c>
      <c r="D25" s="619"/>
      <c r="E25" s="619"/>
      <c r="F25" s="78" t="s">
        <v>310</v>
      </c>
      <c r="G25" s="86">
        <v>1</v>
      </c>
      <c r="H25" s="87">
        <v>42150</v>
      </c>
    </row>
    <row r="26" spans="1:8">
      <c r="A26" s="85"/>
      <c r="B26" s="624" t="s">
        <v>306</v>
      </c>
      <c r="C26" s="624"/>
      <c r="D26" s="624"/>
      <c r="E26" s="624"/>
      <c r="F26" s="104" t="s">
        <v>310</v>
      </c>
      <c r="G26" s="105">
        <v>1</v>
      </c>
      <c r="H26" s="88">
        <f>0+H25</f>
        <v>42150</v>
      </c>
    </row>
    <row r="27" spans="1:8">
      <c r="A27" s="85"/>
      <c r="B27" s="624" t="s">
        <v>375</v>
      </c>
      <c r="C27" s="624"/>
      <c r="D27" s="624"/>
      <c r="E27" s="624"/>
      <c r="F27" s="625"/>
      <c r="G27" s="626"/>
      <c r="H27" s="88">
        <f>+H18+H20+H24+H26</f>
        <v>2069555.01</v>
      </c>
    </row>
    <row r="28" spans="1:8" ht="15" hidden="1" customHeight="1"/>
    <row r="30" spans="1:8" ht="12.75" customHeight="1">
      <c r="A30" s="616" t="s">
        <v>371</v>
      </c>
      <c r="B30" s="616"/>
      <c r="C30" s="616"/>
      <c r="D30" s="616"/>
      <c r="E30" s="618" t="s">
        <v>372</v>
      </c>
      <c r="F30" s="618"/>
      <c r="G30" s="618"/>
      <c r="H30" s="618"/>
    </row>
    <row r="31" spans="1:8" ht="18" customHeight="1">
      <c r="E31" s="617" t="s">
        <v>309</v>
      </c>
      <c r="F31" s="617"/>
      <c r="G31" s="617"/>
      <c r="H31" s="617"/>
    </row>
    <row r="33" spans="1:8" ht="0.75" customHeight="1"/>
    <row r="34" spans="1:8" ht="30" customHeight="1">
      <c r="A34" s="616" t="s">
        <v>365</v>
      </c>
      <c r="B34" s="616"/>
      <c r="C34" s="616"/>
      <c r="D34" s="616"/>
      <c r="E34" s="618" t="s">
        <v>196</v>
      </c>
      <c r="F34" s="618"/>
      <c r="G34" s="618"/>
      <c r="H34" s="618"/>
    </row>
    <row r="35" spans="1:8">
      <c r="E35" s="617" t="s">
        <v>309</v>
      </c>
      <c r="F35" s="617"/>
      <c r="G35" s="617"/>
      <c r="H35" s="617"/>
    </row>
  </sheetData>
  <mergeCells count="26">
    <mergeCell ref="E35:H35"/>
    <mergeCell ref="C18:E18"/>
    <mergeCell ref="C19:E19"/>
    <mergeCell ref="A15:H15"/>
    <mergeCell ref="C16:E16"/>
    <mergeCell ref="C17:E17"/>
    <mergeCell ref="C21:E21"/>
    <mergeCell ref="C22:E22"/>
    <mergeCell ref="B20:E20"/>
    <mergeCell ref="B24:E24"/>
    <mergeCell ref="E34:H34"/>
    <mergeCell ref="B27:G27"/>
    <mergeCell ref="A30:D30"/>
    <mergeCell ref="E30:H30"/>
    <mergeCell ref="B26:E26"/>
    <mergeCell ref="E31:H31"/>
    <mergeCell ref="A2:H2"/>
    <mergeCell ref="A3:H3"/>
    <mergeCell ref="A6:H6"/>
    <mergeCell ref="A9:H9"/>
    <mergeCell ref="C11:F11"/>
    <mergeCell ref="C25:E25"/>
    <mergeCell ref="C23:E23"/>
    <mergeCell ref="A34:D34"/>
    <mergeCell ref="B12:G12"/>
    <mergeCell ref="A14:B14"/>
  </mergeCells>
  <pageMargins left="0.51181102362204722" right="3.937007874015748E-2" top="3.937007874015748E-2" bottom="3.937007874015748E-2" header="0" footer="0"/>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7"/>
  <sheetViews>
    <sheetView topLeftCell="A10" workbookViewId="0">
      <selection activeCell="N25" sqref="N25"/>
    </sheetView>
  </sheetViews>
  <sheetFormatPr defaultRowHeight="15"/>
  <cols>
    <col min="1" max="1" width="6.42578125" style="101" customWidth="1"/>
    <col min="2" max="2" width="13.7109375" style="101" customWidth="1"/>
    <col min="3" max="3" width="11.5703125" style="101" customWidth="1"/>
    <col min="4" max="4" width="9.140625" style="101"/>
    <col min="5" max="5" width="7.140625" style="101" customWidth="1"/>
    <col min="6" max="6" width="13.7109375" style="101" customWidth="1"/>
    <col min="7" max="7" width="10" style="101" customWidth="1"/>
    <col min="8" max="8" width="13.5703125" style="101" customWidth="1"/>
    <col min="9" max="9" width="9.140625" style="101"/>
    <col min="10" max="256" width="9.140625" style="38"/>
    <col min="257" max="257" width="6.42578125" style="38" customWidth="1"/>
    <col min="258" max="258" width="13.7109375" style="38" customWidth="1"/>
    <col min="259" max="259" width="11.5703125" style="38" customWidth="1"/>
    <col min="260" max="260" width="9.140625" style="38"/>
    <col min="261" max="261" width="7.140625" style="38" customWidth="1"/>
    <col min="262" max="262" width="13.7109375" style="38" customWidth="1"/>
    <col min="263" max="263" width="10" style="38" customWidth="1"/>
    <col min="264" max="264" width="13.5703125" style="38" customWidth="1"/>
    <col min="265" max="512" width="9.140625" style="38"/>
    <col min="513" max="513" width="6.42578125" style="38" customWidth="1"/>
    <col min="514" max="514" width="13.7109375" style="38" customWidth="1"/>
    <col min="515" max="515" width="11.5703125" style="38" customWidth="1"/>
    <col min="516" max="516" width="9.140625" style="38"/>
    <col min="517" max="517" width="7.140625" style="38" customWidth="1"/>
    <col min="518" max="518" width="13.7109375" style="38" customWidth="1"/>
    <col min="519" max="519" width="10" style="38" customWidth="1"/>
    <col min="520" max="520" width="13.5703125" style="38" customWidth="1"/>
    <col min="521" max="768" width="9.140625" style="38"/>
    <col min="769" max="769" width="6.42578125" style="38" customWidth="1"/>
    <col min="770" max="770" width="13.7109375" style="38" customWidth="1"/>
    <col min="771" max="771" width="11.5703125" style="38" customWidth="1"/>
    <col min="772" max="772" width="9.140625" style="38"/>
    <col min="773" max="773" width="7.140625" style="38" customWidth="1"/>
    <col min="774" max="774" width="13.7109375" style="38" customWidth="1"/>
    <col min="775" max="775" width="10" style="38" customWidth="1"/>
    <col min="776" max="776" width="13.5703125" style="38" customWidth="1"/>
    <col min="777" max="1024" width="9.140625" style="38"/>
    <col min="1025" max="1025" width="6.42578125" style="38" customWidth="1"/>
    <col min="1026" max="1026" width="13.7109375" style="38" customWidth="1"/>
    <col min="1027" max="1027" width="11.5703125" style="38" customWidth="1"/>
    <col min="1028" max="1028" width="9.140625" style="38"/>
    <col min="1029" max="1029" width="7.140625" style="38" customWidth="1"/>
    <col min="1030" max="1030" width="13.7109375" style="38" customWidth="1"/>
    <col min="1031" max="1031" width="10" style="38" customWidth="1"/>
    <col min="1032" max="1032" width="13.5703125" style="38" customWidth="1"/>
    <col min="1033" max="1280" width="9.140625" style="38"/>
    <col min="1281" max="1281" width="6.42578125" style="38" customWidth="1"/>
    <col min="1282" max="1282" width="13.7109375" style="38" customWidth="1"/>
    <col min="1283" max="1283" width="11.5703125" style="38" customWidth="1"/>
    <col min="1284" max="1284" width="9.140625" style="38"/>
    <col min="1285" max="1285" width="7.140625" style="38" customWidth="1"/>
    <col min="1286" max="1286" width="13.7109375" style="38" customWidth="1"/>
    <col min="1287" max="1287" width="10" style="38" customWidth="1"/>
    <col min="1288" max="1288" width="13.5703125" style="38" customWidth="1"/>
    <col min="1289" max="1536" width="9.140625" style="38"/>
    <col min="1537" max="1537" width="6.42578125" style="38" customWidth="1"/>
    <col min="1538" max="1538" width="13.7109375" style="38" customWidth="1"/>
    <col min="1539" max="1539" width="11.5703125" style="38" customWidth="1"/>
    <col min="1540" max="1540" width="9.140625" style="38"/>
    <col min="1541" max="1541" width="7.140625" style="38" customWidth="1"/>
    <col min="1542" max="1542" width="13.7109375" style="38" customWidth="1"/>
    <col min="1543" max="1543" width="10" style="38" customWidth="1"/>
    <col min="1544" max="1544" width="13.5703125" style="38" customWidth="1"/>
    <col min="1545" max="1792" width="9.140625" style="38"/>
    <col min="1793" max="1793" width="6.42578125" style="38" customWidth="1"/>
    <col min="1794" max="1794" width="13.7109375" style="38" customWidth="1"/>
    <col min="1795" max="1795" width="11.5703125" style="38" customWidth="1"/>
    <col min="1796" max="1796" width="9.140625" style="38"/>
    <col min="1797" max="1797" width="7.140625" style="38" customWidth="1"/>
    <col min="1798" max="1798" width="13.7109375" style="38" customWidth="1"/>
    <col min="1799" max="1799" width="10" style="38" customWidth="1"/>
    <col min="1800" max="1800" width="13.5703125" style="38" customWidth="1"/>
    <col min="1801" max="2048" width="9.140625" style="38"/>
    <col min="2049" max="2049" width="6.42578125" style="38" customWidth="1"/>
    <col min="2050" max="2050" width="13.7109375" style="38" customWidth="1"/>
    <col min="2051" max="2051" width="11.5703125" style="38" customWidth="1"/>
    <col min="2052" max="2052" width="9.140625" style="38"/>
    <col min="2053" max="2053" width="7.140625" style="38" customWidth="1"/>
    <col min="2054" max="2054" width="13.7109375" style="38" customWidth="1"/>
    <col min="2055" max="2055" width="10" style="38" customWidth="1"/>
    <col min="2056" max="2056" width="13.5703125" style="38" customWidth="1"/>
    <col min="2057" max="2304" width="9.140625" style="38"/>
    <col min="2305" max="2305" width="6.42578125" style="38" customWidth="1"/>
    <col min="2306" max="2306" width="13.7109375" style="38" customWidth="1"/>
    <col min="2307" max="2307" width="11.5703125" style="38" customWidth="1"/>
    <col min="2308" max="2308" width="9.140625" style="38"/>
    <col min="2309" max="2309" width="7.140625" style="38" customWidth="1"/>
    <col min="2310" max="2310" width="13.7109375" style="38" customWidth="1"/>
    <col min="2311" max="2311" width="10" style="38" customWidth="1"/>
    <col min="2312" max="2312" width="13.5703125" style="38" customWidth="1"/>
    <col min="2313" max="2560" width="9.140625" style="38"/>
    <col min="2561" max="2561" width="6.42578125" style="38" customWidth="1"/>
    <col min="2562" max="2562" width="13.7109375" style="38" customWidth="1"/>
    <col min="2563" max="2563" width="11.5703125" style="38" customWidth="1"/>
    <col min="2564" max="2564" width="9.140625" style="38"/>
    <col min="2565" max="2565" width="7.140625" style="38" customWidth="1"/>
    <col min="2566" max="2566" width="13.7109375" style="38" customWidth="1"/>
    <col min="2567" max="2567" width="10" style="38" customWidth="1"/>
    <col min="2568" max="2568" width="13.5703125" style="38" customWidth="1"/>
    <col min="2569" max="2816" width="9.140625" style="38"/>
    <col min="2817" max="2817" width="6.42578125" style="38" customWidth="1"/>
    <col min="2818" max="2818" width="13.7109375" style="38" customWidth="1"/>
    <col min="2819" max="2819" width="11.5703125" style="38" customWidth="1"/>
    <col min="2820" max="2820" width="9.140625" style="38"/>
    <col min="2821" max="2821" width="7.140625" style="38" customWidth="1"/>
    <col min="2822" max="2822" width="13.7109375" style="38" customWidth="1"/>
    <col min="2823" max="2823" width="10" style="38" customWidth="1"/>
    <col min="2824" max="2824" width="13.5703125" style="38" customWidth="1"/>
    <col min="2825" max="3072" width="9.140625" style="38"/>
    <col min="3073" max="3073" width="6.42578125" style="38" customWidth="1"/>
    <col min="3074" max="3074" width="13.7109375" style="38" customWidth="1"/>
    <col min="3075" max="3075" width="11.5703125" style="38" customWidth="1"/>
    <col min="3076" max="3076" width="9.140625" style="38"/>
    <col min="3077" max="3077" width="7.140625" style="38" customWidth="1"/>
    <col min="3078" max="3078" width="13.7109375" style="38" customWidth="1"/>
    <col min="3079" max="3079" width="10" style="38" customWidth="1"/>
    <col min="3080" max="3080" width="13.5703125" style="38" customWidth="1"/>
    <col min="3081" max="3328" width="9.140625" style="38"/>
    <col min="3329" max="3329" width="6.42578125" style="38" customWidth="1"/>
    <col min="3330" max="3330" width="13.7109375" style="38" customWidth="1"/>
    <col min="3331" max="3331" width="11.5703125" style="38" customWidth="1"/>
    <col min="3332" max="3332" width="9.140625" style="38"/>
    <col min="3333" max="3333" width="7.140625" style="38" customWidth="1"/>
    <col min="3334" max="3334" width="13.7109375" style="38" customWidth="1"/>
    <col min="3335" max="3335" width="10" style="38" customWidth="1"/>
    <col min="3336" max="3336" width="13.5703125" style="38" customWidth="1"/>
    <col min="3337" max="3584" width="9.140625" style="38"/>
    <col min="3585" max="3585" width="6.42578125" style="38" customWidth="1"/>
    <col min="3586" max="3586" width="13.7109375" style="38" customWidth="1"/>
    <col min="3587" max="3587" width="11.5703125" style="38" customWidth="1"/>
    <col min="3588" max="3588" width="9.140625" style="38"/>
    <col min="3589" max="3589" width="7.140625" style="38" customWidth="1"/>
    <col min="3590" max="3590" width="13.7109375" style="38" customWidth="1"/>
    <col min="3591" max="3591" width="10" style="38" customWidth="1"/>
    <col min="3592" max="3592" width="13.5703125" style="38" customWidth="1"/>
    <col min="3593" max="3840" width="9.140625" style="38"/>
    <col min="3841" max="3841" width="6.42578125" style="38" customWidth="1"/>
    <col min="3842" max="3842" width="13.7109375" style="38" customWidth="1"/>
    <col min="3843" max="3843" width="11.5703125" style="38" customWidth="1"/>
    <col min="3844" max="3844" width="9.140625" style="38"/>
    <col min="3845" max="3845" width="7.140625" style="38" customWidth="1"/>
    <col min="3846" max="3846" width="13.7109375" style="38" customWidth="1"/>
    <col min="3847" max="3847" width="10" style="38" customWidth="1"/>
    <col min="3848" max="3848" width="13.5703125" style="38" customWidth="1"/>
    <col min="3849" max="4096" width="9.140625" style="38"/>
    <col min="4097" max="4097" width="6.42578125" style="38" customWidth="1"/>
    <col min="4098" max="4098" width="13.7109375" style="38" customWidth="1"/>
    <col min="4099" max="4099" width="11.5703125" style="38" customWidth="1"/>
    <col min="4100" max="4100" width="9.140625" style="38"/>
    <col min="4101" max="4101" width="7.140625" style="38" customWidth="1"/>
    <col min="4102" max="4102" width="13.7109375" style="38" customWidth="1"/>
    <col min="4103" max="4103" width="10" style="38" customWidth="1"/>
    <col min="4104" max="4104" width="13.5703125" style="38" customWidth="1"/>
    <col min="4105" max="4352" width="9.140625" style="38"/>
    <col min="4353" max="4353" width="6.42578125" style="38" customWidth="1"/>
    <col min="4354" max="4354" width="13.7109375" style="38" customWidth="1"/>
    <col min="4355" max="4355" width="11.5703125" style="38" customWidth="1"/>
    <col min="4356" max="4356" width="9.140625" style="38"/>
    <col min="4357" max="4357" width="7.140625" style="38" customWidth="1"/>
    <col min="4358" max="4358" width="13.7109375" style="38" customWidth="1"/>
    <col min="4359" max="4359" width="10" style="38" customWidth="1"/>
    <col min="4360" max="4360" width="13.5703125" style="38" customWidth="1"/>
    <col min="4361" max="4608" width="9.140625" style="38"/>
    <col min="4609" max="4609" width="6.42578125" style="38" customWidth="1"/>
    <col min="4610" max="4610" width="13.7109375" style="38" customWidth="1"/>
    <col min="4611" max="4611" width="11.5703125" style="38" customWidth="1"/>
    <col min="4612" max="4612" width="9.140625" style="38"/>
    <col min="4613" max="4613" width="7.140625" style="38" customWidth="1"/>
    <col min="4614" max="4614" width="13.7109375" style="38" customWidth="1"/>
    <col min="4615" max="4615" width="10" style="38" customWidth="1"/>
    <col min="4616" max="4616" width="13.5703125" style="38" customWidth="1"/>
    <col min="4617" max="4864" width="9.140625" style="38"/>
    <col min="4865" max="4865" width="6.42578125" style="38" customWidth="1"/>
    <col min="4866" max="4866" width="13.7109375" style="38" customWidth="1"/>
    <col min="4867" max="4867" width="11.5703125" style="38" customWidth="1"/>
    <col min="4868" max="4868" width="9.140625" style="38"/>
    <col min="4869" max="4869" width="7.140625" style="38" customWidth="1"/>
    <col min="4870" max="4870" width="13.7109375" style="38" customWidth="1"/>
    <col min="4871" max="4871" width="10" style="38" customWidth="1"/>
    <col min="4872" max="4872" width="13.5703125" style="38" customWidth="1"/>
    <col min="4873" max="5120" width="9.140625" style="38"/>
    <col min="5121" max="5121" width="6.42578125" style="38" customWidth="1"/>
    <col min="5122" max="5122" width="13.7109375" style="38" customWidth="1"/>
    <col min="5123" max="5123" width="11.5703125" style="38" customWidth="1"/>
    <col min="5124" max="5124" width="9.140625" style="38"/>
    <col min="5125" max="5125" width="7.140625" style="38" customWidth="1"/>
    <col min="5126" max="5126" width="13.7109375" style="38" customWidth="1"/>
    <col min="5127" max="5127" width="10" style="38" customWidth="1"/>
    <col min="5128" max="5128" width="13.5703125" style="38" customWidth="1"/>
    <col min="5129" max="5376" width="9.140625" style="38"/>
    <col min="5377" max="5377" width="6.42578125" style="38" customWidth="1"/>
    <col min="5378" max="5378" width="13.7109375" style="38" customWidth="1"/>
    <col min="5379" max="5379" width="11.5703125" style="38" customWidth="1"/>
    <col min="5380" max="5380" width="9.140625" style="38"/>
    <col min="5381" max="5381" width="7.140625" style="38" customWidth="1"/>
    <col min="5382" max="5382" width="13.7109375" style="38" customWidth="1"/>
    <col min="5383" max="5383" width="10" style="38" customWidth="1"/>
    <col min="5384" max="5384" width="13.5703125" style="38" customWidth="1"/>
    <col min="5385" max="5632" width="9.140625" style="38"/>
    <col min="5633" max="5633" width="6.42578125" style="38" customWidth="1"/>
    <col min="5634" max="5634" width="13.7109375" style="38" customWidth="1"/>
    <col min="5635" max="5635" width="11.5703125" style="38" customWidth="1"/>
    <col min="5636" max="5636" width="9.140625" style="38"/>
    <col min="5637" max="5637" width="7.140625" style="38" customWidth="1"/>
    <col min="5638" max="5638" width="13.7109375" style="38" customWidth="1"/>
    <col min="5639" max="5639" width="10" style="38" customWidth="1"/>
    <col min="5640" max="5640" width="13.5703125" style="38" customWidth="1"/>
    <col min="5641" max="5888" width="9.140625" style="38"/>
    <col min="5889" max="5889" width="6.42578125" style="38" customWidth="1"/>
    <col min="5890" max="5890" width="13.7109375" style="38" customWidth="1"/>
    <col min="5891" max="5891" width="11.5703125" style="38" customWidth="1"/>
    <col min="5892" max="5892" width="9.140625" style="38"/>
    <col min="5893" max="5893" width="7.140625" style="38" customWidth="1"/>
    <col min="5894" max="5894" width="13.7109375" style="38" customWidth="1"/>
    <col min="5895" max="5895" width="10" style="38" customWidth="1"/>
    <col min="5896" max="5896" width="13.5703125" style="38" customWidth="1"/>
    <col min="5897" max="6144" width="9.140625" style="38"/>
    <col min="6145" max="6145" width="6.42578125" style="38" customWidth="1"/>
    <col min="6146" max="6146" width="13.7109375" style="38" customWidth="1"/>
    <col min="6147" max="6147" width="11.5703125" style="38" customWidth="1"/>
    <col min="6148" max="6148" width="9.140625" style="38"/>
    <col min="6149" max="6149" width="7.140625" style="38" customWidth="1"/>
    <col min="6150" max="6150" width="13.7109375" style="38" customWidth="1"/>
    <col min="6151" max="6151" width="10" style="38" customWidth="1"/>
    <col min="6152" max="6152" width="13.5703125" style="38" customWidth="1"/>
    <col min="6153" max="6400" width="9.140625" style="38"/>
    <col min="6401" max="6401" width="6.42578125" style="38" customWidth="1"/>
    <col min="6402" max="6402" width="13.7109375" style="38" customWidth="1"/>
    <col min="6403" max="6403" width="11.5703125" style="38" customWidth="1"/>
    <col min="6404" max="6404" width="9.140625" style="38"/>
    <col min="6405" max="6405" width="7.140625" style="38" customWidth="1"/>
    <col min="6406" max="6406" width="13.7109375" style="38" customWidth="1"/>
    <col min="6407" max="6407" width="10" style="38" customWidth="1"/>
    <col min="6408" max="6408" width="13.5703125" style="38" customWidth="1"/>
    <col min="6409" max="6656" width="9.140625" style="38"/>
    <col min="6657" max="6657" width="6.42578125" style="38" customWidth="1"/>
    <col min="6658" max="6658" width="13.7109375" style="38" customWidth="1"/>
    <col min="6659" max="6659" width="11.5703125" style="38" customWidth="1"/>
    <col min="6660" max="6660" width="9.140625" style="38"/>
    <col min="6661" max="6661" width="7.140625" style="38" customWidth="1"/>
    <col min="6662" max="6662" width="13.7109375" style="38" customWidth="1"/>
    <col min="6663" max="6663" width="10" style="38" customWidth="1"/>
    <col min="6664" max="6664" width="13.5703125" style="38" customWidth="1"/>
    <col min="6665" max="6912" width="9.140625" style="38"/>
    <col min="6913" max="6913" width="6.42578125" style="38" customWidth="1"/>
    <col min="6914" max="6914" width="13.7109375" style="38" customWidth="1"/>
    <col min="6915" max="6915" width="11.5703125" style="38" customWidth="1"/>
    <col min="6916" max="6916" width="9.140625" style="38"/>
    <col min="6917" max="6917" width="7.140625" style="38" customWidth="1"/>
    <col min="6918" max="6918" width="13.7109375" style="38" customWidth="1"/>
    <col min="6919" max="6919" width="10" style="38" customWidth="1"/>
    <col min="6920" max="6920" width="13.5703125" style="38" customWidth="1"/>
    <col min="6921" max="7168" width="9.140625" style="38"/>
    <col min="7169" max="7169" width="6.42578125" style="38" customWidth="1"/>
    <col min="7170" max="7170" width="13.7109375" style="38" customWidth="1"/>
    <col min="7171" max="7171" width="11.5703125" style="38" customWidth="1"/>
    <col min="7172" max="7172" width="9.140625" style="38"/>
    <col min="7173" max="7173" width="7.140625" style="38" customWidth="1"/>
    <col min="7174" max="7174" width="13.7109375" style="38" customWidth="1"/>
    <col min="7175" max="7175" width="10" style="38" customWidth="1"/>
    <col min="7176" max="7176" width="13.5703125" style="38" customWidth="1"/>
    <col min="7177" max="7424" width="9.140625" style="38"/>
    <col min="7425" max="7425" width="6.42578125" style="38" customWidth="1"/>
    <col min="7426" max="7426" width="13.7109375" style="38" customWidth="1"/>
    <col min="7427" max="7427" width="11.5703125" style="38" customWidth="1"/>
    <col min="7428" max="7428" width="9.140625" style="38"/>
    <col min="7429" max="7429" width="7.140625" style="38" customWidth="1"/>
    <col min="7430" max="7430" width="13.7109375" style="38" customWidth="1"/>
    <col min="7431" max="7431" width="10" style="38" customWidth="1"/>
    <col min="7432" max="7432" width="13.5703125" style="38" customWidth="1"/>
    <col min="7433" max="7680" width="9.140625" style="38"/>
    <col min="7681" max="7681" width="6.42578125" style="38" customWidth="1"/>
    <col min="7682" max="7682" width="13.7109375" style="38" customWidth="1"/>
    <col min="7683" max="7683" width="11.5703125" style="38" customWidth="1"/>
    <col min="7684" max="7684" width="9.140625" style="38"/>
    <col min="7685" max="7685" width="7.140625" style="38" customWidth="1"/>
    <col min="7686" max="7686" width="13.7109375" style="38" customWidth="1"/>
    <col min="7687" max="7687" width="10" style="38" customWidth="1"/>
    <col min="7688" max="7688" width="13.5703125" style="38" customWidth="1"/>
    <col min="7689" max="7936" width="9.140625" style="38"/>
    <col min="7937" max="7937" width="6.42578125" style="38" customWidth="1"/>
    <col min="7938" max="7938" width="13.7109375" style="38" customWidth="1"/>
    <col min="7939" max="7939" width="11.5703125" style="38" customWidth="1"/>
    <col min="7940" max="7940" width="9.140625" style="38"/>
    <col min="7941" max="7941" width="7.140625" style="38" customWidth="1"/>
    <col min="7942" max="7942" width="13.7109375" style="38" customWidth="1"/>
    <col min="7943" max="7943" width="10" style="38" customWidth="1"/>
    <col min="7944" max="7944" width="13.5703125" style="38" customWidth="1"/>
    <col min="7945" max="8192" width="9.140625" style="38"/>
    <col min="8193" max="8193" width="6.42578125" style="38" customWidth="1"/>
    <col min="8194" max="8194" width="13.7109375" style="38" customWidth="1"/>
    <col min="8195" max="8195" width="11.5703125" style="38" customWidth="1"/>
    <col min="8196" max="8196" width="9.140625" style="38"/>
    <col min="8197" max="8197" width="7.140625" style="38" customWidth="1"/>
    <col min="8198" max="8198" width="13.7109375" style="38" customWidth="1"/>
    <col min="8199" max="8199" width="10" style="38" customWidth="1"/>
    <col min="8200" max="8200" width="13.5703125" style="38" customWidth="1"/>
    <col min="8201" max="8448" width="9.140625" style="38"/>
    <col min="8449" max="8449" width="6.42578125" style="38" customWidth="1"/>
    <col min="8450" max="8450" width="13.7109375" style="38" customWidth="1"/>
    <col min="8451" max="8451" width="11.5703125" style="38" customWidth="1"/>
    <col min="8452" max="8452" width="9.140625" style="38"/>
    <col min="8453" max="8453" width="7.140625" style="38" customWidth="1"/>
    <col min="8454" max="8454" width="13.7109375" style="38" customWidth="1"/>
    <col min="8455" max="8455" width="10" style="38" customWidth="1"/>
    <col min="8456" max="8456" width="13.5703125" style="38" customWidth="1"/>
    <col min="8457" max="8704" width="9.140625" style="38"/>
    <col min="8705" max="8705" width="6.42578125" style="38" customWidth="1"/>
    <col min="8706" max="8706" width="13.7109375" style="38" customWidth="1"/>
    <col min="8707" max="8707" width="11.5703125" style="38" customWidth="1"/>
    <col min="8708" max="8708" width="9.140625" style="38"/>
    <col min="8709" max="8709" width="7.140625" style="38" customWidth="1"/>
    <col min="8710" max="8710" width="13.7109375" style="38" customWidth="1"/>
    <col min="8711" max="8711" width="10" style="38" customWidth="1"/>
    <col min="8712" max="8712" width="13.5703125" style="38" customWidth="1"/>
    <col min="8713" max="8960" width="9.140625" style="38"/>
    <col min="8961" max="8961" width="6.42578125" style="38" customWidth="1"/>
    <col min="8962" max="8962" width="13.7109375" style="38" customWidth="1"/>
    <col min="8963" max="8963" width="11.5703125" style="38" customWidth="1"/>
    <col min="8964" max="8964" width="9.140625" style="38"/>
    <col min="8965" max="8965" width="7.140625" style="38" customWidth="1"/>
    <col min="8966" max="8966" width="13.7109375" style="38" customWidth="1"/>
    <col min="8967" max="8967" width="10" style="38" customWidth="1"/>
    <col min="8968" max="8968" width="13.5703125" style="38" customWidth="1"/>
    <col min="8969" max="9216" width="9.140625" style="38"/>
    <col min="9217" max="9217" width="6.42578125" style="38" customWidth="1"/>
    <col min="9218" max="9218" width="13.7109375" style="38" customWidth="1"/>
    <col min="9219" max="9219" width="11.5703125" style="38" customWidth="1"/>
    <col min="9220" max="9220" width="9.140625" style="38"/>
    <col min="9221" max="9221" width="7.140625" style="38" customWidth="1"/>
    <col min="9222" max="9222" width="13.7109375" style="38" customWidth="1"/>
    <col min="9223" max="9223" width="10" style="38" customWidth="1"/>
    <col min="9224" max="9224" width="13.5703125" style="38" customWidth="1"/>
    <col min="9225" max="9472" width="9.140625" style="38"/>
    <col min="9473" max="9473" width="6.42578125" style="38" customWidth="1"/>
    <col min="9474" max="9474" width="13.7109375" style="38" customWidth="1"/>
    <col min="9475" max="9475" width="11.5703125" style="38" customWidth="1"/>
    <col min="9476" max="9476" width="9.140625" style="38"/>
    <col min="9477" max="9477" width="7.140625" style="38" customWidth="1"/>
    <col min="9478" max="9478" width="13.7109375" style="38" customWidth="1"/>
    <col min="9479" max="9479" width="10" style="38" customWidth="1"/>
    <col min="9480" max="9480" width="13.5703125" style="38" customWidth="1"/>
    <col min="9481" max="9728" width="9.140625" style="38"/>
    <col min="9729" max="9729" width="6.42578125" style="38" customWidth="1"/>
    <col min="9730" max="9730" width="13.7109375" style="38" customWidth="1"/>
    <col min="9731" max="9731" width="11.5703125" style="38" customWidth="1"/>
    <col min="9732" max="9732" width="9.140625" style="38"/>
    <col min="9733" max="9733" width="7.140625" style="38" customWidth="1"/>
    <col min="9734" max="9734" width="13.7109375" style="38" customWidth="1"/>
    <col min="9735" max="9735" width="10" style="38" customWidth="1"/>
    <col min="9736" max="9736" width="13.5703125" style="38" customWidth="1"/>
    <col min="9737" max="9984" width="9.140625" style="38"/>
    <col min="9985" max="9985" width="6.42578125" style="38" customWidth="1"/>
    <col min="9986" max="9986" width="13.7109375" style="38" customWidth="1"/>
    <col min="9987" max="9987" width="11.5703125" style="38" customWidth="1"/>
    <col min="9988" max="9988" width="9.140625" style="38"/>
    <col min="9989" max="9989" width="7.140625" style="38" customWidth="1"/>
    <col min="9990" max="9990" width="13.7109375" style="38" customWidth="1"/>
    <col min="9991" max="9991" width="10" style="38" customWidth="1"/>
    <col min="9992" max="9992" width="13.5703125" style="38" customWidth="1"/>
    <col min="9993" max="10240" width="9.140625" style="38"/>
    <col min="10241" max="10241" width="6.42578125" style="38" customWidth="1"/>
    <col min="10242" max="10242" width="13.7109375" style="38" customWidth="1"/>
    <col min="10243" max="10243" width="11.5703125" style="38" customWidth="1"/>
    <col min="10244" max="10244" width="9.140625" style="38"/>
    <col min="10245" max="10245" width="7.140625" style="38" customWidth="1"/>
    <col min="10246" max="10246" width="13.7109375" style="38" customWidth="1"/>
    <col min="10247" max="10247" width="10" style="38" customWidth="1"/>
    <col min="10248" max="10248" width="13.5703125" style="38" customWidth="1"/>
    <col min="10249" max="10496" width="9.140625" style="38"/>
    <col min="10497" max="10497" width="6.42578125" style="38" customWidth="1"/>
    <col min="10498" max="10498" width="13.7109375" style="38" customWidth="1"/>
    <col min="10499" max="10499" width="11.5703125" style="38" customWidth="1"/>
    <col min="10500" max="10500" width="9.140625" style="38"/>
    <col min="10501" max="10501" width="7.140625" style="38" customWidth="1"/>
    <col min="10502" max="10502" width="13.7109375" style="38" customWidth="1"/>
    <col min="10503" max="10503" width="10" style="38" customWidth="1"/>
    <col min="10504" max="10504" width="13.5703125" style="38" customWidth="1"/>
    <col min="10505" max="10752" width="9.140625" style="38"/>
    <col min="10753" max="10753" width="6.42578125" style="38" customWidth="1"/>
    <col min="10754" max="10754" width="13.7109375" style="38" customWidth="1"/>
    <col min="10755" max="10755" width="11.5703125" style="38" customWidth="1"/>
    <col min="10756" max="10756" width="9.140625" style="38"/>
    <col min="10757" max="10757" width="7.140625" style="38" customWidth="1"/>
    <col min="10758" max="10758" width="13.7109375" style="38" customWidth="1"/>
    <col min="10759" max="10759" width="10" style="38" customWidth="1"/>
    <col min="10760" max="10760" width="13.5703125" style="38" customWidth="1"/>
    <col min="10761" max="11008" width="9.140625" style="38"/>
    <col min="11009" max="11009" width="6.42578125" style="38" customWidth="1"/>
    <col min="11010" max="11010" width="13.7109375" style="38" customWidth="1"/>
    <col min="11011" max="11011" width="11.5703125" style="38" customWidth="1"/>
    <col min="11012" max="11012" width="9.140625" style="38"/>
    <col min="11013" max="11013" width="7.140625" style="38" customWidth="1"/>
    <col min="11014" max="11014" width="13.7109375" style="38" customWidth="1"/>
    <col min="11015" max="11015" width="10" style="38" customWidth="1"/>
    <col min="11016" max="11016" width="13.5703125" style="38" customWidth="1"/>
    <col min="11017" max="11264" width="9.140625" style="38"/>
    <col min="11265" max="11265" width="6.42578125" style="38" customWidth="1"/>
    <col min="11266" max="11266" width="13.7109375" style="38" customWidth="1"/>
    <col min="11267" max="11267" width="11.5703125" style="38" customWidth="1"/>
    <col min="11268" max="11268" width="9.140625" style="38"/>
    <col min="11269" max="11269" width="7.140625" style="38" customWidth="1"/>
    <col min="11270" max="11270" width="13.7109375" style="38" customWidth="1"/>
    <col min="11271" max="11271" width="10" style="38" customWidth="1"/>
    <col min="11272" max="11272" width="13.5703125" style="38" customWidth="1"/>
    <col min="11273" max="11520" width="9.140625" style="38"/>
    <col min="11521" max="11521" width="6.42578125" style="38" customWidth="1"/>
    <col min="11522" max="11522" width="13.7109375" style="38" customWidth="1"/>
    <col min="11523" max="11523" width="11.5703125" style="38" customWidth="1"/>
    <col min="11524" max="11524" width="9.140625" style="38"/>
    <col min="11525" max="11525" width="7.140625" style="38" customWidth="1"/>
    <col min="11526" max="11526" width="13.7109375" style="38" customWidth="1"/>
    <col min="11527" max="11527" width="10" style="38" customWidth="1"/>
    <col min="11528" max="11528" width="13.5703125" style="38" customWidth="1"/>
    <col min="11529" max="11776" width="9.140625" style="38"/>
    <col min="11777" max="11777" width="6.42578125" style="38" customWidth="1"/>
    <col min="11778" max="11778" width="13.7109375" style="38" customWidth="1"/>
    <col min="11779" max="11779" width="11.5703125" style="38" customWidth="1"/>
    <col min="11780" max="11780" width="9.140625" style="38"/>
    <col min="11781" max="11781" width="7.140625" style="38" customWidth="1"/>
    <col min="11782" max="11782" width="13.7109375" style="38" customWidth="1"/>
    <col min="11783" max="11783" width="10" style="38" customWidth="1"/>
    <col min="11784" max="11784" width="13.5703125" style="38" customWidth="1"/>
    <col min="11785" max="12032" width="9.140625" style="38"/>
    <col min="12033" max="12033" width="6.42578125" style="38" customWidth="1"/>
    <col min="12034" max="12034" width="13.7109375" style="38" customWidth="1"/>
    <col min="12035" max="12035" width="11.5703125" style="38" customWidth="1"/>
    <col min="12036" max="12036" width="9.140625" style="38"/>
    <col min="12037" max="12037" width="7.140625" style="38" customWidth="1"/>
    <col min="12038" max="12038" width="13.7109375" style="38" customWidth="1"/>
    <col min="12039" max="12039" width="10" style="38" customWidth="1"/>
    <col min="12040" max="12040" width="13.5703125" style="38" customWidth="1"/>
    <col min="12041" max="12288" width="9.140625" style="38"/>
    <col min="12289" max="12289" width="6.42578125" style="38" customWidth="1"/>
    <col min="12290" max="12290" width="13.7109375" style="38" customWidth="1"/>
    <col min="12291" max="12291" width="11.5703125" style="38" customWidth="1"/>
    <col min="12292" max="12292" width="9.140625" style="38"/>
    <col min="12293" max="12293" width="7.140625" style="38" customWidth="1"/>
    <col min="12294" max="12294" width="13.7109375" style="38" customWidth="1"/>
    <col min="12295" max="12295" width="10" style="38" customWidth="1"/>
    <col min="12296" max="12296" width="13.5703125" style="38" customWidth="1"/>
    <col min="12297" max="12544" width="9.140625" style="38"/>
    <col min="12545" max="12545" width="6.42578125" style="38" customWidth="1"/>
    <col min="12546" max="12546" width="13.7109375" style="38" customWidth="1"/>
    <col min="12547" max="12547" width="11.5703125" style="38" customWidth="1"/>
    <col min="12548" max="12548" width="9.140625" style="38"/>
    <col min="12549" max="12549" width="7.140625" style="38" customWidth="1"/>
    <col min="12550" max="12550" width="13.7109375" style="38" customWidth="1"/>
    <col min="12551" max="12551" width="10" style="38" customWidth="1"/>
    <col min="12552" max="12552" width="13.5703125" style="38" customWidth="1"/>
    <col min="12553" max="12800" width="9.140625" style="38"/>
    <col min="12801" max="12801" width="6.42578125" style="38" customWidth="1"/>
    <col min="12802" max="12802" width="13.7109375" style="38" customWidth="1"/>
    <col min="12803" max="12803" width="11.5703125" style="38" customWidth="1"/>
    <col min="12804" max="12804" width="9.140625" style="38"/>
    <col min="12805" max="12805" width="7.140625" style="38" customWidth="1"/>
    <col min="12806" max="12806" width="13.7109375" style="38" customWidth="1"/>
    <col min="12807" max="12807" width="10" style="38" customWidth="1"/>
    <col min="12808" max="12808" width="13.5703125" style="38" customWidth="1"/>
    <col min="12809" max="13056" width="9.140625" style="38"/>
    <col min="13057" max="13057" width="6.42578125" style="38" customWidth="1"/>
    <col min="13058" max="13058" width="13.7109375" style="38" customWidth="1"/>
    <col min="13059" max="13059" width="11.5703125" style="38" customWidth="1"/>
    <col min="13060" max="13060" width="9.140625" style="38"/>
    <col min="13061" max="13061" width="7.140625" style="38" customWidth="1"/>
    <col min="13062" max="13062" width="13.7109375" style="38" customWidth="1"/>
    <col min="13063" max="13063" width="10" style="38" customWidth="1"/>
    <col min="13064" max="13064" width="13.5703125" style="38" customWidth="1"/>
    <col min="13065" max="13312" width="9.140625" style="38"/>
    <col min="13313" max="13313" width="6.42578125" style="38" customWidth="1"/>
    <col min="13314" max="13314" width="13.7109375" style="38" customWidth="1"/>
    <col min="13315" max="13315" width="11.5703125" style="38" customWidth="1"/>
    <col min="13316" max="13316" width="9.140625" style="38"/>
    <col min="13317" max="13317" width="7.140625" style="38" customWidth="1"/>
    <col min="13318" max="13318" width="13.7109375" style="38" customWidth="1"/>
    <col min="13319" max="13319" width="10" style="38" customWidth="1"/>
    <col min="13320" max="13320" width="13.5703125" style="38" customWidth="1"/>
    <col min="13321" max="13568" width="9.140625" style="38"/>
    <col min="13569" max="13569" width="6.42578125" style="38" customWidth="1"/>
    <col min="13570" max="13570" width="13.7109375" style="38" customWidth="1"/>
    <col min="13571" max="13571" width="11.5703125" style="38" customWidth="1"/>
    <col min="13572" max="13572" width="9.140625" style="38"/>
    <col min="13573" max="13573" width="7.140625" style="38" customWidth="1"/>
    <col min="13574" max="13574" width="13.7109375" style="38" customWidth="1"/>
    <col min="13575" max="13575" width="10" style="38" customWidth="1"/>
    <col min="13576" max="13576" width="13.5703125" style="38" customWidth="1"/>
    <col min="13577" max="13824" width="9.140625" style="38"/>
    <col min="13825" max="13825" width="6.42578125" style="38" customWidth="1"/>
    <col min="13826" max="13826" width="13.7109375" style="38" customWidth="1"/>
    <col min="13827" max="13827" width="11.5703125" style="38" customWidth="1"/>
    <col min="13828" max="13828" width="9.140625" style="38"/>
    <col min="13829" max="13829" width="7.140625" style="38" customWidth="1"/>
    <col min="13830" max="13830" width="13.7109375" style="38" customWidth="1"/>
    <col min="13831" max="13831" width="10" style="38" customWidth="1"/>
    <col min="13832" max="13832" width="13.5703125" style="38" customWidth="1"/>
    <col min="13833" max="14080" width="9.140625" style="38"/>
    <col min="14081" max="14081" width="6.42578125" style="38" customWidth="1"/>
    <col min="14082" max="14082" width="13.7109375" style="38" customWidth="1"/>
    <col min="14083" max="14083" width="11.5703125" style="38" customWidth="1"/>
    <col min="14084" max="14084" width="9.140625" style="38"/>
    <col min="14085" max="14085" width="7.140625" style="38" customWidth="1"/>
    <col min="14086" max="14086" width="13.7109375" style="38" customWidth="1"/>
    <col min="14087" max="14087" width="10" style="38" customWidth="1"/>
    <col min="14088" max="14088" width="13.5703125" style="38" customWidth="1"/>
    <col min="14089" max="14336" width="9.140625" style="38"/>
    <col min="14337" max="14337" width="6.42578125" style="38" customWidth="1"/>
    <col min="14338" max="14338" width="13.7109375" style="38" customWidth="1"/>
    <col min="14339" max="14339" width="11.5703125" style="38" customWidth="1"/>
    <col min="14340" max="14340" width="9.140625" style="38"/>
    <col min="14341" max="14341" width="7.140625" style="38" customWidth="1"/>
    <col min="14342" max="14342" width="13.7109375" style="38" customWidth="1"/>
    <col min="14343" max="14343" width="10" style="38" customWidth="1"/>
    <col min="14344" max="14344" width="13.5703125" style="38" customWidth="1"/>
    <col min="14345" max="14592" width="9.140625" style="38"/>
    <col min="14593" max="14593" width="6.42578125" style="38" customWidth="1"/>
    <col min="14594" max="14594" width="13.7109375" style="38" customWidth="1"/>
    <col min="14595" max="14595" width="11.5703125" style="38" customWidth="1"/>
    <col min="14596" max="14596" width="9.140625" style="38"/>
    <col min="14597" max="14597" width="7.140625" style="38" customWidth="1"/>
    <col min="14598" max="14598" width="13.7109375" style="38" customWidth="1"/>
    <col min="14599" max="14599" width="10" style="38" customWidth="1"/>
    <col min="14600" max="14600" width="13.5703125" style="38" customWidth="1"/>
    <col min="14601" max="14848" width="9.140625" style="38"/>
    <col min="14849" max="14849" width="6.42578125" style="38" customWidth="1"/>
    <col min="14850" max="14850" width="13.7109375" style="38" customWidth="1"/>
    <col min="14851" max="14851" width="11.5703125" style="38" customWidth="1"/>
    <col min="14852" max="14852" width="9.140625" style="38"/>
    <col min="14853" max="14853" width="7.140625" style="38" customWidth="1"/>
    <col min="14854" max="14854" width="13.7109375" style="38" customWidth="1"/>
    <col min="14855" max="14855" width="10" style="38" customWidth="1"/>
    <col min="14856" max="14856" width="13.5703125" style="38" customWidth="1"/>
    <col min="14857" max="15104" width="9.140625" style="38"/>
    <col min="15105" max="15105" width="6.42578125" style="38" customWidth="1"/>
    <col min="15106" max="15106" width="13.7109375" style="38" customWidth="1"/>
    <col min="15107" max="15107" width="11.5703125" style="38" customWidth="1"/>
    <col min="15108" max="15108" width="9.140625" style="38"/>
    <col min="15109" max="15109" width="7.140625" style="38" customWidth="1"/>
    <col min="15110" max="15110" width="13.7109375" style="38" customWidth="1"/>
    <col min="15111" max="15111" width="10" style="38" customWidth="1"/>
    <col min="15112" max="15112" width="13.5703125" style="38" customWidth="1"/>
    <col min="15113" max="15360" width="9.140625" style="38"/>
    <col min="15361" max="15361" width="6.42578125" style="38" customWidth="1"/>
    <col min="15362" max="15362" width="13.7109375" style="38" customWidth="1"/>
    <col min="15363" max="15363" width="11.5703125" style="38" customWidth="1"/>
    <col min="15364" max="15364" width="9.140625" style="38"/>
    <col min="15365" max="15365" width="7.140625" style="38" customWidth="1"/>
    <col min="15366" max="15366" width="13.7109375" style="38" customWidth="1"/>
    <col min="15367" max="15367" width="10" style="38" customWidth="1"/>
    <col min="15368" max="15368" width="13.5703125" style="38" customWidth="1"/>
    <col min="15369" max="15616" width="9.140625" style="38"/>
    <col min="15617" max="15617" width="6.42578125" style="38" customWidth="1"/>
    <col min="15618" max="15618" width="13.7109375" style="38" customWidth="1"/>
    <col min="15619" max="15619" width="11.5703125" style="38" customWidth="1"/>
    <col min="15620" max="15620" width="9.140625" style="38"/>
    <col min="15621" max="15621" width="7.140625" style="38" customWidth="1"/>
    <col min="15622" max="15622" width="13.7109375" style="38" customWidth="1"/>
    <col min="15623" max="15623" width="10" style="38" customWidth="1"/>
    <col min="15624" max="15624" width="13.5703125" style="38" customWidth="1"/>
    <col min="15625" max="15872" width="9.140625" style="38"/>
    <col min="15873" max="15873" width="6.42578125" style="38" customWidth="1"/>
    <col min="15874" max="15874" width="13.7109375" style="38" customWidth="1"/>
    <col min="15875" max="15875" width="11.5703125" style="38" customWidth="1"/>
    <col min="15876" max="15876" width="9.140625" style="38"/>
    <col min="15877" max="15877" width="7.140625" style="38" customWidth="1"/>
    <col min="15878" max="15878" width="13.7109375" style="38" customWidth="1"/>
    <col min="15879" max="15879" width="10" style="38" customWidth="1"/>
    <col min="15880" max="15880" width="13.5703125" style="38" customWidth="1"/>
    <col min="15881" max="16128" width="9.140625" style="38"/>
    <col min="16129" max="16129" width="6.42578125" style="38" customWidth="1"/>
    <col min="16130" max="16130" width="13.7109375" style="38" customWidth="1"/>
    <col min="16131" max="16131" width="11.5703125" style="38" customWidth="1"/>
    <col min="16132" max="16132" width="9.140625" style="38"/>
    <col min="16133" max="16133" width="7.140625" style="38" customWidth="1"/>
    <col min="16134" max="16134" width="13.7109375" style="38" customWidth="1"/>
    <col min="16135" max="16135" width="10" style="38" customWidth="1"/>
    <col min="16136" max="16136" width="13.5703125" style="38" customWidth="1"/>
    <col min="16137" max="16384" width="9.140625" style="38"/>
  </cols>
  <sheetData>
    <row r="2" spans="1:9">
      <c r="A2" s="627" t="s">
        <v>289</v>
      </c>
      <c r="B2" s="627"/>
      <c r="C2" s="627"/>
      <c r="D2" s="627"/>
      <c r="E2" s="627"/>
      <c r="F2" s="627"/>
      <c r="G2" s="627"/>
      <c r="H2" s="627"/>
    </row>
    <row r="3" spans="1:9">
      <c r="A3" s="628" t="s">
        <v>254</v>
      </c>
      <c r="B3" s="628"/>
      <c r="C3" s="628"/>
      <c r="D3" s="628"/>
      <c r="E3" s="628"/>
      <c r="F3" s="628"/>
      <c r="G3" s="628"/>
      <c r="H3" s="628"/>
    </row>
    <row r="6" spans="1:9">
      <c r="A6" s="629" t="s">
        <v>356</v>
      </c>
      <c r="B6" s="629"/>
      <c r="C6" s="629"/>
      <c r="D6" s="629"/>
      <c r="E6" s="629"/>
      <c r="F6" s="629"/>
      <c r="G6" s="629"/>
      <c r="H6" s="629"/>
    </row>
    <row r="9" spans="1:9" ht="15" customHeight="1">
      <c r="A9" s="630" t="s">
        <v>297</v>
      </c>
      <c r="B9" s="630"/>
      <c r="C9" s="630"/>
      <c r="D9" s="630"/>
      <c r="E9" s="630"/>
      <c r="F9" s="630"/>
      <c r="G9" s="630"/>
      <c r="H9" s="630"/>
      <c r="I9" s="38"/>
    </row>
    <row r="10" spans="1:9">
      <c r="D10" s="82"/>
    </row>
    <row r="11" spans="1:9">
      <c r="C11" s="629" t="s">
        <v>370</v>
      </c>
      <c r="D11" s="629"/>
      <c r="E11" s="629"/>
      <c r="F11" s="629"/>
    </row>
    <row r="12" spans="1:9">
      <c r="B12" s="631"/>
      <c r="C12" s="631"/>
      <c r="D12" s="631"/>
      <c r="E12" s="631"/>
      <c r="F12" s="631"/>
      <c r="G12" s="631"/>
    </row>
    <row r="14" spans="1:9" ht="15" customHeight="1">
      <c r="A14" s="616" t="s">
        <v>298</v>
      </c>
      <c r="B14" s="616"/>
      <c r="C14" s="83" t="s">
        <v>400</v>
      </c>
      <c r="D14" s="84"/>
      <c r="E14" s="84"/>
      <c r="F14" s="84"/>
      <c r="G14" s="84"/>
      <c r="H14" s="84"/>
      <c r="I14" s="38"/>
    </row>
    <row r="15" spans="1:9">
      <c r="A15" s="620" t="s">
        <v>299</v>
      </c>
      <c r="B15" s="620"/>
      <c r="C15" s="620"/>
      <c r="D15" s="620"/>
      <c r="E15" s="620"/>
      <c r="F15" s="620"/>
      <c r="G15" s="620"/>
      <c r="H15" s="620"/>
    </row>
    <row r="16" spans="1:9" ht="27.95" customHeight="1">
      <c r="A16" s="89" t="s">
        <v>300</v>
      </c>
      <c r="B16" s="89" t="s">
        <v>301</v>
      </c>
      <c r="C16" s="632" t="s">
        <v>302</v>
      </c>
      <c r="D16" s="633"/>
      <c r="E16" s="634"/>
      <c r="F16" s="89" t="s">
        <v>303</v>
      </c>
      <c r="G16" s="90" t="s">
        <v>304</v>
      </c>
      <c r="H16" s="90" t="s">
        <v>305</v>
      </c>
      <c r="I16" s="38"/>
    </row>
    <row r="17" spans="1:8">
      <c r="A17" s="85">
        <v>1</v>
      </c>
      <c r="B17" s="106" t="s">
        <v>203</v>
      </c>
      <c r="C17" s="619" t="s">
        <v>307</v>
      </c>
      <c r="D17" s="619"/>
      <c r="E17" s="619"/>
      <c r="F17" s="78" t="s">
        <v>9</v>
      </c>
      <c r="G17" s="86" t="s">
        <v>9</v>
      </c>
      <c r="H17" s="87">
        <v>707609</v>
      </c>
    </row>
    <row r="18" spans="1:8">
      <c r="A18" s="85"/>
      <c r="B18" s="103" t="s">
        <v>306</v>
      </c>
      <c r="C18" s="624"/>
      <c r="D18" s="624"/>
      <c r="E18" s="624"/>
      <c r="F18" s="104" t="s">
        <v>9</v>
      </c>
      <c r="G18" s="105" t="s">
        <v>9</v>
      </c>
      <c r="H18" s="88">
        <f>0+H17</f>
        <v>707609</v>
      </c>
    </row>
    <row r="19" spans="1:8">
      <c r="A19" s="85">
        <v>2</v>
      </c>
      <c r="B19" s="106" t="s">
        <v>366</v>
      </c>
      <c r="C19" s="619" t="s">
        <v>307</v>
      </c>
      <c r="D19" s="619"/>
      <c r="E19" s="619"/>
      <c r="F19" s="78" t="s">
        <v>9</v>
      </c>
      <c r="G19" s="86" t="s">
        <v>9</v>
      </c>
      <c r="H19" s="87">
        <v>5954</v>
      </c>
    </row>
    <row r="20" spans="1:8">
      <c r="A20" s="85"/>
      <c r="B20" s="624" t="s">
        <v>306</v>
      </c>
      <c r="C20" s="624"/>
      <c r="D20" s="624"/>
      <c r="E20" s="624"/>
      <c r="F20" s="104" t="s">
        <v>9</v>
      </c>
      <c r="G20" s="105" t="s">
        <v>9</v>
      </c>
      <c r="H20" s="88">
        <f>0+H19</f>
        <v>5954</v>
      </c>
    </row>
    <row r="21" spans="1:8">
      <c r="A21" s="85">
        <v>3</v>
      </c>
      <c r="B21" s="106" t="s">
        <v>197</v>
      </c>
      <c r="C21" s="619" t="s">
        <v>374</v>
      </c>
      <c r="D21" s="619"/>
      <c r="E21" s="619"/>
      <c r="F21" s="78" t="s">
        <v>9</v>
      </c>
      <c r="G21" s="86" t="s">
        <v>9</v>
      </c>
      <c r="H21" s="87">
        <v>9557.25</v>
      </c>
    </row>
    <row r="22" spans="1:8">
      <c r="A22" s="85">
        <v>4</v>
      </c>
      <c r="B22" s="106" t="s">
        <v>197</v>
      </c>
      <c r="C22" s="619" t="s">
        <v>308</v>
      </c>
      <c r="D22" s="619"/>
      <c r="E22" s="619"/>
      <c r="F22" s="78" t="s">
        <v>9</v>
      </c>
      <c r="G22" s="86" t="s">
        <v>9</v>
      </c>
      <c r="H22" s="87">
        <v>29333.439999999999</v>
      </c>
    </row>
    <row r="23" spans="1:8">
      <c r="A23" s="85">
        <v>5</v>
      </c>
      <c r="B23" s="106" t="s">
        <v>197</v>
      </c>
      <c r="C23" s="619" t="s">
        <v>307</v>
      </c>
      <c r="D23" s="619"/>
      <c r="E23" s="619"/>
      <c r="F23" s="78" t="s">
        <v>9</v>
      </c>
      <c r="G23" s="86" t="s">
        <v>9</v>
      </c>
      <c r="H23" s="87">
        <v>1274951.32</v>
      </c>
    </row>
    <row r="24" spans="1:8">
      <c r="A24" s="85"/>
      <c r="B24" s="624" t="s">
        <v>306</v>
      </c>
      <c r="C24" s="624"/>
      <c r="D24" s="624"/>
      <c r="E24" s="624"/>
      <c r="F24" s="104" t="s">
        <v>9</v>
      </c>
      <c r="G24" s="105" t="s">
        <v>9</v>
      </c>
      <c r="H24" s="88">
        <f>0+H21+H22+H23</f>
        <v>1313842.01</v>
      </c>
    </row>
    <row r="25" spans="1:8" ht="19.5" customHeight="1">
      <c r="A25" s="85">
        <v>6</v>
      </c>
      <c r="B25" s="106" t="s">
        <v>205</v>
      </c>
      <c r="C25" s="619" t="s">
        <v>307</v>
      </c>
      <c r="D25" s="619"/>
      <c r="E25" s="619"/>
      <c r="F25" s="78" t="s">
        <v>9</v>
      </c>
      <c r="G25" s="86" t="s">
        <v>9</v>
      </c>
      <c r="H25" s="87">
        <v>42150</v>
      </c>
    </row>
    <row r="26" spans="1:8" ht="28.5" customHeight="1">
      <c r="A26" s="85"/>
      <c r="B26" s="624" t="s">
        <v>306</v>
      </c>
      <c r="C26" s="624"/>
      <c r="D26" s="624"/>
      <c r="E26" s="624"/>
      <c r="F26" s="104" t="s">
        <v>9</v>
      </c>
      <c r="G26" s="105" t="s">
        <v>9</v>
      </c>
      <c r="H26" s="88">
        <f>0+H25</f>
        <v>42150</v>
      </c>
    </row>
    <row r="27" spans="1:8">
      <c r="A27" s="85"/>
      <c r="B27" s="624" t="s">
        <v>375</v>
      </c>
      <c r="C27" s="624"/>
      <c r="D27" s="624"/>
      <c r="E27" s="624"/>
      <c r="F27" s="625"/>
      <c r="G27" s="626"/>
      <c r="H27" s="88">
        <f>+H18+H20+H24+H26</f>
        <v>2069555.01</v>
      </c>
    </row>
    <row r="28" spans="1:8" ht="30" customHeight="1"/>
    <row r="29" spans="1:8" ht="15" hidden="1" customHeight="1"/>
    <row r="30" spans="1:8" ht="19.5" customHeight="1">
      <c r="A30" s="616" t="s">
        <v>371</v>
      </c>
      <c r="B30" s="616"/>
      <c r="C30" s="616"/>
      <c r="D30" s="616"/>
      <c r="E30" s="618" t="s">
        <v>372</v>
      </c>
      <c r="F30" s="618"/>
      <c r="G30" s="618"/>
      <c r="H30" s="618"/>
    </row>
    <row r="31" spans="1:8">
      <c r="E31" s="617" t="s">
        <v>309</v>
      </c>
      <c r="F31" s="617"/>
      <c r="G31" s="617"/>
      <c r="H31" s="617"/>
    </row>
    <row r="33" spans="1:8" ht="15" hidden="1" customHeight="1"/>
    <row r="34" spans="1:8" ht="29.25" customHeight="1">
      <c r="A34" s="616" t="s">
        <v>365</v>
      </c>
      <c r="B34" s="616"/>
      <c r="C34" s="616"/>
      <c r="D34" s="616"/>
      <c r="E34" s="618" t="s">
        <v>196</v>
      </c>
      <c r="F34" s="618"/>
      <c r="G34" s="618"/>
      <c r="H34" s="618"/>
    </row>
    <row r="35" spans="1:8">
      <c r="E35" s="617" t="s">
        <v>309</v>
      </c>
      <c r="F35" s="617"/>
      <c r="G35" s="617"/>
      <c r="H35" s="617"/>
    </row>
    <row r="37" spans="1:8" ht="27.75" customHeight="1"/>
  </sheetData>
  <mergeCells count="26">
    <mergeCell ref="A2:H2"/>
    <mergeCell ref="A3:H3"/>
    <mergeCell ref="A6:H6"/>
    <mergeCell ref="A9:H9"/>
    <mergeCell ref="C11:F11"/>
    <mergeCell ref="B12:G12"/>
    <mergeCell ref="A14:B14"/>
    <mergeCell ref="A15:H15"/>
    <mergeCell ref="C16:E16"/>
    <mergeCell ref="C17:E17"/>
    <mergeCell ref="C18:E18"/>
    <mergeCell ref="C23:E23"/>
    <mergeCell ref="C19:E19"/>
    <mergeCell ref="C21:E21"/>
    <mergeCell ref="C22:E22"/>
    <mergeCell ref="B20:E20"/>
    <mergeCell ref="A34:D34"/>
    <mergeCell ref="E34:H34"/>
    <mergeCell ref="E35:H35"/>
    <mergeCell ref="B24:E24"/>
    <mergeCell ref="B26:E26"/>
    <mergeCell ref="B27:G27"/>
    <mergeCell ref="A30:D30"/>
    <mergeCell ref="E30:H30"/>
    <mergeCell ref="E31:H31"/>
    <mergeCell ref="C25:E25"/>
  </mergeCells>
  <pageMargins left="0.51181102362204722" right="3.937007874015748E-2" top="3.937007874015748E-2" bottom="3.937007874015748E-2" header="0" footer="3.937007874015748E-2"/>
  <pageSetup paperSize="9" orientation="portrait" horizontalDpi="360"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0"/>
  <sheetViews>
    <sheetView topLeftCell="A22" workbookViewId="0">
      <selection activeCell="P8" sqref="P8"/>
    </sheetView>
  </sheetViews>
  <sheetFormatPr defaultRowHeight="12"/>
  <cols>
    <col min="1" max="1" width="23.42578125" style="347" customWidth="1"/>
    <col min="2" max="2" width="7.85546875" style="347" customWidth="1"/>
    <col min="3" max="4" width="8.140625" style="347" customWidth="1"/>
    <col min="5" max="5" width="7.5703125" style="347" customWidth="1"/>
    <col min="6" max="7" width="7.42578125" style="347" customWidth="1"/>
    <col min="8" max="8" width="11.140625" style="347" customWidth="1"/>
    <col min="9" max="9" width="8.7109375" style="347" customWidth="1"/>
    <col min="10" max="11" width="8.140625" style="347" customWidth="1"/>
    <col min="12" max="12" width="11.7109375" style="347" customWidth="1"/>
    <col min="13" max="13" width="11" style="347" customWidth="1"/>
    <col min="14" max="14" width="9.140625" style="347"/>
    <col min="15" max="15" width="9" style="347" customWidth="1"/>
    <col min="16" max="16" width="7.5703125" style="347" customWidth="1"/>
    <col min="17" max="17" width="6.28515625" style="347" customWidth="1"/>
    <col min="18" max="18" width="9.42578125" style="347" customWidth="1"/>
    <col min="19" max="19" width="10.5703125" style="347" customWidth="1"/>
    <col min="20" max="20" width="16.5703125" style="347" customWidth="1"/>
    <col min="21" max="16384" width="9.140625" style="347"/>
  </cols>
  <sheetData>
    <row r="1" spans="1:19" ht="12" customHeight="1">
      <c r="A1" s="346"/>
      <c r="B1" s="346"/>
      <c r="C1" s="346"/>
      <c r="D1" s="346"/>
      <c r="E1" s="346"/>
      <c r="F1" s="346"/>
      <c r="G1" s="346"/>
      <c r="H1" s="346"/>
      <c r="I1" s="346"/>
      <c r="J1" s="346"/>
      <c r="K1" s="346"/>
      <c r="L1" s="346"/>
      <c r="M1" s="346"/>
      <c r="N1" s="660" t="s">
        <v>429</v>
      </c>
      <c r="O1" s="660"/>
      <c r="P1" s="660"/>
      <c r="Q1" s="660"/>
      <c r="R1" s="660"/>
      <c r="S1" s="660"/>
    </row>
    <row r="2" spans="1:19" ht="27.75" customHeight="1">
      <c r="A2" s="346"/>
      <c r="B2" s="661" t="s">
        <v>430</v>
      </c>
      <c r="C2" s="661"/>
      <c r="D2" s="661"/>
      <c r="E2" s="661"/>
      <c r="F2" s="661"/>
      <c r="G2" s="661"/>
      <c r="H2" s="661"/>
      <c r="I2" s="661"/>
      <c r="J2" s="661"/>
      <c r="K2" s="661"/>
      <c r="L2" s="661"/>
      <c r="M2" s="661"/>
      <c r="N2" s="660"/>
      <c r="O2" s="660"/>
      <c r="P2" s="660"/>
      <c r="Q2" s="660"/>
      <c r="R2" s="660"/>
      <c r="S2" s="660"/>
    </row>
    <row r="3" spans="1:19">
      <c r="A3" s="346"/>
      <c r="B3" s="346"/>
      <c r="C3" s="346"/>
      <c r="D3" s="346"/>
      <c r="E3" s="346"/>
      <c r="F3" s="346"/>
      <c r="G3" s="346"/>
      <c r="H3" s="346" t="s">
        <v>431</v>
      </c>
      <c r="I3" s="348"/>
      <c r="J3" s="348"/>
      <c r="K3" s="348"/>
      <c r="L3" s="348"/>
      <c r="M3" s="348"/>
      <c r="N3" s="349"/>
      <c r="O3" s="349"/>
      <c r="P3" s="349"/>
      <c r="Q3" s="349"/>
      <c r="R3" s="349"/>
      <c r="S3" s="349"/>
    </row>
    <row r="4" spans="1:19">
      <c r="A4" s="346"/>
      <c r="B4" s="346"/>
      <c r="C4" s="346"/>
      <c r="D4" s="346"/>
      <c r="E4" s="346"/>
      <c r="F4" s="346"/>
      <c r="G4" s="346"/>
      <c r="H4" s="346"/>
      <c r="I4" s="348"/>
      <c r="J4" s="348"/>
      <c r="K4" s="348"/>
      <c r="L4" s="348"/>
      <c r="M4" s="348"/>
      <c r="N4" s="349"/>
      <c r="O4" s="349"/>
      <c r="P4" s="349"/>
      <c r="Q4" s="349"/>
      <c r="R4" s="349"/>
      <c r="S4" s="349"/>
    </row>
    <row r="5" spans="1:19" ht="12.75" customHeight="1">
      <c r="A5" s="662" t="s">
        <v>432</v>
      </c>
      <c r="B5" s="662"/>
      <c r="C5" s="662"/>
      <c r="D5" s="662"/>
      <c r="E5" s="662"/>
      <c r="F5" s="662"/>
      <c r="G5" s="662"/>
      <c r="H5" s="662"/>
      <c r="I5" s="662"/>
      <c r="J5" s="662"/>
      <c r="K5" s="662"/>
      <c r="L5" s="662"/>
      <c r="M5" s="662"/>
      <c r="N5" s="662"/>
      <c r="O5" s="662"/>
      <c r="P5" s="662"/>
      <c r="Q5" s="662"/>
      <c r="R5" s="662"/>
      <c r="S5" s="662"/>
    </row>
    <row r="6" spans="1:19">
      <c r="A6" s="350"/>
      <c r="B6" s="350"/>
      <c r="C6" s="350"/>
      <c r="D6" s="350"/>
      <c r="E6" s="350"/>
      <c r="F6" s="350"/>
      <c r="G6" s="350"/>
      <c r="H6" s="350"/>
      <c r="I6" s="350"/>
      <c r="J6" s="663"/>
      <c r="K6" s="663"/>
      <c r="L6" s="663"/>
      <c r="M6" s="663"/>
      <c r="N6" s="350"/>
      <c r="O6" s="350"/>
      <c r="P6" s="350"/>
      <c r="Q6" s="350"/>
      <c r="R6" s="350"/>
      <c r="S6" s="350"/>
    </row>
    <row r="7" spans="1:19" ht="12" customHeight="1">
      <c r="A7" s="459"/>
      <c r="B7" s="459"/>
      <c r="C7" s="459"/>
      <c r="D7" s="664" t="s">
        <v>433</v>
      </c>
      <c r="E7" s="664"/>
      <c r="F7" s="664"/>
      <c r="G7" s="664"/>
      <c r="H7" s="664"/>
      <c r="I7" s="664"/>
      <c r="J7" s="664"/>
      <c r="K7" s="664"/>
      <c r="L7" s="664"/>
      <c r="M7" s="351"/>
      <c r="N7" s="459"/>
      <c r="O7" s="459"/>
      <c r="P7" s="459"/>
      <c r="Q7" s="459"/>
      <c r="R7" s="459"/>
      <c r="S7" s="459"/>
    </row>
    <row r="8" spans="1:19" ht="12" customHeight="1">
      <c r="A8" s="459"/>
      <c r="B8" s="459"/>
      <c r="C8" s="459"/>
      <c r="D8" s="460"/>
      <c r="E8" s="665" t="s">
        <v>434</v>
      </c>
      <c r="F8" s="665"/>
      <c r="G8" s="665"/>
      <c r="H8" s="665"/>
      <c r="I8" s="665"/>
      <c r="J8" s="665"/>
      <c r="K8" s="665"/>
      <c r="L8" s="665"/>
      <c r="M8" s="351"/>
      <c r="N8" s="459"/>
      <c r="O8" s="459"/>
      <c r="P8" s="459"/>
      <c r="Q8" s="459"/>
      <c r="R8" s="459"/>
      <c r="S8" s="459"/>
    </row>
    <row r="9" spans="1:19" ht="12.75">
      <c r="A9" s="11"/>
      <c r="B9" s="455"/>
      <c r="C9" s="455"/>
      <c r="D9" s="455"/>
      <c r="E9" s="455"/>
      <c r="F9" s="455"/>
      <c r="G9" s="455"/>
      <c r="H9" s="12"/>
      <c r="I9" s="12"/>
      <c r="J9" s="636"/>
      <c r="K9" s="636"/>
      <c r="L9" s="346"/>
      <c r="M9" s="346"/>
      <c r="N9" s="459"/>
      <c r="O9" s="459"/>
      <c r="P9" s="459"/>
      <c r="Q9" s="459"/>
      <c r="R9" s="459"/>
      <c r="S9" s="459"/>
    </row>
    <row r="10" spans="1:19" ht="12.75" customHeight="1">
      <c r="A10" s="12"/>
      <c r="B10" s="666" t="s">
        <v>435</v>
      </c>
      <c r="C10" s="667"/>
      <c r="D10" s="352" t="s">
        <v>436</v>
      </c>
      <c r="E10" s="353"/>
      <c r="F10" s="354"/>
      <c r="G10" s="354"/>
      <c r="H10" s="12"/>
      <c r="I10" s="12"/>
      <c r="J10" s="668"/>
      <c r="K10" s="668"/>
      <c r="L10" s="346"/>
      <c r="M10" s="346"/>
      <c r="N10" s="346"/>
      <c r="O10" s="346"/>
      <c r="P10" s="346"/>
      <c r="Q10" s="355"/>
      <c r="R10" s="355"/>
      <c r="S10" s="355"/>
    </row>
    <row r="11" spans="1:19" ht="19.5">
      <c r="A11" s="356" t="s">
        <v>437</v>
      </c>
      <c r="B11" s="357" t="s">
        <v>438</v>
      </c>
      <c r="C11" s="357" t="s">
        <v>439</v>
      </c>
      <c r="D11" s="358" t="s">
        <v>440</v>
      </c>
      <c r="E11" s="359" t="s">
        <v>441</v>
      </c>
      <c r="F11" s="360"/>
      <c r="G11" s="354"/>
      <c r="H11" s="12"/>
      <c r="I11" s="12"/>
      <c r="J11" s="458"/>
      <c r="K11" s="458"/>
      <c r="L11" s="346"/>
      <c r="M11" s="346"/>
      <c r="N11" s="346"/>
      <c r="O11" s="346"/>
      <c r="P11" s="346"/>
      <c r="Q11" s="355"/>
      <c r="R11" s="355"/>
      <c r="S11" s="355"/>
    </row>
    <row r="12" spans="1:19" ht="12.75">
      <c r="A12" s="361" t="s">
        <v>442</v>
      </c>
      <c r="B12" s="362">
        <v>1</v>
      </c>
      <c r="C12" s="362">
        <v>1</v>
      </c>
      <c r="D12" s="363">
        <v>1</v>
      </c>
      <c r="E12" s="364">
        <v>1</v>
      </c>
      <c r="F12" s="455"/>
      <c r="G12" s="455"/>
      <c r="H12" s="12"/>
      <c r="I12" s="454" t="s">
        <v>443</v>
      </c>
      <c r="J12" s="544" t="s">
        <v>199</v>
      </c>
      <c r="K12" s="544"/>
      <c r="L12" s="544"/>
      <c r="M12" s="544"/>
      <c r="N12" s="544"/>
      <c r="O12" s="544"/>
      <c r="P12" s="636"/>
      <c r="Q12" s="636"/>
      <c r="R12" s="658">
        <v>1</v>
      </c>
      <c r="S12" s="659"/>
    </row>
    <row r="13" spans="1:19" ht="12.75">
      <c r="A13" s="361" t="s">
        <v>444</v>
      </c>
      <c r="B13" s="365">
        <v>14</v>
      </c>
      <c r="C13" s="365">
        <v>14</v>
      </c>
      <c r="D13" s="366">
        <v>14</v>
      </c>
      <c r="E13" s="367">
        <v>14</v>
      </c>
      <c r="F13" s="453"/>
      <c r="G13" s="453"/>
      <c r="H13" s="12"/>
      <c r="I13" s="642"/>
      <c r="J13" s="642"/>
      <c r="K13" s="642"/>
      <c r="L13" s="642"/>
      <c r="M13" s="642"/>
      <c r="N13" s="642"/>
      <c r="O13" s="642"/>
      <c r="P13" s="346"/>
      <c r="Q13" s="355"/>
      <c r="R13" s="355"/>
      <c r="S13" s="355"/>
    </row>
    <row r="14" spans="1:19" ht="12.75">
      <c r="A14" s="361" t="s">
        <v>445</v>
      </c>
      <c r="B14" s="365">
        <v>241</v>
      </c>
      <c r="C14" s="365">
        <v>230</v>
      </c>
      <c r="D14" s="365">
        <v>235</v>
      </c>
      <c r="E14" s="367">
        <v>235</v>
      </c>
      <c r="F14" s="453"/>
      <c r="G14" s="453"/>
      <c r="H14" s="12"/>
      <c r="I14" s="368" t="s">
        <v>446</v>
      </c>
      <c r="J14" s="368"/>
      <c r="K14" s="369"/>
      <c r="L14" s="369"/>
      <c r="M14" s="370"/>
      <c r="N14" s="12"/>
      <c r="O14" s="12"/>
      <c r="P14" s="364">
        <v>9</v>
      </c>
      <c r="Q14" s="364">
        <v>1</v>
      </c>
      <c r="R14" s="371">
        <v>1</v>
      </c>
      <c r="S14" s="371">
        <v>1</v>
      </c>
    </row>
    <row r="15" spans="1:19" ht="13.5" thickBot="1">
      <c r="A15" s="372"/>
      <c r="B15" s="373"/>
      <c r="C15" s="373"/>
      <c r="D15" s="374"/>
      <c r="E15" s="368"/>
      <c r="F15" s="368"/>
      <c r="G15" s="368"/>
      <c r="H15" s="370"/>
      <c r="I15" s="12"/>
      <c r="J15" s="12"/>
      <c r="K15" s="12"/>
      <c r="L15" s="346"/>
      <c r="M15" s="375"/>
      <c r="N15" s="346"/>
      <c r="O15" s="346"/>
      <c r="P15" s="346"/>
      <c r="Q15" s="375"/>
      <c r="R15" s="375"/>
      <c r="S15" s="375"/>
    </row>
    <row r="16" spans="1:19" ht="12.75" customHeight="1">
      <c r="A16" s="643" t="s">
        <v>447</v>
      </c>
      <c r="B16" s="645" t="s">
        <v>448</v>
      </c>
      <c r="C16" s="646"/>
      <c r="D16" s="646"/>
      <c r="E16" s="646"/>
      <c r="F16" s="646"/>
      <c r="G16" s="647"/>
      <c r="H16" s="648" t="s">
        <v>449</v>
      </c>
      <c r="I16" s="649"/>
      <c r="J16" s="649"/>
      <c r="K16" s="649"/>
      <c r="L16" s="650"/>
      <c r="M16" s="648" t="s">
        <v>450</v>
      </c>
      <c r="N16" s="649"/>
      <c r="O16" s="649"/>
      <c r="P16" s="649"/>
      <c r="Q16" s="649"/>
      <c r="R16" s="649"/>
      <c r="S16" s="650"/>
    </row>
    <row r="17" spans="1:22" ht="12.75" customHeight="1">
      <c r="A17" s="644"/>
      <c r="B17" s="651" t="s">
        <v>451</v>
      </c>
      <c r="C17" s="652"/>
      <c r="D17" s="652"/>
      <c r="E17" s="653" t="s">
        <v>435</v>
      </c>
      <c r="F17" s="654"/>
      <c r="G17" s="655"/>
      <c r="H17" s="641" t="s">
        <v>452</v>
      </c>
      <c r="I17" s="638" t="s">
        <v>453</v>
      </c>
      <c r="J17" s="638" t="s">
        <v>454</v>
      </c>
      <c r="K17" s="639" t="s">
        <v>455</v>
      </c>
      <c r="L17" s="640" t="s">
        <v>306</v>
      </c>
      <c r="M17" s="641" t="s">
        <v>452</v>
      </c>
      <c r="N17" s="638" t="s">
        <v>453</v>
      </c>
      <c r="O17" s="638" t="s">
        <v>454</v>
      </c>
      <c r="P17" s="639" t="s">
        <v>456</v>
      </c>
      <c r="Q17" s="638" t="s">
        <v>457</v>
      </c>
      <c r="R17" s="638" t="s">
        <v>458</v>
      </c>
      <c r="S17" s="656" t="s">
        <v>306</v>
      </c>
    </row>
    <row r="18" spans="1:22" ht="67.5">
      <c r="A18" s="644"/>
      <c r="B18" s="457" t="s">
        <v>438</v>
      </c>
      <c r="C18" s="456" t="s">
        <v>459</v>
      </c>
      <c r="D18" s="456" t="s">
        <v>460</v>
      </c>
      <c r="E18" s="376" t="s">
        <v>438</v>
      </c>
      <c r="F18" s="456" t="s">
        <v>459</v>
      </c>
      <c r="G18" s="377" t="s">
        <v>461</v>
      </c>
      <c r="H18" s="641"/>
      <c r="I18" s="638"/>
      <c r="J18" s="638"/>
      <c r="K18" s="639"/>
      <c r="L18" s="640"/>
      <c r="M18" s="641"/>
      <c r="N18" s="638"/>
      <c r="O18" s="638"/>
      <c r="P18" s="639"/>
      <c r="Q18" s="638"/>
      <c r="R18" s="638"/>
      <c r="S18" s="657"/>
    </row>
    <row r="19" spans="1:22">
      <c r="A19" s="378">
        <v>1</v>
      </c>
      <c r="B19" s="379">
        <v>2</v>
      </c>
      <c r="C19" s="380">
        <v>3</v>
      </c>
      <c r="D19" s="380">
        <v>4</v>
      </c>
      <c r="E19" s="381">
        <v>5</v>
      </c>
      <c r="F19" s="380">
        <v>6</v>
      </c>
      <c r="G19" s="382">
        <v>7</v>
      </c>
      <c r="H19" s="383">
        <v>8</v>
      </c>
      <c r="I19" s="381">
        <v>9</v>
      </c>
      <c r="J19" s="381">
        <v>10</v>
      </c>
      <c r="K19" s="381">
        <v>11</v>
      </c>
      <c r="L19" s="384">
        <v>12</v>
      </c>
      <c r="M19" s="383">
        <v>13</v>
      </c>
      <c r="N19" s="381">
        <v>14</v>
      </c>
      <c r="O19" s="381">
        <v>15</v>
      </c>
      <c r="P19" s="381">
        <v>16</v>
      </c>
      <c r="Q19" s="381">
        <v>17</v>
      </c>
      <c r="R19" s="381">
        <v>18</v>
      </c>
      <c r="S19" s="384">
        <v>19</v>
      </c>
    </row>
    <row r="20" spans="1:22" ht="22.5">
      <c r="A20" s="385" t="s">
        <v>462</v>
      </c>
      <c r="B20" s="461">
        <v>2.25</v>
      </c>
      <c r="C20" s="386">
        <v>2.25</v>
      </c>
      <c r="D20" s="386">
        <v>2.25</v>
      </c>
      <c r="E20" s="387">
        <v>2.25</v>
      </c>
      <c r="F20" s="386">
        <v>2.25</v>
      </c>
      <c r="G20" s="388">
        <v>2.25</v>
      </c>
      <c r="H20" s="389">
        <f>125924+Q20</f>
        <v>126464</v>
      </c>
      <c r="I20" s="390">
        <v>2329</v>
      </c>
      <c r="J20" s="386">
        <v>5187</v>
      </c>
      <c r="K20" s="386">
        <v>2259</v>
      </c>
      <c r="L20" s="391">
        <f t="shared" ref="L20:L39" si="0">SUM(H20:K20)</f>
        <v>136239</v>
      </c>
      <c r="M20" s="389">
        <f>136239-N20-O20-P20-Q20</f>
        <v>125924</v>
      </c>
      <c r="N20" s="390">
        <v>2329</v>
      </c>
      <c r="O20" s="386">
        <v>5187</v>
      </c>
      <c r="P20" s="386">
        <v>2259</v>
      </c>
      <c r="Q20" s="390">
        <v>540</v>
      </c>
      <c r="R20" s="390"/>
      <c r="S20" s="391">
        <f t="shared" ref="S20:S39" si="1">SUM(M20:R20)</f>
        <v>136239</v>
      </c>
      <c r="T20" s="392"/>
      <c r="V20" s="392"/>
    </row>
    <row r="21" spans="1:22" ht="12.75">
      <c r="A21" s="393" t="s">
        <v>463</v>
      </c>
      <c r="B21" s="461">
        <v>0.74</v>
      </c>
      <c r="C21" s="389">
        <v>0.74</v>
      </c>
      <c r="D21" s="389">
        <v>0.71</v>
      </c>
      <c r="E21" s="389">
        <v>0.7</v>
      </c>
      <c r="F21" s="389">
        <v>0.74</v>
      </c>
      <c r="G21" s="389">
        <v>0.71</v>
      </c>
      <c r="H21" s="389">
        <v>46766</v>
      </c>
      <c r="I21" s="390">
        <v>772</v>
      </c>
      <c r="J21" s="386">
        <v>2074</v>
      </c>
      <c r="K21" s="386">
        <v>849</v>
      </c>
      <c r="L21" s="391">
        <f t="shared" si="0"/>
        <v>50461</v>
      </c>
      <c r="M21" s="389">
        <f>50461-N21-O21-P21</f>
        <v>46766</v>
      </c>
      <c r="N21" s="390">
        <v>772</v>
      </c>
      <c r="O21" s="386">
        <v>2074</v>
      </c>
      <c r="P21" s="386">
        <v>849</v>
      </c>
      <c r="Q21" s="390"/>
      <c r="R21" s="390"/>
      <c r="S21" s="391">
        <f t="shared" si="1"/>
        <v>50461</v>
      </c>
      <c r="T21" s="392"/>
      <c r="V21" s="392"/>
    </row>
    <row r="22" spans="1:22" ht="12.75">
      <c r="A22" s="394" t="s">
        <v>464</v>
      </c>
      <c r="B22" s="461"/>
      <c r="C22" s="386"/>
      <c r="D22" s="386"/>
      <c r="E22" s="387"/>
      <c r="F22" s="386"/>
      <c r="G22" s="388"/>
      <c r="H22" s="389"/>
      <c r="I22" s="390"/>
      <c r="J22" s="386"/>
      <c r="K22" s="386"/>
      <c r="L22" s="391">
        <f t="shared" si="0"/>
        <v>0</v>
      </c>
      <c r="M22" s="395"/>
      <c r="N22" s="390"/>
      <c r="O22" s="386"/>
      <c r="P22" s="386"/>
      <c r="Q22" s="396"/>
      <c r="R22" s="396"/>
      <c r="S22" s="391">
        <f t="shared" si="1"/>
        <v>0</v>
      </c>
      <c r="T22" s="392"/>
      <c r="V22" s="392"/>
    </row>
    <row r="23" spans="1:22" ht="12.75">
      <c r="A23" s="393" t="s">
        <v>463</v>
      </c>
      <c r="B23" s="461"/>
      <c r="C23" s="386"/>
      <c r="D23" s="386"/>
      <c r="E23" s="387"/>
      <c r="F23" s="386"/>
      <c r="G23" s="388"/>
      <c r="H23" s="389"/>
      <c r="I23" s="390"/>
      <c r="J23" s="386"/>
      <c r="K23" s="386"/>
      <c r="L23" s="391">
        <f t="shared" si="0"/>
        <v>0</v>
      </c>
      <c r="M23" s="395"/>
      <c r="N23" s="390"/>
      <c r="O23" s="386"/>
      <c r="P23" s="386"/>
      <c r="Q23" s="396"/>
      <c r="R23" s="396"/>
      <c r="S23" s="391">
        <f t="shared" si="1"/>
        <v>0</v>
      </c>
      <c r="T23" s="392"/>
      <c r="V23" s="392"/>
    </row>
    <row r="24" spans="1:22" ht="25.5">
      <c r="A24" s="397" t="s">
        <v>465</v>
      </c>
      <c r="B24" s="461">
        <v>26.96</v>
      </c>
      <c r="C24" s="399">
        <v>27.29</v>
      </c>
      <c r="D24" s="400">
        <v>27.07</v>
      </c>
      <c r="E24" s="398">
        <v>26.96</v>
      </c>
      <c r="F24" s="399">
        <v>27.29</v>
      </c>
      <c r="G24" s="400">
        <v>27.07</v>
      </c>
      <c r="H24" s="389">
        <f>M24+P24+Q24+R24</f>
        <v>772336</v>
      </c>
      <c r="I24" s="401">
        <v>4847</v>
      </c>
      <c r="J24" s="399">
        <v>3374</v>
      </c>
      <c r="K24" s="400"/>
      <c r="L24" s="391">
        <f t="shared" si="0"/>
        <v>780557</v>
      </c>
      <c r="M24" s="389">
        <v>763528</v>
      </c>
      <c r="N24" s="401">
        <v>4847</v>
      </c>
      <c r="O24" s="399">
        <v>3374</v>
      </c>
      <c r="P24" s="400"/>
      <c r="Q24" s="402">
        <v>5400</v>
      </c>
      <c r="R24" s="402">
        <v>3408</v>
      </c>
      <c r="S24" s="391">
        <f t="shared" si="1"/>
        <v>780557</v>
      </c>
      <c r="T24" s="392"/>
      <c r="V24" s="392"/>
    </row>
    <row r="25" spans="1:22" ht="12.75">
      <c r="A25" s="403" t="s">
        <v>466</v>
      </c>
      <c r="B25" s="461">
        <v>19.41</v>
      </c>
      <c r="C25" s="399">
        <v>19.41</v>
      </c>
      <c r="D25" s="400">
        <v>19.239999999999998</v>
      </c>
      <c r="E25" s="398">
        <v>19.149999999999999</v>
      </c>
      <c r="F25" s="399">
        <v>19.41</v>
      </c>
      <c r="G25" s="400">
        <v>19.239999999999998</v>
      </c>
      <c r="H25" s="389">
        <f>516789+Q25+R25</f>
        <v>519985</v>
      </c>
      <c r="I25" s="401"/>
      <c r="J25" s="399">
        <v>2564</v>
      </c>
      <c r="K25" s="400"/>
      <c r="L25" s="391">
        <f t="shared" si="0"/>
        <v>522549</v>
      </c>
      <c r="M25" s="389">
        <v>516789</v>
      </c>
      <c r="N25" s="401"/>
      <c r="O25" s="399">
        <v>2564</v>
      </c>
      <c r="P25" s="400"/>
      <c r="Q25" s="402">
        <v>546</v>
      </c>
      <c r="R25" s="402">
        <v>2650</v>
      </c>
      <c r="S25" s="391">
        <f t="shared" si="1"/>
        <v>522549</v>
      </c>
      <c r="T25" s="392"/>
      <c r="V25" s="392"/>
    </row>
    <row r="26" spans="1:22" ht="12.75">
      <c r="A26" s="404" t="s">
        <v>467</v>
      </c>
      <c r="B26" s="462">
        <v>5.05</v>
      </c>
      <c r="C26" s="399">
        <v>5.05</v>
      </c>
      <c r="D26" s="400">
        <v>5.05</v>
      </c>
      <c r="E26" s="405">
        <v>5.05</v>
      </c>
      <c r="F26" s="405">
        <v>5.05</v>
      </c>
      <c r="G26" s="405">
        <v>5.05</v>
      </c>
      <c r="H26" s="389">
        <f>M26+Q26+R26</f>
        <v>170322</v>
      </c>
      <c r="I26" s="401"/>
      <c r="J26" s="399"/>
      <c r="K26" s="400"/>
      <c r="L26" s="391">
        <f t="shared" si="0"/>
        <v>170322</v>
      </c>
      <c r="M26" s="389">
        <f>170322-Q26-R26</f>
        <v>167958</v>
      </c>
      <c r="N26" s="401"/>
      <c r="O26" s="399"/>
      <c r="P26" s="400"/>
      <c r="Q26" s="402">
        <v>985</v>
      </c>
      <c r="R26" s="402">
        <v>1379</v>
      </c>
      <c r="S26" s="391">
        <f t="shared" si="1"/>
        <v>170322</v>
      </c>
      <c r="T26" s="392"/>
      <c r="V26" s="392"/>
    </row>
    <row r="27" spans="1:22" ht="12.75">
      <c r="A27" s="403" t="s">
        <v>466</v>
      </c>
      <c r="B27" s="461">
        <v>3.3</v>
      </c>
      <c r="C27" s="399">
        <v>3.3</v>
      </c>
      <c r="D27" s="400">
        <v>3.3</v>
      </c>
      <c r="E27" s="405">
        <v>2.8</v>
      </c>
      <c r="F27" s="399">
        <v>3.3</v>
      </c>
      <c r="G27" s="406">
        <v>3.3</v>
      </c>
      <c r="H27" s="389">
        <f>100897+Q27+R27</f>
        <v>102300</v>
      </c>
      <c r="I27" s="401"/>
      <c r="J27" s="399"/>
      <c r="K27" s="400"/>
      <c r="L27" s="391">
        <f t="shared" si="0"/>
        <v>102300</v>
      </c>
      <c r="M27" s="389">
        <f>102300-Q27-R27</f>
        <v>100897</v>
      </c>
      <c r="N27" s="401"/>
      <c r="O27" s="399"/>
      <c r="P27" s="400"/>
      <c r="Q27" s="402">
        <v>645</v>
      </c>
      <c r="R27" s="407">
        <v>758</v>
      </c>
      <c r="S27" s="391">
        <f t="shared" si="1"/>
        <v>102300</v>
      </c>
      <c r="T27" s="392"/>
      <c r="V27" s="392"/>
    </row>
    <row r="28" spans="1:22" ht="12.75">
      <c r="A28" s="397" t="s">
        <v>468</v>
      </c>
      <c r="B28" s="462">
        <v>10</v>
      </c>
      <c r="C28" s="399">
        <v>13</v>
      </c>
      <c r="D28" s="400">
        <v>11</v>
      </c>
      <c r="E28" s="398">
        <v>10</v>
      </c>
      <c r="F28" s="399">
        <v>13</v>
      </c>
      <c r="G28" s="400">
        <v>11</v>
      </c>
      <c r="H28" s="395">
        <f>M28+Q28</f>
        <v>165556</v>
      </c>
      <c r="I28" s="401">
        <v>1649</v>
      </c>
      <c r="J28" s="399">
        <v>1039</v>
      </c>
      <c r="K28" s="400"/>
      <c r="L28" s="391">
        <f t="shared" si="0"/>
        <v>168244</v>
      </c>
      <c r="M28" s="395">
        <v>160456</v>
      </c>
      <c r="N28" s="401">
        <v>1649</v>
      </c>
      <c r="O28" s="399">
        <v>1039</v>
      </c>
      <c r="P28" s="400"/>
      <c r="Q28" s="402">
        <v>5100</v>
      </c>
      <c r="R28" s="402"/>
      <c r="S28" s="391">
        <f t="shared" si="1"/>
        <v>168244</v>
      </c>
      <c r="T28" s="392"/>
      <c r="V28" s="392"/>
    </row>
    <row r="29" spans="1:22" ht="12.75">
      <c r="A29" s="403" t="s">
        <v>466</v>
      </c>
      <c r="B29" s="462"/>
      <c r="C29" s="399"/>
      <c r="D29" s="400"/>
      <c r="E29" s="405"/>
      <c r="F29" s="399"/>
      <c r="G29" s="406"/>
      <c r="H29" s="389"/>
      <c r="I29" s="399"/>
      <c r="J29" s="399"/>
      <c r="K29" s="400"/>
      <c r="L29" s="391">
        <f t="shared" si="0"/>
        <v>0</v>
      </c>
      <c r="M29" s="395"/>
      <c r="N29" s="399"/>
      <c r="O29" s="399"/>
      <c r="P29" s="400"/>
      <c r="Q29" s="402"/>
      <c r="R29" s="402"/>
      <c r="S29" s="391">
        <f t="shared" si="1"/>
        <v>0</v>
      </c>
      <c r="T29" s="392"/>
      <c r="V29" s="392"/>
    </row>
    <row r="30" spans="1:22" ht="12.75">
      <c r="A30" s="408" t="s">
        <v>469</v>
      </c>
      <c r="B30" s="461"/>
      <c r="C30" s="399"/>
      <c r="D30" s="400"/>
      <c r="E30" s="405"/>
      <c r="F30" s="399"/>
      <c r="G30" s="406"/>
      <c r="H30" s="389"/>
      <c r="I30" s="399"/>
      <c r="J30" s="399"/>
      <c r="K30" s="400"/>
      <c r="L30" s="391">
        <f t="shared" si="0"/>
        <v>0</v>
      </c>
      <c r="M30" s="395"/>
      <c r="N30" s="399"/>
      <c r="O30" s="399"/>
      <c r="P30" s="400"/>
      <c r="Q30" s="402"/>
      <c r="R30" s="402"/>
      <c r="S30" s="391">
        <f t="shared" si="1"/>
        <v>0</v>
      </c>
      <c r="T30" s="392"/>
      <c r="V30" s="392"/>
    </row>
    <row r="31" spans="1:22" ht="12.75">
      <c r="A31" s="403" t="s">
        <v>466</v>
      </c>
      <c r="B31" s="461"/>
      <c r="C31" s="399"/>
      <c r="D31" s="400"/>
      <c r="E31" s="405"/>
      <c r="F31" s="399"/>
      <c r="G31" s="406"/>
      <c r="H31" s="389"/>
      <c r="I31" s="399"/>
      <c r="J31" s="399"/>
      <c r="K31" s="400"/>
      <c r="L31" s="391">
        <f t="shared" si="0"/>
        <v>0</v>
      </c>
      <c r="M31" s="395"/>
      <c r="N31" s="399"/>
      <c r="O31" s="399"/>
      <c r="P31" s="400"/>
      <c r="Q31" s="402"/>
      <c r="R31" s="402"/>
      <c r="S31" s="391">
        <f t="shared" si="1"/>
        <v>0</v>
      </c>
      <c r="T31" s="392"/>
      <c r="V31" s="392"/>
    </row>
    <row r="32" spans="1:22" ht="12.75">
      <c r="A32" s="397" t="s">
        <v>470</v>
      </c>
      <c r="B32" s="461">
        <v>34.9</v>
      </c>
      <c r="C32" s="399">
        <v>35.15</v>
      </c>
      <c r="D32" s="400">
        <v>34.979999999999997</v>
      </c>
      <c r="E32" s="398">
        <v>34.9</v>
      </c>
      <c r="F32" s="399">
        <v>35.15</v>
      </c>
      <c r="G32" s="400">
        <v>34.979999999999997</v>
      </c>
      <c r="H32" s="389">
        <f>M32+Q32+R32+1940</f>
        <v>566397</v>
      </c>
      <c r="I32" s="399"/>
      <c r="J32" s="399">
        <v>1051</v>
      </c>
      <c r="K32" s="400"/>
      <c r="L32" s="391">
        <f t="shared" si="0"/>
        <v>567448</v>
      </c>
      <c r="M32" s="389">
        <v>554794</v>
      </c>
      <c r="N32" s="399"/>
      <c r="O32" s="399">
        <v>1051</v>
      </c>
      <c r="P32" s="400"/>
      <c r="Q32" s="402">
        <v>6993</v>
      </c>
      <c r="R32" s="402">
        <v>2670</v>
      </c>
      <c r="S32" s="391">
        <f t="shared" si="1"/>
        <v>565508</v>
      </c>
      <c r="T32" s="392"/>
      <c r="V32" s="392"/>
    </row>
    <row r="33" spans="1:22" ht="13.5" thickBot="1">
      <c r="A33" s="409" t="s">
        <v>471</v>
      </c>
      <c r="B33" s="463">
        <v>7</v>
      </c>
      <c r="C33" s="411">
        <v>7</v>
      </c>
      <c r="D33" s="412">
        <v>7</v>
      </c>
      <c r="E33" s="410">
        <v>7</v>
      </c>
      <c r="F33" s="411">
        <v>7</v>
      </c>
      <c r="G33" s="412">
        <v>7</v>
      </c>
      <c r="H33" s="410">
        <f>M33+Q33</f>
        <v>88854</v>
      </c>
      <c r="I33" s="411"/>
      <c r="J33" s="411">
        <v>1369</v>
      </c>
      <c r="K33" s="412"/>
      <c r="L33" s="413">
        <f t="shared" si="0"/>
        <v>90223</v>
      </c>
      <c r="M33" s="410">
        <v>87912</v>
      </c>
      <c r="N33" s="411"/>
      <c r="O33" s="411">
        <v>1369</v>
      </c>
      <c r="P33" s="412"/>
      <c r="Q33" s="414">
        <v>942</v>
      </c>
      <c r="R33" s="414"/>
      <c r="S33" s="413">
        <f t="shared" si="1"/>
        <v>90223</v>
      </c>
      <c r="T33" s="392"/>
      <c r="V33" s="392"/>
    </row>
    <row r="34" spans="1:22" ht="12.75">
      <c r="A34" s="415" t="s">
        <v>306</v>
      </c>
      <c r="B34" s="416">
        <f>SUM(B20,B24,B26,B28,B30,B32,B22)</f>
        <v>79.16</v>
      </c>
      <c r="C34" s="417">
        <f t="shared" ref="C34:R34" si="2">SUM(C20,C24,C26,C28,C30,C32,C22)</f>
        <v>82.74</v>
      </c>
      <c r="D34" s="418">
        <f t="shared" si="2"/>
        <v>80.349999999999994</v>
      </c>
      <c r="E34" s="418">
        <f t="shared" si="2"/>
        <v>79.16</v>
      </c>
      <c r="F34" s="418">
        <f t="shared" si="2"/>
        <v>82.74</v>
      </c>
      <c r="G34" s="419">
        <f t="shared" si="2"/>
        <v>80.349999999999994</v>
      </c>
      <c r="H34" s="418">
        <f t="shared" si="2"/>
        <v>1801075</v>
      </c>
      <c r="I34" s="418">
        <f t="shared" si="2"/>
        <v>8825</v>
      </c>
      <c r="J34" s="417">
        <f t="shared" si="2"/>
        <v>10651</v>
      </c>
      <c r="K34" s="417">
        <f t="shared" si="2"/>
        <v>2259</v>
      </c>
      <c r="L34" s="417">
        <f t="shared" si="2"/>
        <v>1822810</v>
      </c>
      <c r="M34" s="420">
        <f t="shared" si="2"/>
        <v>1772660</v>
      </c>
      <c r="N34" s="418">
        <f t="shared" si="2"/>
        <v>8825</v>
      </c>
      <c r="O34" s="417">
        <f>SUM(O20,O24,O26,O28,O30,O32,O22)</f>
        <v>10651</v>
      </c>
      <c r="P34" s="418">
        <f t="shared" si="2"/>
        <v>2259</v>
      </c>
      <c r="Q34" s="418">
        <f t="shared" si="2"/>
        <v>19018</v>
      </c>
      <c r="R34" s="418">
        <f t="shared" si="2"/>
        <v>7457</v>
      </c>
      <c r="S34" s="421">
        <f t="shared" si="1"/>
        <v>1820870</v>
      </c>
    </row>
    <row r="35" spans="1:22" ht="13.5" thickBot="1">
      <c r="A35" s="422" t="s">
        <v>472</v>
      </c>
      <c r="B35" s="423">
        <f>SUM(B21,B25,B27,B29,B31,B23)</f>
        <v>23.45</v>
      </c>
      <c r="C35" s="424">
        <f t="shared" ref="C35:R35" si="3">SUM(C21,C25,C27,C29,C31,C23)</f>
        <v>23.45</v>
      </c>
      <c r="D35" s="424">
        <f t="shared" si="3"/>
        <v>23.25</v>
      </c>
      <c r="E35" s="424">
        <f t="shared" si="3"/>
        <v>22.65</v>
      </c>
      <c r="F35" s="424">
        <f t="shared" si="3"/>
        <v>23.45</v>
      </c>
      <c r="G35" s="425">
        <f t="shared" si="3"/>
        <v>23.25</v>
      </c>
      <c r="H35" s="423">
        <f t="shared" si="3"/>
        <v>669051</v>
      </c>
      <c r="I35" s="424">
        <f t="shared" si="3"/>
        <v>772</v>
      </c>
      <c r="J35" s="424">
        <f t="shared" si="3"/>
        <v>4638</v>
      </c>
      <c r="K35" s="424">
        <f t="shared" si="3"/>
        <v>849</v>
      </c>
      <c r="L35" s="426">
        <f t="shared" si="0"/>
        <v>675310</v>
      </c>
      <c r="M35" s="423">
        <f t="shared" si="3"/>
        <v>664452</v>
      </c>
      <c r="N35" s="424">
        <f t="shared" si="3"/>
        <v>772</v>
      </c>
      <c r="O35" s="427">
        <f t="shared" si="3"/>
        <v>4638</v>
      </c>
      <c r="P35" s="424">
        <f t="shared" si="3"/>
        <v>849</v>
      </c>
      <c r="Q35" s="424">
        <f t="shared" si="3"/>
        <v>1191</v>
      </c>
      <c r="R35" s="424">
        <f t="shared" si="3"/>
        <v>3408</v>
      </c>
      <c r="S35" s="426">
        <f t="shared" si="1"/>
        <v>675310</v>
      </c>
    </row>
    <row r="36" spans="1:22" ht="12.75">
      <c r="A36" s="428" t="s">
        <v>473</v>
      </c>
      <c r="B36" s="429">
        <f>SUM(B20,B24,B26,B22)</f>
        <v>34.26</v>
      </c>
      <c r="C36" s="430">
        <f t="shared" ref="C36:R37" si="4">SUM(C20,C24,C26,C22)</f>
        <v>34.589999999999996</v>
      </c>
      <c r="D36" s="430">
        <f t="shared" si="4"/>
        <v>34.369999999999997</v>
      </c>
      <c r="E36" s="430">
        <f t="shared" si="4"/>
        <v>34.26</v>
      </c>
      <c r="F36" s="430">
        <f t="shared" si="4"/>
        <v>34.589999999999996</v>
      </c>
      <c r="G36" s="431">
        <f t="shared" si="4"/>
        <v>34.369999999999997</v>
      </c>
      <c r="H36" s="432">
        <f t="shared" si="4"/>
        <v>1069122</v>
      </c>
      <c r="I36" s="430">
        <f t="shared" si="4"/>
        <v>7176</v>
      </c>
      <c r="J36" s="430">
        <f t="shared" si="4"/>
        <v>8561</v>
      </c>
      <c r="K36" s="430">
        <f t="shared" si="4"/>
        <v>2259</v>
      </c>
      <c r="L36" s="391">
        <f t="shared" si="0"/>
        <v>1087118</v>
      </c>
      <c r="M36" s="429">
        <f t="shared" si="4"/>
        <v>1057410</v>
      </c>
      <c r="N36" s="430">
        <f t="shared" si="4"/>
        <v>7176</v>
      </c>
      <c r="O36" s="430">
        <f t="shared" si="4"/>
        <v>8561</v>
      </c>
      <c r="P36" s="430">
        <f t="shared" si="4"/>
        <v>2259</v>
      </c>
      <c r="Q36" s="430">
        <f t="shared" si="4"/>
        <v>6925</v>
      </c>
      <c r="R36" s="430">
        <f t="shared" si="4"/>
        <v>4787</v>
      </c>
      <c r="S36" s="433">
        <f t="shared" si="1"/>
        <v>1087118</v>
      </c>
    </row>
    <row r="37" spans="1:22" ht="12.75">
      <c r="A37" s="434" t="s">
        <v>466</v>
      </c>
      <c r="B37" s="432">
        <f>SUM(B21,B25,B27,B23)</f>
        <v>23.45</v>
      </c>
      <c r="C37" s="435">
        <f>SUM(C21,C25,C27,C23)</f>
        <v>23.45</v>
      </c>
      <c r="D37" s="435">
        <f t="shared" si="4"/>
        <v>23.25</v>
      </c>
      <c r="E37" s="435">
        <f t="shared" si="4"/>
        <v>22.65</v>
      </c>
      <c r="F37" s="435">
        <f t="shared" si="4"/>
        <v>23.45</v>
      </c>
      <c r="G37" s="436">
        <f t="shared" si="4"/>
        <v>23.25</v>
      </c>
      <c r="H37" s="432">
        <f t="shared" si="4"/>
        <v>669051</v>
      </c>
      <c r="I37" s="435">
        <f t="shared" si="4"/>
        <v>772</v>
      </c>
      <c r="J37" s="435">
        <f t="shared" si="4"/>
        <v>4638</v>
      </c>
      <c r="K37" s="435">
        <f t="shared" si="4"/>
        <v>849</v>
      </c>
      <c r="L37" s="391">
        <f t="shared" si="0"/>
        <v>675310</v>
      </c>
      <c r="M37" s="432">
        <f t="shared" si="4"/>
        <v>664452</v>
      </c>
      <c r="N37" s="435">
        <f t="shared" si="4"/>
        <v>772</v>
      </c>
      <c r="O37" s="435">
        <f t="shared" si="4"/>
        <v>4638</v>
      </c>
      <c r="P37" s="435">
        <f t="shared" si="4"/>
        <v>849</v>
      </c>
      <c r="Q37" s="435">
        <f t="shared" si="4"/>
        <v>1191</v>
      </c>
      <c r="R37" s="435">
        <f t="shared" si="4"/>
        <v>3408</v>
      </c>
      <c r="S37" s="391">
        <f t="shared" si="1"/>
        <v>675310</v>
      </c>
    </row>
    <row r="38" spans="1:22" ht="12.75">
      <c r="A38" s="437" t="s">
        <v>474</v>
      </c>
      <c r="B38" s="432">
        <f>SUM(B26,B28,B30)</f>
        <v>15.05</v>
      </c>
      <c r="C38" s="435">
        <f t="shared" ref="C38:R39" si="5">SUM(C26,C28,C30)</f>
        <v>18.05</v>
      </c>
      <c r="D38" s="435">
        <f t="shared" si="5"/>
        <v>16.05</v>
      </c>
      <c r="E38" s="435">
        <f t="shared" si="5"/>
        <v>15.05</v>
      </c>
      <c r="F38" s="435">
        <f t="shared" si="5"/>
        <v>18.05</v>
      </c>
      <c r="G38" s="436">
        <f t="shared" si="5"/>
        <v>16.05</v>
      </c>
      <c r="H38" s="432">
        <f t="shared" si="5"/>
        <v>335878</v>
      </c>
      <c r="I38" s="435">
        <f t="shared" si="5"/>
        <v>1649</v>
      </c>
      <c r="J38" s="435">
        <f t="shared" si="5"/>
        <v>1039</v>
      </c>
      <c r="K38" s="435">
        <f t="shared" si="5"/>
        <v>0</v>
      </c>
      <c r="L38" s="391">
        <f t="shared" si="0"/>
        <v>338566</v>
      </c>
      <c r="M38" s="432">
        <f t="shared" si="5"/>
        <v>328414</v>
      </c>
      <c r="N38" s="435">
        <f t="shared" si="5"/>
        <v>1649</v>
      </c>
      <c r="O38" s="435">
        <f t="shared" si="5"/>
        <v>1039</v>
      </c>
      <c r="P38" s="435">
        <f t="shared" si="5"/>
        <v>0</v>
      </c>
      <c r="Q38" s="435">
        <f t="shared" si="5"/>
        <v>6085</v>
      </c>
      <c r="R38" s="435">
        <f t="shared" si="5"/>
        <v>1379</v>
      </c>
      <c r="S38" s="391">
        <f t="shared" si="1"/>
        <v>338566</v>
      </c>
    </row>
    <row r="39" spans="1:22" ht="13.5" thickBot="1">
      <c r="A39" s="438" t="s">
        <v>466</v>
      </c>
      <c r="B39" s="439">
        <f>SUM(B27,B29,B31)</f>
        <v>3.3</v>
      </c>
      <c r="C39" s="440">
        <f t="shared" si="5"/>
        <v>3.3</v>
      </c>
      <c r="D39" s="440">
        <f t="shared" si="5"/>
        <v>3.3</v>
      </c>
      <c r="E39" s="440">
        <f t="shared" si="5"/>
        <v>2.8</v>
      </c>
      <c r="F39" s="440">
        <f t="shared" si="5"/>
        <v>3.3</v>
      </c>
      <c r="G39" s="441">
        <f t="shared" si="5"/>
        <v>3.3</v>
      </c>
      <c r="H39" s="439">
        <f t="shared" si="5"/>
        <v>102300</v>
      </c>
      <c r="I39" s="440">
        <f t="shared" si="5"/>
        <v>0</v>
      </c>
      <c r="J39" s="440">
        <f t="shared" si="5"/>
        <v>0</v>
      </c>
      <c r="K39" s="440">
        <f t="shared" si="5"/>
        <v>0</v>
      </c>
      <c r="L39" s="426">
        <f t="shared" si="0"/>
        <v>102300</v>
      </c>
      <c r="M39" s="439">
        <f t="shared" si="5"/>
        <v>100897</v>
      </c>
      <c r="N39" s="440">
        <f t="shared" si="5"/>
        <v>0</v>
      </c>
      <c r="O39" s="440">
        <f t="shared" si="5"/>
        <v>0</v>
      </c>
      <c r="P39" s="440">
        <f t="shared" si="5"/>
        <v>0</v>
      </c>
      <c r="Q39" s="440">
        <f t="shared" si="5"/>
        <v>645</v>
      </c>
      <c r="R39" s="440">
        <f t="shared" si="5"/>
        <v>758</v>
      </c>
      <c r="S39" s="426">
        <f t="shared" si="1"/>
        <v>102300</v>
      </c>
    </row>
    <row r="41" spans="1:22" ht="12.75">
      <c r="A41" s="442" t="s">
        <v>475</v>
      </c>
      <c r="B41" s="442"/>
      <c r="C41" s="442"/>
      <c r="D41" s="12"/>
      <c r="E41" s="12"/>
      <c r="F41" s="12"/>
      <c r="G41" s="12"/>
      <c r="H41" s="12"/>
      <c r="I41" s="12"/>
      <c r="J41" s="12"/>
      <c r="K41" s="12"/>
      <c r="L41" s="346"/>
      <c r="M41" s="346"/>
      <c r="N41" s="346"/>
      <c r="O41" s="346"/>
      <c r="P41" s="346"/>
      <c r="Q41" s="346"/>
      <c r="R41" s="346"/>
      <c r="S41" s="346"/>
    </row>
    <row r="42" spans="1:22" ht="12.75">
      <c r="A42" s="464" t="s">
        <v>476</v>
      </c>
      <c r="B42" s="464"/>
      <c r="C42" s="13"/>
      <c r="D42" s="346"/>
      <c r="E42" s="443"/>
      <c r="F42" s="443"/>
      <c r="G42" s="443"/>
      <c r="H42" s="443"/>
      <c r="I42" s="443"/>
      <c r="J42" s="13"/>
      <c r="K42" s="635" t="s">
        <v>372</v>
      </c>
      <c r="L42" s="635"/>
      <c r="M42" s="635"/>
      <c r="N42" s="635"/>
      <c r="O42" s="635"/>
      <c r="P42" s="635"/>
      <c r="Q42" s="346"/>
      <c r="R42" s="346"/>
      <c r="S42" s="346"/>
    </row>
    <row r="43" spans="1:22" ht="12.75">
      <c r="A43" s="464"/>
      <c r="B43" s="464"/>
      <c r="C43" s="455"/>
      <c r="D43" s="346"/>
      <c r="E43" s="346"/>
      <c r="F43" s="637" t="s">
        <v>194</v>
      </c>
      <c r="G43" s="637"/>
      <c r="H43" s="637"/>
      <c r="I43" s="442"/>
      <c r="J43" s="442"/>
      <c r="K43" s="442"/>
      <c r="L43" s="442"/>
      <c r="M43" s="444" t="s">
        <v>195</v>
      </c>
      <c r="N43" s="444"/>
      <c r="O43" s="455"/>
      <c r="P43" s="346"/>
      <c r="Q43" s="346"/>
      <c r="R43" s="346"/>
      <c r="S43" s="346"/>
    </row>
    <row r="44" spans="1:22" ht="12.75">
      <c r="A44" s="464"/>
      <c r="B44" s="464"/>
      <c r="C44" s="455"/>
      <c r="D44" s="346"/>
      <c r="E44" s="346"/>
      <c r="F44" s="346"/>
      <c r="G44" s="346"/>
      <c r="H44" s="455"/>
      <c r="I44" s="346"/>
      <c r="J44" s="346"/>
      <c r="K44" s="12"/>
      <c r="L44" s="12"/>
      <c r="M44" s="455"/>
      <c r="N44" s="455"/>
      <c r="O44" s="455"/>
      <c r="P44" s="346"/>
      <c r="Q44" s="346"/>
      <c r="R44" s="346"/>
      <c r="S44" s="346"/>
    </row>
    <row r="45" spans="1:22" ht="26.25" customHeight="1">
      <c r="A45" s="542" t="s">
        <v>486</v>
      </c>
      <c r="B45" s="542"/>
      <c r="C45" s="542"/>
      <c r="D45" s="542"/>
      <c r="E45" s="443"/>
      <c r="F45" s="443"/>
      <c r="G45" s="443"/>
      <c r="H45" s="443"/>
      <c r="I45" s="443"/>
      <c r="J45" s="13"/>
      <c r="K45" s="635" t="s">
        <v>196</v>
      </c>
      <c r="L45" s="635"/>
      <c r="M45" s="635"/>
      <c r="N45" s="635"/>
      <c r="O45" s="635"/>
      <c r="P45" s="635"/>
      <c r="Q45" s="346"/>
      <c r="R45" s="346"/>
      <c r="S45" s="346"/>
    </row>
    <row r="46" spans="1:22" ht="12.75">
      <c r="A46" s="636"/>
      <c r="B46" s="636"/>
      <c r="C46" s="455"/>
      <c r="D46" s="346"/>
      <c r="E46" s="346"/>
      <c r="F46" s="637" t="s">
        <v>194</v>
      </c>
      <c r="G46" s="637"/>
      <c r="H46" s="637"/>
      <c r="I46" s="442"/>
      <c r="J46" s="442"/>
      <c r="K46" s="442"/>
      <c r="L46" s="442"/>
      <c r="M46" s="444" t="s">
        <v>195</v>
      </c>
      <c r="N46" s="444"/>
      <c r="O46" s="455"/>
      <c r="P46" s="346"/>
      <c r="Q46" s="346"/>
      <c r="R46" s="346"/>
      <c r="S46" s="346"/>
    </row>
    <row r="47" spans="1:22">
      <c r="A47" s="346"/>
      <c r="B47" s="346"/>
      <c r="C47" s="346"/>
      <c r="D47" s="346"/>
      <c r="E47" s="346"/>
      <c r="F47" s="346"/>
      <c r="G47" s="346"/>
      <c r="H47" s="346"/>
      <c r="I47" s="346"/>
      <c r="J47" s="346"/>
      <c r="K47" s="346"/>
      <c r="L47" s="346"/>
      <c r="M47" s="346"/>
      <c r="N47" s="346"/>
      <c r="O47" s="346"/>
      <c r="P47" s="346"/>
      <c r="Q47" s="346"/>
      <c r="R47" s="346"/>
      <c r="S47" s="346"/>
    </row>
    <row r="50" spans="6:6">
      <c r="F50" s="347" t="s">
        <v>9</v>
      </c>
    </row>
  </sheetData>
  <mergeCells count="37">
    <mergeCell ref="R12:S12"/>
    <mergeCell ref="N1:S2"/>
    <mergeCell ref="B2:M2"/>
    <mergeCell ref="A5:S5"/>
    <mergeCell ref="J6:M6"/>
    <mergeCell ref="D7:L7"/>
    <mergeCell ref="E8:L8"/>
    <mergeCell ref="J9:K9"/>
    <mergeCell ref="B10:C10"/>
    <mergeCell ref="J10:K10"/>
    <mergeCell ref="J12:O12"/>
    <mergeCell ref="P12:Q12"/>
    <mergeCell ref="I13:O13"/>
    <mergeCell ref="A16:A18"/>
    <mergeCell ref="B16:G16"/>
    <mergeCell ref="H16:L16"/>
    <mergeCell ref="M16:S16"/>
    <mergeCell ref="B17:D17"/>
    <mergeCell ref="E17:G17"/>
    <mergeCell ref="H17:H18"/>
    <mergeCell ref="I17:I18"/>
    <mergeCell ref="J17:J18"/>
    <mergeCell ref="R17:R18"/>
    <mergeCell ref="S17:S18"/>
    <mergeCell ref="K45:P45"/>
    <mergeCell ref="A46:B46"/>
    <mergeCell ref="F46:H46"/>
    <mergeCell ref="Q17:Q18"/>
    <mergeCell ref="A45:D45"/>
    <mergeCell ref="K42:P42"/>
    <mergeCell ref="F43:H43"/>
    <mergeCell ref="K17:K18"/>
    <mergeCell ref="L17:L18"/>
    <mergeCell ref="M17:M18"/>
    <mergeCell ref="N17:N18"/>
    <mergeCell ref="O17:O18"/>
    <mergeCell ref="P17:P18"/>
  </mergeCells>
  <dataValidations count="1">
    <dataValidation type="whole" allowBlank="1" showInputMessage="1" showErrorMessage="1" error="1&lt;=kodas&lt;5501" sqref="Q10:Q11 Q13">
      <formula1>1</formula1>
      <formula2>5501</formula2>
    </dataValidation>
  </dataValidations>
  <pageMargins left="0.31496062992125984" right="0.11811023622047245" top="0.15748031496062992" bottom="0.15748031496062992" header="0.31496062992125984" footer="0.31496062992125984"/>
  <pageSetup paperSize="9" scale="79" orientation="landscape" horizontalDpi="360" verticalDpi="36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27"/>
  <sheetViews>
    <sheetView workbookViewId="0">
      <selection activeCell="C30" sqref="C30"/>
    </sheetView>
  </sheetViews>
  <sheetFormatPr defaultRowHeight="15"/>
  <cols>
    <col min="1" max="1" width="5.5703125" style="38" customWidth="1"/>
    <col min="2" max="2" width="7.7109375" style="38" customWidth="1"/>
    <col min="3" max="3" width="37.5703125" style="38" customWidth="1"/>
    <col min="4" max="4" width="18.140625" style="38" customWidth="1"/>
    <col min="5" max="16384" width="9.140625" style="38"/>
  </cols>
  <sheetData>
    <row r="4" spans="2:5" ht="15.75">
      <c r="B4" s="669" t="s">
        <v>430</v>
      </c>
      <c r="C4" s="669"/>
      <c r="D4" s="669"/>
      <c r="E4" s="669"/>
    </row>
    <row r="5" spans="2:5">
      <c r="C5" s="670" t="s">
        <v>254</v>
      </c>
      <c r="D5" s="670"/>
      <c r="E5" s="445"/>
    </row>
    <row r="7" spans="2:5" ht="15.75">
      <c r="B7" s="52" t="s">
        <v>477</v>
      </c>
      <c r="C7" s="52"/>
      <c r="D7" s="52"/>
      <c r="E7" s="52"/>
    </row>
    <row r="9" spans="2:5">
      <c r="C9" s="671"/>
      <c r="D9" s="672"/>
    </row>
    <row r="10" spans="2:5">
      <c r="B10" s="565" t="s">
        <v>478</v>
      </c>
      <c r="C10" s="565"/>
      <c r="D10" s="565"/>
      <c r="E10" s="41"/>
    </row>
    <row r="12" spans="2:5">
      <c r="B12" s="446" t="s">
        <v>216</v>
      </c>
      <c r="C12" s="446" t="s">
        <v>479</v>
      </c>
      <c r="D12" s="446" t="s">
        <v>480</v>
      </c>
    </row>
    <row r="13" spans="2:5" ht="15.75">
      <c r="B13" s="447" t="s">
        <v>481</v>
      </c>
      <c r="C13" s="447"/>
      <c r="D13" s="448"/>
    </row>
    <row r="14" spans="2:5" ht="15.75">
      <c r="B14" s="447" t="s">
        <v>482</v>
      </c>
      <c r="C14" s="447"/>
      <c r="D14" s="448"/>
    </row>
    <row r="15" spans="2:5" ht="15.75">
      <c r="B15" s="447"/>
      <c r="C15" s="449"/>
      <c r="D15" s="450"/>
    </row>
    <row r="16" spans="2:5" ht="15.75">
      <c r="B16" s="447"/>
      <c r="C16" s="447"/>
      <c r="D16" s="448"/>
    </row>
    <row r="17" spans="2:5" ht="15.75">
      <c r="B17" s="447"/>
      <c r="C17" s="447"/>
      <c r="D17" s="448"/>
    </row>
    <row r="18" spans="2:5" ht="15.75">
      <c r="B18" s="447"/>
      <c r="C18" s="447"/>
      <c r="D18" s="448"/>
    </row>
    <row r="19" spans="2:5" ht="15.75">
      <c r="B19" s="447"/>
      <c r="C19" s="451"/>
      <c r="D19" s="452"/>
    </row>
    <row r="20" spans="2:5" ht="15.75">
      <c r="B20" s="673" t="s">
        <v>483</v>
      </c>
      <c r="C20" s="674"/>
      <c r="D20" s="450">
        <f>SUM(D15,D19)</f>
        <v>0</v>
      </c>
    </row>
    <row r="23" spans="2:5" ht="15.75">
      <c r="B23" s="554" t="s">
        <v>476</v>
      </c>
      <c r="C23" s="554"/>
      <c r="D23" s="562" t="s">
        <v>372</v>
      </c>
      <c r="E23" s="562"/>
    </row>
    <row r="24" spans="2:5">
      <c r="C24" s="345" t="s">
        <v>194</v>
      </c>
      <c r="D24" s="565" t="s">
        <v>484</v>
      </c>
      <c r="E24" s="565"/>
    </row>
    <row r="27" spans="2:5">
      <c r="D27" s="41" t="s">
        <v>485</v>
      </c>
    </row>
  </sheetData>
  <mergeCells count="8">
    <mergeCell ref="D24:E24"/>
    <mergeCell ref="B23:C23"/>
    <mergeCell ref="B4:E4"/>
    <mergeCell ref="C5:D5"/>
    <mergeCell ref="C9:D9"/>
    <mergeCell ref="B10:D10"/>
    <mergeCell ref="B20:C20"/>
    <mergeCell ref="D23:E23"/>
  </mergeCells>
  <pageMargins left="0.70866141732283472" right="0.70866141732283472" top="0.74803149606299213" bottom="0.74803149606299213" header="0.31496062992125984" footer="0.31496062992125984"/>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7"/>
  <sheetViews>
    <sheetView topLeftCell="A18" zoomScaleNormal="100" workbookViewId="0">
      <selection activeCell="L15" sqref="L15"/>
    </sheetView>
  </sheetViews>
  <sheetFormatPr defaultColWidth="9.140625" defaultRowHeight="15"/>
  <cols>
    <col min="1" max="4" width="2" style="92" customWidth="1"/>
    <col min="5" max="5" width="2.140625" style="92" customWidth="1"/>
    <col min="6" max="6" width="3.5703125" style="91" customWidth="1"/>
    <col min="7" max="7" width="34.28515625" style="92" customWidth="1"/>
    <col min="8" max="8" width="4.7109375" style="92" customWidth="1"/>
    <col min="9" max="12" width="12.85546875" style="92" customWidth="1"/>
    <col min="13" max="13" width="0.140625" style="92" hidden="1" customWidth="1"/>
    <col min="14" max="14" width="6.140625" style="92" hidden="1" customWidth="1"/>
    <col min="15" max="15" width="8.85546875" style="92" hidden="1" customWidth="1"/>
    <col min="16" max="16" width="9.140625" style="92"/>
    <col min="17" max="17" width="6.140625" style="92" customWidth="1"/>
    <col min="18" max="18" width="9.140625" style="92"/>
    <col min="19" max="16384" width="9.140625" style="38"/>
  </cols>
  <sheetData>
    <row r="1" spans="1:17" ht="24.75" customHeight="1">
      <c r="G1" s="107"/>
      <c r="H1" s="108"/>
      <c r="I1" s="109"/>
      <c r="J1" s="474" t="s">
        <v>368</v>
      </c>
      <c r="K1" s="474"/>
      <c r="L1" s="474"/>
      <c r="M1" s="110"/>
      <c r="N1" s="81"/>
      <c r="O1" s="81"/>
      <c r="P1" s="81"/>
      <c r="Q1" s="81"/>
    </row>
    <row r="2" spans="1:17" ht="13.5" customHeight="1">
      <c r="H2" s="108"/>
      <c r="I2" s="111"/>
      <c r="J2" s="475" t="s">
        <v>357</v>
      </c>
      <c r="K2" s="475"/>
      <c r="L2" s="475"/>
      <c r="M2" s="110"/>
      <c r="N2" s="81"/>
      <c r="O2" s="81"/>
      <c r="P2" s="81"/>
      <c r="Q2" s="112"/>
    </row>
    <row r="3" spans="1:17" ht="5.25" customHeight="1">
      <c r="H3" s="113"/>
      <c r="I3" s="81"/>
      <c r="J3" s="81"/>
      <c r="K3" s="114"/>
      <c r="L3" s="114"/>
      <c r="M3" s="110"/>
      <c r="N3" s="81"/>
      <c r="O3" s="81"/>
      <c r="P3" s="81"/>
      <c r="Q3" s="112"/>
    </row>
    <row r="4" spans="1:17" ht="6" customHeight="1">
      <c r="G4" s="115" t="s">
        <v>0</v>
      </c>
      <c r="H4" s="108"/>
      <c r="J4" s="114"/>
      <c r="K4" s="114"/>
      <c r="L4" s="114"/>
      <c r="M4" s="110"/>
      <c r="N4" s="81"/>
      <c r="O4" s="81"/>
      <c r="P4" s="81"/>
      <c r="Q4" s="112"/>
    </row>
    <row r="5" spans="1:17" ht="5.25" customHeight="1">
      <c r="H5" s="108"/>
      <c r="J5" s="114"/>
      <c r="K5" s="114"/>
      <c r="L5" s="114"/>
      <c r="M5" s="110"/>
      <c r="N5" s="81"/>
      <c r="O5" s="81"/>
      <c r="P5" s="81"/>
      <c r="Q5" s="112"/>
    </row>
    <row r="6" spans="1:17" ht="3.75" customHeight="1">
      <c r="H6" s="108"/>
      <c r="J6" s="116"/>
      <c r="K6" s="114"/>
      <c r="L6" s="114"/>
      <c r="M6" s="110"/>
      <c r="N6" s="81"/>
      <c r="O6" s="81"/>
      <c r="P6" s="81"/>
    </row>
    <row r="7" spans="1:17" ht="36.75" customHeight="1">
      <c r="A7" s="476" t="s">
        <v>377</v>
      </c>
      <c r="B7" s="476"/>
      <c r="C7" s="476"/>
      <c r="D7" s="476"/>
      <c r="E7" s="476"/>
      <c r="F7" s="476"/>
      <c r="G7" s="476"/>
      <c r="H7" s="476"/>
      <c r="I7" s="476"/>
      <c r="J7" s="476"/>
      <c r="K7" s="476"/>
      <c r="L7" s="476"/>
      <c r="M7" s="117"/>
      <c r="N7" s="117"/>
      <c r="O7" s="117"/>
      <c r="P7" s="117"/>
      <c r="Q7" s="117"/>
    </row>
    <row r="8" spans="1:17" ht="12" customHeight="1">
      <c r="G8" s="117"/>
      <c r="H8" s="118"/>
      <c r="I8" s="118"/>
      <c r="J8" s="119"/>
      <c r="K8" s="119"/>
      <c r="L8" s="120"/>
      <c r="M8" s="110"/>
    </row>
    <row r="9" spans="1:17" ht="18" customHeight="1">
      <c r="A9" s="477" t="s">
        <v>338</v>
      </c>
      <c r="B9" s="477"/>
      <c r="C9" s="477"/>
      <c r="D9" s="477"/>
      <c r="E9" s="477"/>
      <c r="F9" s="477"/>
      <c r="G9" s="477"/>
      <c r="H9" s="477"/>
      <c r="I9" s="477"/>
      <c r="J9" s="477"/>
      <c r="K9" s="477"/>
      <c r="L9" s="477"/>
      <c r="M9" s="110"/>
    </row>
    <row r="10" spans="1:17" ht="18.75" customHeight="1">
      <c r="A10" s="473" t="s">
        <v>1</v>
      </c>
      <c r="B10" s="470"/>
      <c r="C10" s="470"/>
      <c r="D10" s="470"/>
      <c r="E10" s="470"/>
      <c r="F10" s="470"/>
      <c r="G10" s="470"/>
      <c r="H10" s="470"/>
      <c r="I10" s="470"/>
      <c r="J10" s="470"/>
      <c r="K10" s="470"/>
      <c r="L10" s="470"/>
      <c r="M10" s="110"/>
    </row>
    <row r="11" spans="1:17" ht="7.5" customHeight="1">
      <c r="A11" s="121"/>
      <c r="B11" s="81"/>
      <c r="C11" s="81"/>
      <c r="D11" s="81"/>
      <c r="E11" s="81"/>
      <c r="F11" s="81"/>
      <c r="G11" s="81"/>
      <c r="H11" s="81"/>
      <c r="I11" s="81"/>
      <c r="J11" s="81"/>
      <c r="K11" s="81"/>
      <c r="L11" s="81"/>
      <c r="M11" s="110"/>
    </row>
    <row r="12" spans="1:17" ht="14.25" customHeight="1">
      <c r="A12" s="121"/>
      <c r="B12" s="81"/>
      <c r="C12" s="81"/>
      <c r="D12" s="81"/>
      <c r="E12" s="81"/>
      <c r="F12" s="81"/>
      <c r="G12" s="467" t="s">
        <v>378</v>
      </c>
      <c r="H12" s="467"/>
      <c r="I12" s="467"/>
      <c r="J12" s="467"/>
      <c r="K12" s="467"/>
      <c r="L12" s="81"/>
      <c r="M12" s="110"/>
    </row>
    <row r="13" spans="1:17" ht="16.5" customHeight="1">
      <c r="A13" s="468" t="s">
        <v>379</v>
      </c>
      <c r="B13" s="468"/>
      <c r="C13" s="468"/>
      <c r="D13" s="468"/>
      <c r="E13" s="468"/>
      <c r="F13" s="468"/>
      <c r="G13" s="468"/>
      <c r="H13" s="468"/>
      <c r="I13" s="468"/>
      <c r="J13" s="468"/>
      <c r="K13" s="468"/>
      <c r="L13" s="468"/>
      <c r="M13" s="110"/>
      <c r="P13" s="92" t="s">
        <v>9</v>
      </c>
    </row>
    <row r="14" spans="1:17" ht="15.75" customHeight="1">
      <c r="G14" s="472" t="s">
        <v>395</v>
      </c>
      <c r="H14" s="472"/>
      <c r="I14" s="472"/>
      <c r="J14" s="472"/>
      <c r="K14" s="472"/>
      <c r="M14" s="110"/>
    </row>
    <row r="15" spans="1:17" ht="12" customHeight="1">
      <c r="G15" s="469" t="s">
        <v>380</v>
      </c>
      <c r="H15" s="469"/>
      <c r="I15" s="469"/>
      <c r="J15" s="469"/>
      <c r="K15" s="469"/>
    </row>
    <row r="16" spans="1:17" ht="12" customHeight="1">
      <c r="B16" s="468" t="s">
        <v>2</v>
      </c>
      <c r="C16" s="468"/>
      <c r="D16" s="468"/>
      <c r="E16" s="468"/>
      <c r="F16" s="468"/>
      <c r="G16" s="468"/>
      <c r="H16" s="468"/>
      <c r="I16" s="468"/>
      <c r="J16" s="468"/>
      <c r="K16" s="468"/>
      <c r="L16" s="468"/>
    </row>
    <row r="17" spans="1:13" ht="12" customHeight="1"/>
    <row r="18" spans="1:13" ht="12.75" customHeight="1">
      <c r="G18" s="472" t="s">
        <v>381</v>
      </c>
      <c r="H18" s="472"/>
      <c r="I18" s="472"/>
      <c r="J18" s="472"/>
      <c r="K18" s="472"/>
    </row>
    <row r="19" spans="1:13" ht="11.25" customHeight="1">
      <c r="G19" s="470" t="s">
        <v>3</v>
      </c>
      <c r="H19" s="470"/>
      <c r="I19" s="470"/>
      <c r="J19" s="470"/>
      <c r="K19" s="470"/>
    </row>
    <row r="20" spans="1:13" ht="11.25" customHeight="1">
      <c r="G20" s="81"/>
      <c r="H20" s="81"/>
      <c r="I20" s="81"/>
      <c r="J20" s="81"/>
      <c r="K20" s="81"/>
    </row>
    <row r="21" spans="1:13">
      <c r="E21" s="465"/>
      <c r="F21" s="465"/>
      <c r="G21" s="465"/>
      <c r="H21" s="465"/>
      <c r="I21" s="465"/>
      <c r="J21" s="465"/>
      <c r="K21" s="465"/>
    </row>
    <row r="22" spans="1:13" ht="12" customHeight="1">
      <c r="A22" s="466" t="s">
        <v>4</v>
      </c>
      <c r="B22" s="466"/>
      <c r="C22" s="466"/>
      <c r="D22" s="466"/>
      <c r="E22" s="466"/>
      <c r="F22" s="466"/>
      <c r="G22" s="466"/>
      <c r="H22" s="466"/>
      <c r="I22" s="466"/>
      <c r="J22" s="466"/>
      <c r="K22" s="466"/>
      <c r="L22" s="466"/>
      <c r="M22" s="122"/>
    </row>
    <row r="23" spans="1:13" ht="12" customHeight="1">
      <c r="F23" s="92"/>
      <c r="J23" s="123"/>
      <c r="K23" s="120"/>
      <c r="L23" s="124" t="s">
        <v>5</v>
      </c>
      <c r="M23" s="122"/>
    </row>
    <row r="24" spans="1:13" ht="11.25" customHeight="1">
      <c r="F24" s="92"/>
      <c r="J24" s="125" t="s">
        <v>358</v>
      </c>
      <c r="K24" s="113"/>
      <c r="L24" s="126"/>
      <c r="M24" s="122"/>
    </row>
    <row r="25" spans="1:13" ht="12" customHeight="1">
      <c r="E25" s="81"/>
      <c r="F25" s="127"/>
      <c r="I25" s="102"/>
      <c r="J25" s="102"/>
      <c r="K25" s="128" t="s">
        <v>6</v>
      </c>
      <c r="L25" s="126"/>
      <c r="M25" s="122"/>
    </row>
    <row r="26" spans="1:13" ht="12.75" customHeight="1">
      <c r="A26" s="483"/>
      <c r="B26" s="483"/>
      <c r="C26" s="483"/>
      <c r="D26" s="483"/>
      <c r="E26" s="483"/>
      <c r="F26" s="483"/>
      <c r="G26" s="483"/>
      <c r="H26" s="483"/>
      <c r="I26" s="483"/>
      <c r="K26" s="128" t="s">
        <v>7</v>
      </c>
      <c r="L26" s="129" t="s">
        <v>8</v>
      </c>
      <c r="M26" s="122"/>
    </row>
    <row r="27" spans="1:13" ht="12" customHeight="1">
      <c r="A27" s="483"/>
      <c r="B27" s="483"/>
      <c r="C27" s="483"/>
      <c r="D27" s="483"/>
      <c r="E27" s="483"/>
      <c r="F27" s="483"/>
      <c r="G27" s="483"/>
      <c r="H27" s="483"/>
      <c r="I27" s="483"/>
      <c r="J27" s="130" t="s">
        <v>10</v>
      </c>
      <c r="K27" s="131"/>
      <c r="L27" s="126"/>
      <c r="M27" s="122"/>
    </row>
    <row r="28" spans="1:13" ht="12.75" customHeight="1">
      <c r="F28" s="92"/>
      <c r="G28" s="132" t="s">
        <v>11</v>
      </c>
      <c r="H28" s="133" t="s">
        <v>197</v>
      </c>
      <c r="I28" s="134"/>
      <c r="J28" s="135"/>
      <c r="K28" s="126"/>
      <c r="L28" s="126"/>
      <c r="M28" s="122"/>
    </row>
    <row r="29" spans="1:13" ht="13.5" customHeight="1">
      <c r="F29" s="92"/>
      <c r="G29" s="493" t="s">
        <v>12</v>
      </c>
      <c r="H29" s="493"/>
      <c r="I29" s="136"/>
      <c r="J29" s="137"/>
      <c r="K29" s="138"/>
      <c r="L29" s="138"/>
      <c r="M29" s="122"/>
    </row>
    <row r="30" spans="1:13" ht="14.25" customHeight="1">
      <c r="A30" s="139" t="s">
        <v>198</v>
      </c>
      <c r="B30" s="139"/>
      <c r="C30" s="139"/>
      <c r="D30" s="139"/>
      <c r="E30" s="139"/>
      <c r="F30" s="140"/>
      <c r="G30" s="141"/>
      <c r="I30" s="141"/>
      <c r="J30" s="141"/>
      <c r="K30" s="141"/>
      <c r="L30" s="142" t="s">
        <v>13</v>
      </c>
      <c r="M30" s="143"/>
    </row>
    <row r="31" spans="1:13" ht="24" customHeight="1">
      <c r="A31" s="494" t="s">
        <v>14</v>
      </c>
      <c r="B31" s="495"/>
      <c r="C31" s="495"/>
      <c r="D31" s="495"/>
      <c r="E31" s="495"/>
      <c r="F31" s="495"/>
      <c r="G31" s="498" t="s">
        <v>15</v>
      </c>
      <c r="H31" s="500" t="s">
        <v>16</v>
      </c>
      <c r="I31" s="502" t="s">
        <v>17</v>
      </c>
      <c r="J31" s="503"/>
      <c r="K31" s="484" t="s">
        <v>18</v>
      </c>
      <c r="L31" s="486" t="s">
        <v>19</v>
      </c>
      <c r="M31" s="143"/>
    </row>
    <row r="32" spans="1:13" ht="46.5" customHeight="1">
      <c r="A32" s="496"/>
      <c r="B32" s="497"/>
      <c r="C32" s="497"/>
      <c r="D32" s="497"/>
      <c r="E32" s="497"/>
      <c r="F32" s="497"/>
      <c r="G32" s="499"/>
      <c r="H32" s="501"/>
      <c r="I32" s="144" t="s">
        <v>20</v>
      </c>
      <c r="J32" s="145" t="s">
        <v>21</v>
      </c>
      <c r="K32" s="485"/>
      <c r="L32" s="487"/>
    </row>
    <row r="33" spans="1:18" ht="11.25" customHeight="1">
      <c r="A33" s="488" t="s">
        <v>22</v>
      </c>
      <c r="B33" s="489"/>
      <c r="C33" s="489"/>
      <c r="D33" s="489"/>
      <c r="E33" s="489"/>
      <c r="F33" s="490"/>
      <c r="G33" s="146">
        <v>2</v>
      </c>
      <c r="H33" s="147">
        <v>3</v>
      </c>
      <c r="I33" s="148" t="s">
        <v>23</v>
      </c>
      <c r="J33" s="149" t="s">
        <v>24</v>
      </c>
      <c r="K33" s="150">
        <v>6</v>
      </c>
      <c r="L33" s="150">
        <v>7</v>
      </c>
    </row>
    <row r="34" spans="1:18" s="157" customFormat="1" ht="14.25" customHeight="1">
      <c r="A34" s="151">
        <v>2</v>
      </c>
      <c r="B34" s="151"/>
      <c r="C34" s="152"/>
      <c r="D34" s="153"/>
      <c r="E34" s="151"/>
      <c r="F34" s="154"/>
      <c r="G34" s="153" t="s">
        <v>25</v>
      </c>
      <c r="H34" s="146">
        <v>1</v>
      </c>
      <c r="I34" s="155">
        <f>SUM(I35+I46+I66+I87+I94+I114+I140+I159+I169)</f>
        <v>1305542</v>
      </c>
      <c r="J34" s="155">
        <f>SUM(J35+J46+J66+J87+J94+J114+J140+J159+J169)</f>
        <v>1305542</v>
      </c>
      <c r="K34" s="156">
        <f>SUM(K35+K46+K66+K87+K94+K114+K140+K159+K169)</f>
        <v>1304284.76</v>
      </c>
      <c r="L34" s="155">
        <f>SUM(L35+L46+L66+L87+L94+L114+L140+L159+L169)</f>
        <v>1304284.76</v>
      </c>
    </row>
    <row r="35" spans="1:18" ht="16.5" customHeight="1">
      <c r="A35" s="151">
        <v>2</v>
      </c>
      <c r="B35" s="158">
        <v>1</v>
      </c>
      <c r="C35" s="159"/>
      <c r="D35" s="160"/>
      <c r="E35" s="161"/>
      <c r="F35" s="162"/>
      <c r="G35" s="163" t="s">
        <v>26</v>
      </c>
      <c r="H35" s="146">
        <v>2</v>
      </c>
      <c r="I35" s="155">
        <f>SUM(I36+I42)</f>
        <v>1123000</v>
      </c>
      <c r="J35" s="155">
        <f>SUM(J36+J42)</f>
        <v>1123000</v>
      </c>
      <c r="K35" s="164">
        <f>SUM(K36+K42)</f>
        <v>1123000</v>
      </c>
      <c r="L35" s="165">
        <f>SUM(L36+L42)</f>
        <v>1123000</v>
      </c>
      <c r="M35" s="38"/>
    </row>
    <row r="36" spans="1:18" ht="14.25" customHeight="1">
      <c r="A36" s="166">
        <v>2</v>
      </c>
      <c r="B36" s="166">
        <v>1</v>
      </c>
      <c r="C36" s="167">
        <v>1</v>
      </c>
      <c r="D36" s="168"/>
      <c r="E36" s="166"/>
      <c r="F36" s="169"/>
      <c r="G36" s="168" t="s">
        <v>27</v>
      </c>
      <c r="H36" s="146">
        <v>3</v>
      </c>
      <c r="I36" s="155">
        <f>SUM(I37)</f>
        <v>1105100</v>
      </c>
      <c r="J36" s="155">
        <f>SUM(J37)</f>
        <v>1105100</v>
      </c>
      <c r="K36" s="156">
        <f>SUM(K37)</f>
        <v>1105100</v>
      </c>
      <c r="L36" s="155">
        <f>SUM(L37)</f>
        <v>1105100</v>
      </c>
      <c r="M36" s="38"/>
    </row>
    <row r="37" spans="1:18" ht="13.5" customHeight="1">
      <c r="A37" s="170">
        <v>2</v>
      </c>
      <c r="B37" s="166">
        <v>1</v>
      </c>
      <c r="C37" s="167">
        <v>1</v>
      </c>
      <c r="D37" s="168">
        <v>1</v>
      </c>
      <c r="E37" s="166"/>
      <c r="F37" s="169"/>
      <c r="G37" s="168" t="s">
        <v>27</v>
      </c>
      <c r="H37" s="146">
        <v>4</v>
      </c>
      <c r="I37" s="155">
        <f>SUM(I38+I40)</f>
        <v>1105100</v>
      </c>
      <c r="J37" s="155">
        <f>SUM(J38+J40)</f>
        <v>1105100</v>
      </c>
      <c r="K37" s="155">
        <f>SUM(K38+K40)</f>
        <v>1105100</v>
      </c>
      <c r="L37" s="155">
        <f>SUM(L38+L40)</f>
        <v>1105100</v>
      </c>
      <c r="M37" s="38"/>
      <c r="Q37" s="171"/>
    </row>
    <row r="38" spans="1:18" ht="14.25" customHeight="1">
      <c r="A38" s="170">
        <v>2</v>
      </c>
      <c r="B38" s="166">
        <v>1</v>
      </c>
      <c r="C38" s="167">
        <v>1</v>
      </c>
      <c r="D38" s="168">
        <v>1</v>
      </c>
      <c r="E38" s="166">
        <v>1</v>
      </c>
      <c r="F38" s="169"/>
      <c r="G38" s="168" t="s">
        <v>28</v>
      </c>
      <c r="H38" s="146">
        <v>5</v>
      </c>
      <c r="I38" s="156">
        <f>SUM(I39)</f>
        <v>1105100</v>
      </c>
      <c r="J38" s="156">
        <f>SUM(J39)</f>
        <v>1105100</v>
      </c>
      <c r="K38" s="156">
        <f>SUM(K39)</f>
        <v>1105100</v>
      </c>
      <c r="L38" s="156">
        <f>SUM(L39)</f>
        <v>1105100</v>
      </c>
      <c r="M38" s="38"/>
      <c r="Q38" s="171"/>
    </row>
    <row r="39" spans="1:18" ht="14.25" customHeight="1">
      <c r="A39" s="170">
        <v>2</v>
      </c>
      <c r="B39" s="166">
        <v>1</v>
      </c>
      <c r="C39" s="167">
        <v>1</v>
      </c>
      <c r="D39" s="168">
        <v>1</v>
      </c>
      <c r="E39" s="166">
        <v>1</v>
      </c>
      <c r="F39" s="169">
        <v>1</v>
      </c>
      <c r="G39" s="168" t="s">
        <v>28</v>
      </c>
      <c r="H39" s="146">
        <v>6</v>
      </c>
      <c r="I39" s="172">
        <v>1105100</v>
      </c>
      <c r="J39" s="173">
        <v>1105100</v>
      </c>
      <c r="K39" s="173">
        <v>1105100</v>
      </c>
      <c r="L39" s="173">
        <v>1105100</v>
      </c>
      <c r="M39" s="38"/>
      <c r="Q39" s="171"/>
    </row>
    <row r="40" spans="1:18" ht="12.75" hidden="1" customHeight="1">
      <c r="A40" s="170">
        <v>2</v>
      </c>
      <c r="B40" s="166">
        <v>1</v>
      </c>
      <c r="C40" s="167">
        <v>1</v>
      </c>
      <c r="D40" s="168">
        <v>1</v>
      </c>
      <c r="E40" s="166">
        <v>2</v>
      </c>
      <c r="F40" s="169"/>
      <c r="G40" s="168" t="s">
        <v>29</v>
      </c>
      <c r="H40" s="146">
        <v>7</v>
      </c>
      <c r="I40" s="156">
        <f>I41</f>
        <v>0</v>
      </c>
      <c r="J40" s="156">
        <f>J41</f>
        <v>0</v>
      </c>
      <c r="K40" s="156">
        <f>K41</f>
        <v>0</v>
      </c>
      <c r="L40" s="156">
        <f>L41</f>
        <v>0</v>
      </c>
      <c r="M40" s="38"/>
      <c r="Q40" s="171"/>
    </row>
    <row r="41" spans="1:18" ht="12.75" hidden="1" customHeight="1">
      <c r="A41" s="170">
        <v>2</v>
      </c>
      <c r="B41" s="166">
        <v>1</v>
      </c>
      <c r="C41" s="167">
        <v>1</v>
      </c>
      <c r="D41" s="168">
        <v>1</v>
      </c>
      <c r="E41" s="166">
        <v>2</v>
      </c>
      <c r="F41" s="169">
        <v>1</v>
      </c>
      <c r="G41" s="168" t="s">
        <v>29</v>
      </c>
      <c r="H41" s="146">
        <v>8</v>
      </c>
      <c r="I41" s="173">
        <v>0</v>
      </c>
      <c r="J41" s="174">
        <v>0</v>
      </c>
      <c r="K41" s="173">
        <v>0</v>
      </c>
      <c r="L41" s="174">
        <v>0</v>
      </c>
      <c r="M41" s="38"/>
      <c r="Q41" s="171"/>
    </row>
    <row r="42" spans="1:18" ht="13.5" customHeight="1">
      <c r="A42" s="170">
        <v>2</v>
      </c>
      <c r="B42" s="166">
        <v>1</v>
      </c>
      <c r="C42" s="167">
        <v>2</v>
      </c>
      <c r="D42" s="168"/>
      <c r="E42" s="166"/>
      <c r="F42" s="169"/>
      <c r="G42" s="168" t="s">
        <v>30</v>
      </c>
      <c r="H42" s="146">
        <v>9</v>
      </c>
      <c r="I42" s="156">
        <f t="shared" ref="I42:L44" si="0">I43</f>
        <v>17900</v>
      </c>
      <c r="J42" s="155">
        <f t="shared" si="0"/>
        <v>17900</v>
      </c>
      <c r="K42" s="156">
        <f t="shared" si="0"/>
        <v>17900</v>
      </c>
      <c r="L42" s="155">
        <f t="shared" si="0"/>
        <v>17900</v>
      </c>
      <c r="M42" s="38"/>
      <c r="Q42" s="171"/>
    </row>
    <row r="43" spans="1:18">
      <c r="A43" s="170">
        <v>2</v>
      </c>
      <c r="B43" s="166">
        <v>1</v>
      </c>
      <c r="C43" s="167">
        <v>2</v>
      </c>
      <c r="D43" s="168">
        <v>1</v>
      </c>
      <c r="E43" s="166"/>
      <c r="F43" s="169"/>
      <c r="G43" s="168" t="s">
        <v>30</v>
      </c>
      <c r="H43" s="146">
        <v>10</v>
      </c>
      <c r="I43" s="156">
        <f t="shared" si="0"/>
        <v>17900</v>
      </c>
      <c r="J43" s="155">
        <f t="shared" si="0"/>
        <v>17900</v>
      </c>
      <c r="K43" s="155">
        <f t="shared" si="0"/>
        <v>17900</v>
      </c>
      <c r="L43" s="155">
        <f t="shared" si="0"/>
        <v>17900</v>
      </c>
    </row>
    <row r="44" spans="1:18" ht="13.5" customHeight="1">
      <c r="A44" s="170">
        <v>2</v>
      </c>
      <c r="B44" s="166">
        <v>1</v>
      </c>
      <c r="C44" s="167">
        <v>2</v>
      </c>
      <c r="D44" s="168">
        <v>1</v>
      </c>
      <c r="E44" s="166">
        <v>1</v>
      </c>
      <c r="F44" s="169"/>
      <c r="G44" s="168" t="s">
        <v>30</v>
      </c>
      <c r="H44" s="146">
        <v>11</v>
      </c>
      <c r="I44" s="155">
        <f t="shared" si="0"/>
        <v>17900</v>
      </c>
      <c r="J44" s="155">
        <f t="shared" si="0"/>
        <v>17900</v>
      </c>
      <c r="K44" s="155">
        <f t="shared" si="0"/>
        <v>17900</v>
      </c>
      <c r="L44" s="155">
        <f t="shared" si="0"/>
        <v>17900</v>
      </c>
      <c r="M44" s="38"/>
      <c r="Q44" s="171"/>
    </row>
    <row r="45" spans="1:18" ht="14.25" customHeight="1">
      <c r="A45" s="170">
        <v>2</v>
      </c>
      <c r="B45" s="166">
        <v>1</v>
      </c>
      <c r="C45" s="167">
        <v>2</v>
      </c>
      <c r="D45" s="168">
        <v>1</v>
      </c>
      <c r="E45" s="166">
        <v>1</v>
      </c>
      <c r="F45" s="169">
        <v>1</v>
      </c>
      <c r="G45" s="168" t="s">
        <v>30</v>
      </c>
      <c r="H45" s="146">
        <v>12</v>
      </c>
      <c r="I45" s="174">
        <v>17900</v>
      </c>
      <c r="J45" s="173">
        <v>17900</v>
      </c>
      <c r="K45" s="173">
        <v>17900</v>
      </c>
      <c r="L45" s="173">
        <v>17900</v>
      </c>
      <c r="M45" s="38"/>
      <c r="Q45" s="171"/>
    </row>
    <row r="46" spans="1:18" ht="26.25" customHeight="1">
      <c r="A46" s="175">
        <v>2</v>
      </c>
      <c r="B46" s="176">
        <v>2</v>
      </c>
      <c r="C46" s="159"/>
      <c r="D46" s="160"/>
      <c r="E46" s="161"/>
      <c r="F46" s="162"/>
      <c r="G46" s="163" t="s">
        <v>31</v>
      </c>
      <c r="H46" s="146">
        <v>13</v>
      </c>
      <c r="I46" s="177">
        <f t="shared" ref="I46:L48" si="1">I47</f>
        <v>158442</v>
      </c>
      <c r="J46" s="178">
        <f t="shared" si="1"/>
        <v>158442</v>
      </c>
      <c r="K46" s="177">
        <f t="shared" si="1"/>
        <v>157184.76</v>
      </c>
      <c r="L46" s="177">
        <f t="shared" si="1"/>
        <v>157184.76</v>
      </c>
      <c r="M46" s="38"/>
    </row>
    <row r="47" spans="1:18" ht="27" customHeight="1">
      <c r="A47" s="170">
        <v>2</v>
      </c>
      <c r="B47" s="166">
        <v>2</v>
      </c>
      <c r="C47" s="167">
        <v>1</v>
      </c>
      <c r="D47" s="168"/>
      <c r="E47" s="166"/>
      <c r="F47" s="169"/>
      <c r="G47" s="160" t="s">
        <v>31</v>
      </c>
      <c r="H47" s="146">
        <v>14</v>
      </c>
      <c r="I47" s="155">
        <f t="shared" si="1"/>
        <v>158442</v>
      </c>
      <c r="J47" s="156">
        <f t="shared" si="1"/>
        <v>158442</v>
      </c>
      <c r="K47" s="155">
        <f t="shared" si="1"/>
        <v>157184.76</v>
      </c>
      <c r="L47" s="156">
        <f t="shared" si="1"/>
        <v>157184.76</v>
      </c>
      <c r="M47" s="38"/>
      <c r="R47" s="171"/>
    </row>
    <row r="48" spans="1:18" ht="15.75" customHeight="1">
      <c r="A48" s="170">
        <v>2</v>
      </c>
      <c r="B48" s="166">
        <v>2</v>
      </c>
      <c r="C48" s="167">
        <v>1</v>
      </c>
      <c r="D48" s="168">
        <v>1</v>
      </c>
      <c r="E48" s="166"/>
      <c r="F48" s="169"/>
      <c r="G48" s="160" t="s">
        <v>31</v>
      </c>
      <c r="H48" s="146">
        <v>15</v>
      </c>
      <c r="I48" s="155">
        <f t="shared" si="1"/>
        <v>158442</v>
      </c>
      <c r="J48" s="156">
        <f t="shared" si="1"/>
        <v>158442</v>
      </c>
      <c r="K48" s="165">
        <f t="shared" si="1"/>
        <v>157184.76</v>
      </c>
      <c r="L48" s="165">
        <f t="shared" si="1"/>
        <v>157184.76</v>
      </c>
      <c r="M48" s="38"/>
      <c r="Q48" s="171"/>
    </row>
    <row r="49" spans="1:17" ht="24.75" customHeight="1">
      <c r="A49" s="179">
        <v>2</v>
      </c>
      <c r="B49" s="180">
        <v>2</v>
      </c>
      <c r="C49" s="181">
        <v>1</v>
      </c>
      <c r="D49" s="182">
        <v>1</v>
      </c>
      <c r="E49" s="180">
        <v>1</v>
      </c>
      <c r="F49" s="183"/>
      <c r="G49" s="160" t="s">
        <v>31</v>
      </c>
      <c r="H49" s="146">
        <v>16</v>
      </c>
      <c r="I49" s="184">
        <f>SUM(I50:I65)</f>
        <v>158442</v>
      </c>
      <c r="J49" s="184">
        <f>SUM(J50:J65)</f>
        <v>158442</v>
      </c>
      <c r="K49" s="185">
        <f>SUM(K50:K65)</f>
        <v>157184.76</v>
      </c>
      <c r="L49" s="185">
        <f>SUM(L50:L65)</f>
        <v>157184.76</v>
      </c>
      <c r="M49" s="38"/>
      <c r="Q49" s="171"/>
    </row>
    <row r="50" spans="1:17" ht="15.75" customHeight="1">
      <c r="A50" s="170">
        <v>2</v>
      </c>
      <c r="B50" s="166">
        <v>2</v>
      </c>
      <c r="C50" s="167">
        <v>1</v>
      </c>
      <c r="D50" s="168">
        <v>1</v>
      </c>
      <c r="E50" s="166">
        <v>1</v>
      </c>
      <c r="F50" s="186">
        <v>1</v>
      </c>
      <c r="G50" s="168" t="s">
        <v>32</v>
      </c>
      <c r="H50" s="146">
        <v>17</v>
      </c>
      <c r="I50" s="173">
        <v>18500</v>
      </c>
      <c r="J50" s="173">
        <v>18500</v>
      </c>
      <c r="K50" s="173">
        <v>17247.07</v>
      </c>
      <c r="L50" s="173">
        <v>17247.07</v>
      </c>
      <c r="M50" s="38"/>
      <c r="Q50" s="171"/>
    </row>
    <row r="51" spans="1:17" ht="26.25" customHeight="1">
      <c r="A51" s="170">
        <v>2</v>
      </c>
      <c r="B51" s="166">
        <v>2</v>
      </c>
      <c r="C51" s="167">
        <v>1</v>
      </c>
      <c r="D51" s="168">
        <v>1</v>
      </c>
      <c r="E51" s="166">
        <v>1</v>
      </c>
      <c r="F51" s="169">
        <v>2</v>
      </c>
      <c r="G51" s="168" t="s">
        <v>33</v>
      </c>
      <c r="H51" s="146">
        <v>18</v>
      </c>
      <c r="I51" s="173">
        <v>1204</v>
      </c>
      <c r="J51" s="173">
        <v>1204</v>
      </c>
      <c r="K51" s="173">
        <v>1204</v>
      </c>
      <c r="L51" s="173">
        <v>1204</v>
      </c>
      <c r="M51" s="38"/>
      <c r="Q51" s="171"/>
    </row>
    <row r="52" spans="1:17" ht="26.25" customHeight="1">
      <c r="A52" s="170">
        <v>2</v>
      </c>
      <c r="B52" s="166">
        <v>2</v>
      </c>
      <c r="C52" s="167">
        <v>1</v>
      </c>
      <c r="D52" s="168">
        <v>1</v>
      </c>
      <c r="E52" s="166">
        <v>1</v>
      </c>
      <c r="F52" s="169">
        <v>5</v>
      </c>
      <c r="G52" s="168" t="s">
        <v>34</v>
      </c>
      <c r="H52" s="146">
        <v>19</v>
      </c>
      <c r="I52" s="173">
        <v>2452</v>
      </c>
      <c r="J52" s="173">
        <v>2452</v>
      </c>
      <c r="K52" s="173">
        <v>2451.39</v>
      </c>
      <c r="L52" s="173">
        <v>2451.39</v>
      </c>
      <c r="M52" s="38"/>
      <c r="Q52" s="171"/>
    </row>
    <row r="53" spans="1:17" ht="27" hidden="1" customHeight="1">
      <c r="A53" s="170">
        <v>2</v>
      </c>
      <c r="B53" s="166">
        <v>2</v>
      </c>
      <c r="C53" s="167">
        <v>1</v>
      </c>
      <c r="D53" s="168">
        <v>1</v>
      </c>
      <c r="E53" s="166">
        <v>1</v>
      </c>
      <c r="F53" s="169">
        <v>6</v>
      </c>
      <c r="G53" s="168" t="s">
        <v>35</v>
      </c>
      <c r="H53" s="146">
        <v>20</v>
      </c>
      <c r="I53" s="173">
        <v>0</v>
      </c>
      <c r="J53" s="173">
        <v>0</v>
      </c>
      <c r="K53" s="173">
        <v>0</v>
      </c>
      <c r="L53" s="173">
        <v>0</v>
      </c>
      <c r="M53" s="38"/>
      <c r="Q53" s="171"/>
    </row>
    <row r="54" spans="1:17" ht="26.25" customHeight="1">
      <c r="A54" s="187">
        <v>2</v>
      </c>
      <c r="B54" s="161">
        <v>2</v>
      </c>
      <c r="C54" s="159">
        <v>1</v>
      </c>
      <c r="D54" s="160">
        <v>1</v>
      </c>
      <c r="E54" s="161">
        <v>1</v>
      </c>
      <c r="F54" s="162">
        <v>7</v>
      </c>
      <c r="G54" s="160" t="s">
        <v>36</v>
      </c>
      <c r="H54" s="146">
        <v>21</v>
      </c>
      <c r="I54" s="173">
        <v>794</v>
      </c>
      <c r="J54" s="173">
        <v>794</v>
      </c>
      <c r="K54" s="173">
        <v>793.62</v>
      </c>
      <c r="L54" s="173">
        <v>793.62</v>
      </c>
      <c r="M54" s="38"/>
      <c r="Q54" s="171"/>
    </row>
    <row r="55" spans="1:17" ht="12" customHeight="1">
      <c r="A55" s="170">
        <v>2</v>
      </c>
      <c r="B55" s="166">
        <v>2</v>
      </c>
      <c r="C55" s="167">
        <v>1</v>
      </c>
      <c r="D55" s="168">
        <v>1</v>
      </c>
      <c r="E55" s="166">
        <v>1</v>
      </c>
      <c r="F55" s="169">
        <v>11</v>
      </c>
      <c r="G55" s="168" t="s">
        <v>37</v>
      </c>
      <c r="H55" s="146">
        <v>22</v>
      </c>
      <c r="I55" s="174">
        <v>1552</v>
      </c>
      <c r="J55" s="173">
        <v>1552</v>
      </c>
      <c r="K55" s="173">
        <v>1551.13</v>
      </c>
      <c r="L55" s="173">
        <v>1551.13</v>
      </c>
      <c r="M55" s="38"/>
      <c r="Q55" s="171"/>
    </row>
    <row r="56" spans="1:17" ht="15.75" hidden="1" customHeight="1">
      <c r="A56" s="179">
        <v>2</v>
      </c>
      <c r="B56" s="188">
        <v>2</v>
      </c>
      <c r="C56" s="189">
        <v>1</v>
      </c>
      <c r="D56" s="189">
        <v>1</v>
      </c>
      <c r="E56" s="189">
        <v>1</v>
      </c>
      <c r="F56" s="190">
        <v>12</v>
      </c>
      <c r="G56" s="191" t="s">
        <v>38</v>
      </c>
      <c r="H56" s="146">
        <v>23</v>
      </c>
      <c r="I56" s="192">
        <v>0</v>
      </c>
      <c r="J56" s="173">
        <v>0</v>
      </c>
      <c r="K56" s="173">
        <v>0</v>
      </c>
      <c r="L56" s="173">
        <v>0</v>
      </c>
      <c r="M56" s="38"/>
      <c r="Q56" s="171"/>
    </row>
    <row r="57" spans="1:17" ht="25.5" hidden="1" customHeight="1">
      <c r="A57" s="170">
        <v>2</v>
      </c>
      <c r="B57" s="166">
        <v>2</v>
      </c>
      <c r="C57" s="167">
        <v>1</v>
      </c>
      <c r="D57" s="167">
        <v>1</v>
      </c>
      <c r="E57" s="167">
        <v>1</v>
      </c>
      <c r="F57" s="169">
        <v>14</v>
      </c>
      <c r="G57" s="193" t="s">
        <v>39</v>
      </c>
      <c r="H57" s="146">
        <v>24</v>
      </c>
      <c r="I57" s="174">
        <v>0</v>
      </c>
      <c r="J57" s="174">
        <v>0</v>
      </c>
      <c r="K57" s="174">
        <v>0</v>
      </c>
      <c r="L57" s="174">
        <v>0</v>
      </c>
      <c r="M57" s="38"/>
      <c r="Q57" s="171"/>
    </row>
    <row r="58" spans="1:17" ht="27.75" customHeight="1">
      <c r="A58" s="170">
        <v>2</v>
      </c>
      <c r="B58" s="166">
        <v>2</v>
      </c>
      <c r="C58" s="167">
        <v>1</v>
      </c>
      <c r="D58" s="167">
        <v>1</v>
      </c>
      <c r="E58" s="167">
        <v>1</v>
      </c>
      <c r="F58" s="169">
        <v>15</v>
      </c>
      <c r="G58" s="168" t="s">
        <v>40</v>
      </c>
      <c r="H58" s="146">
        <v>25</v>
      </c>
      <c r="I58" s="174">
        <v>73236</v>
      </c>
      <c r="J58" s="173">
        <v>73236</v>
      </c>
      <c r="K58" s="173">
        <v>73236</v>
      </c>
      <c r="L58" s="173">
        <v>73236</v>
      </c>
      <c r="M58" s="38"/>
      <c r="Q58" s="171"/>
    </row>
    <row r="59" spans="1:17" ht="15.75" customHeight="1">
      <c r="A59" s="170">
        <v>2</v>
      </c>
      <c r="B59" s="166">
        <v>2</v>
      </c>
      <c r="C59" s="167">
        <v>1</v>
      </c>
      <c r="D59" s="167">
        <v>1</v>
      </c>
      <c r="E59" s="167">
        <v>1</v>
      </c>
      <c r="F59" s="169">
        <v>16</v>
      </c>
      <c r="G59" s="168" t="s">
        <v>41</v>
      </c>
      <c r="H59" s="146">
        <v>26</v>
      </c>
      <c r="I59" s="174">
        <v>5448</v>
      </c>
      <c r="J59" s="173">
        <v>5448</v>
      </c>
      <c r="K59" s="173">
        <v>5447.33</v>
      </c>
      <c r="L59" s="173">
        <v>5447.33</v>
      </c>
      <c r="M59" s="38"/>
      <c r="Q59" s="171"/>
    </row>
    <row r="60" spans="1:17" ht="27.75" hidden="1" customHeight="1">
      <c r="A60" s="170">
        <v>2</v>
      </c>
      <c r="B60" s="166">
        <v>2</v>
      </c>
      <c r="C60" s="167">
        <v>1</v>
      </c>
      <c r="D60" s="167">
        <v>1</v>
      </c>
      <c r="E60" s="167">
        <v>1</v>
      </c>
      <c r="F60" s="169">
        <v>17</v>
      </c>
      <c r="G60" s="168" t="s">
        <v>42</v>
      </c>
      <c r="H60" s="146">
        <v>27</v>
      </c>
      <c r="I60" s="174">
        <v>0</v>
      </c>
      <c r="J60" s="174">
        <v>0</v>
      </c>
      <c r="K60" s="174">
        <v>0</v>
      </c>
      <c r="L60" s="174">
        <v>0</v>
      </c>
      <c r="M60" s="38"/>
      <c r="Q60" s="171"/>
    </row>
    <row r="61" spans="1:17" ht="14.25" customHeight="1">
      <c r="A61" s="170">
        <v>2</v>
      </c>
      <c r="B61" s="166">
        <v>2</v>
      </c>
      <c r="C61" s="167">
        <v>1</v>
      </c>
      <c r="D61" s="167">
        <v>1</v>
      </c>
      <c r="E61" s="167">
        <v>1</v>
      </c>
      <c r="F61" s="169">
        <v>20</v>
      </c>
      <c r="G61" s="168" t="s">
        <v>43</v>
      </c>
      <c r="H61" s="146">
        <v>28</v>
      </c>
      <c r="I61" s="174">
        <v>37556</v>
      </c>
      <c r="J61" s="173">
        <v>37556</v>
      </c>
      <c r="K61" s="173">
        <v>37555.089999999997</v>
      </c>
      <c r="L61" s="173">
        <v>37555.089999999997</v>
      </c>
      <c r="M61" s="38"/>
      <c r="Q61" s="171"/>
    </row>
    <row r="62" spans="1:17" ht="27.75" customHeight="1">
      <c r="A62" s="170">
        <v>2</v>
      </c>
      <c r="B62" s="166">
        <v>2</v>
      </c>
      <c r="C62" s="167">
        <v>1</v>
      </c>
      <c r="D62" s="167">
        <v>1</v>
      </c>
      <c r="E62" s="167">
        <v>1</v>
      </c>
      <c r="F62" s="169">
        <v>21</v>
      </c>
      <c r="G62" s="168" t="s">
        <v>44</v>
      </c>
      <c r="H62" s="146">
        <v>29</v>
      </c>
      <c r="I62" s="174">
        <v>7200</v>
      </c>
      <c r="J62" s="173">
        <v>7200</v>
      </c>
      <c r="K62" s="173">
        <v>7199.99</v>
      </c>
      <c r="L62" s="173">
        <v>7199.99</v>
      </c>
      <c r="M62" s="38"/>
      <c r="Q62" s="171"/>
    </row>
    <row r="63" spans="1:17" ht="12" customHeight="1">
      <c r="A63" s="170">
        <v>2</v>
      </c>
      <c r="B63" s="166">
        <v>2</v>
      </c>
      <c r="C63" s="167">
        <v>1</v>
      </c>
      <c r="D63" s="167">
        <v>1</v>
      </c>
      <c r="E63" s="167">
        <v>1</v>
      </c>
      <c r="F63" s="169">
        <v>22</v>
      </c>
      <c r="G63" s="168" t="s">
        <v>45</v>
      </c>
      <c r="H63" s="146">
        <v>30</v>
      </c>
      <c r="I63" s="174">
        <v>600</v>
      </c>
      <c r="J63" s="173">
        <v>600</v>
      </c>
      <c r="K63" s="173">
        <v>599.14</v>
      </c>
      <c r="L63" s="173">
        <v>599.14</v>
      </c>
      <c r="M63" s="38"/>
      <c r="Q63" s="171"/>
    </row>
    <row r="64" spans="1:17" ht="12" hidden="1" customHeight="1">
      <c r="A64" s="170">
        <v>2</v>
      </c>
      <c r="B64" s="166">
        <v>2</v>
      </c>
      <c r="C64" s="167">
        <v>1</v>
      </c>
      <c r="D64" s="167">
        <v>1</v>
      </c>
      <c r="E64" s="167">
        <v>1</v>
      </c>
      <c r="F64" s="169">
        <v>23</v>
      </c>
      <c r="G64" s="168" t="s">
        <v>359</v>
      </c>
      <c r="H64" s="146">
        <v>31</v>
      </c>
      <c r="I64" s="174">
        <v>0</v>
      </c>
      <c r="J64" s="173">
        <v>0</v>
      </c>
      <c r="K64" s="173">
        <v>0</v>
      </c>
      <c r="L64" s="173">
        <v>0</v>
      </c>
      <c r="M64" s="38"/>
      <c r="Q64" s="171"/>
    </row>
    <row r="65" spans="1:18" ht="15" customHeight="1">
      <c r="A65" s="170">
        <v>2</v>
      </c>
      <c r="B65" s="166">
        <v>2</v>
      </c>
      <c r="C65" s="167">
        <v>1</v>
      </c>
      <c r="D65" s="167">
        <v>1</v>
      </c>
      <c r="E65" s="167">
        <v>1</v>
      </c>
      <c r="F65" s="169">
        <v>30</v>
      </c>
      <c r="G65" s="168" t="s">
        <v>46</v>
      </c>
      <c r="H65" s="146">
        <v>32</v>
      </c>
      <c r="I65" s="174">
        <v>9900</v>
      </c>
      <c r="J65" s="173">
        <v>9900</v>
      </c>
      <c r="K65" s="173">
        <v>9900</v>
      </c>
      <c r="L65" s="173">
        <v>9900</v>
      </c>
      <c r="M65" s="38"/>
      <c r="Q65" s="171"/>
    </row>
    <row r="66" spans="1:18" ht="14.25" hidden="1" customHeight="1">
      <c r="A66" s="194">
        <v>2</v>
      </c>
      <c r="B66" s="195">
        <v>3</v>
      </c>
      <c r="C66" s="158"/>
      <c r="D66" s="159"/>
      <c r="E66" s="159"/>
      <c r="F66" s="162"/>
      <c r="G66" s="196" t="s">
        <v>47</v>
      </c>
      <c r="H66" s="146">
        <v>33</v>
      </c>
      <c r="I66" s="177">
        <f>I67</f>
        <v>0</v>
      </c>
      <c r="J66" s="177">
        <f>J67</f>
        <v>0</v>
      </c>
      <c r="K66" s="177">
        <f>K67</f>
        <v>0</v>
      </c>
      <c r="L66" s="177">
        <f>L67</f>
        <v>0</v>
      </c>
      <c r="M66" s="38"/>
    </row>
    <row r="67" spans="1:18" ht="13.5" hidden="1" customHeight="1">
      <c r="A67" s="170">
        <v>2</v>
      </c>
      <c r="B67" s="166">
        <v>3</v>
      </c>
      <c r="C67" s="167">
        <v>1</v>
      </c>
      <c r="D67" s="167"/>
      <c r="E67" s="167"/>
      <c r="F67" s="169"/>
      <c r="G67" s="168" t="s">
        <v>48</v>
      </c>
      <c r="H67" s="146">
        <v>34</v>
      </c>
      <c r="I67" s="155">
        <f>SUM(I68+I73+I78)</f>
        <v>0</v>
      </c>
      <c r="J67" s="197">
        <f>SUM(J68+J73+J78)</f>
        <v>0</v>
      </c>
      <c r="K67" s="156">
        <f>SUM(K68+K73+K78)</f>
        <v>0</v>
      </c>
      <c r="L67" s="155">
        <f>SUM(L68+L73+L78)</f>
        <v>0</v>
      </c>
      <c r="M67" s="38"/>
      <c r="R67" s="171"/>
    </row>
    <row r="68" spans="1:18" ht="15" hidden="1" customHeight="1">
      <c r="A68" s="170">
        <v>2</v>
      </c>
      <c r="B68" s="166">
        <v>3</v>
      </c>
      <c r="C68" s="167">
        <v>1</v>
      </c>
      <c r="D68" s="167">
        <v>1</v>
      </c>
      <c r="E68" s="167"/>
      <c r="F68" s="169"/>
      <c r="G68" s="168" t="s">
        <v>49</v>
      </c>
      <c r="H68" s="146">
        <v>35</v>
      </c>
      <c r="I68" s="155">
        <f>I69</f>
        <v>0</v>
      </c>
      <c r="J68" s="197">
        <f>J69</f>
        <v>0</v>
      </c>
      <c r="K68" s="156">
        <f>K69</f>
        <v>0</v>
      </c>
      <c r="L68" s="155">
        <f>L69</f>
        <v>0</v>
      </c>
      <c r="M68" s="38"/>
      <c r="Q68" s="171"/>
    </row>
    <row r="69" spans="1:18" ht="13.5" hidden="1" customHeight="1">
      <c r="A69" s="170">
        <v>2</v>
      </c>
      <c r="B69" s="166">
        <v>3</v>
      </c>
      <c r="C69" s="167">
        <v>1</v>
      </c>
      <c r="D69" s="167">
        <v>1</v>
      </c>
      <c r="E69" s="167">
        <v>1</v>
      </c>
      <c r="F69" s="169"/>
      <c r="G69" s="168" t="s">
        <v>49</v>
      </c>
      <c r="H69" s="146">
        <v>36</v>
      </c>
      <c r="I69" s="155">
        <f>SUM(I70:I72)</f>
        <v>0</v>
      </c>
      <c r="J69" s="197">
        <f>SUM(J70:J72)</f>
        <v>0</v>
      </c>
      <c r="K69" s="156">
        <f>SUM(K70:K72)</f>
        <v>0</v>
      </c>
      <c r="L69" s="155">
        <f>SUM(L70:L72)</f>
        <v>0</v>
      </c>
      <c r="M69" s="38"/>
      <c r="Q69" s="171"/>
    </row>
    <row r="70" spans="1:18" s="198" customFormat="1" ht="25.5" hidden="1" customHeight="1">
      <c r="A70" s="170">
        <v>2</v>
      </c>
      <c r="B70" s="166">
        <v>3</v>
      </c>
      <c r="C70" s="167">
        <v>1</v>
      </c>
      <c r="D70" s="167">
        <v>1</v>
      </c>
      <c r="E70" s="167">
        <v>1</v>
      </c>
      <c r="F70" s="169">
        <v>1</v>
      </c>
      <c r="G70" s="168" t="s">
        <v>50</v>
      </c>
      <c r="H70" s="146">
        <v>37</v>
      </c>
      <c r="I70" s="174">
        <v>0</v>
      </c>
      <c r="J70" s="174">
        <v>0</v>
      </c>
      <c r="K70" s="174">
        <v>0</v>
      </c>
      <c r="L70" s="174">
        <v>0</v>
      </c>
      <c r="Q70" s="171"/>
      <c r="R70" s="92"/>
    </row>
    <row r="71" spans="1:18" ht="19.5" hidden="1" customHeight="1">
      <c r="A71" s="170">
        <v>2</v>
      </c>
      <c r="B71" s="161">
        <v>3</v>
      </c>
      <c r="C71" s="159">
        <v>1</v>
      </c>
      <c r="D71" s="159">
        <v>1</v>
      </c>
      <c r="E71" s="159">
        <v>1</v>
      </c>
      <c r="F71" s="162">
        <v>2</v>
      </c>
      <c r="G71" s="160" t="s">
        <v>51</v>
      </c>
      <c r="H71" s="146">
        <v>38</v>
      </c>
      <c r="I71" s="172">
        <v>0</v>
      </c>
      <c r="J71" s="172">
        <v>0</v>
      </c>
      <c r="K71" s="172">
        <v>0</v>
      </c>
      <c r="L71" s="172">
        <v>0</v>
      </c>
      <c r="M71" s="38"/>
      <c r="Q71" s="171"/>
    </row>
    <row r="72" spans="1:18" ht="16.5" hidden="1" customHeight="1">
      <c r="A72" s="166">
        <v>2</v>
      </c>
      <c r="B72" s="167">
        <v>3</v>
      </c>
      <c r="C72" s="167">
        <v>1</v>
      </c>
      <c r="D72" s="167">
        <v>1</v>
      </c>
      <c r="E72" s="167">
        <v>1</v>
      </c>
      <c r="F72" s="169">
        <v>3</v>
      </c>
      <c r="G72" s="168" t="s">
        <v>52</v>
      </c>
      <c r="H72" s="146">
        <v>39</v>
      </c>
      <c r="I72" s="174">
        <v>0</v>
      </c>
      <c r="J72" s="174">
        <v>0</v>
      </c>
      <c r="K72" s="174">
        <v>0</v>
      </c>
      <c r="L72" s="174">
        <v>0</v>
      </c>
      <c r="M72" s="38"/>
      <c r="Q72" s="171"/>
    </row>
    <row r="73" spans="1:18" ht="29.25" hidden="1" customHeight="1">
      <c r="A73" s="161">
        <v>2</v>
      </c>
      <c r="B73" s="159">
        <v>3</v>
      </c>
      <c r="C73" s="159">
        <v>1</v>
      </c>
      <c r="D73" s="159">
        <v>2</v>
      </c>
      <c r="E73" s="159"/>
      <c r="F73" s="162"/>
      <c r="G73" s="160" t="s">
        <v>53</v>
      </c>
      <c r="H73" s="146">
        <v>40</v>
      </c>
      <c r="I73" s="177">
        <f>I74</f>
        <v>0</v>
      </c>
      <c r="J73" s="199">
        <f>J74</f>
        <v>0</v>
      </c>
      <c r="K73" s="178">
        <f>K74</f>
        <v>0</v>
      </c>
      <c r="L73" s="178">
        <f>L74</f>
        <v>0</v>
      </c>
      <c r="M73" s="38"/>
      <c r="Q73" s="171"/>
    </row>
    <row r="74" spans="1:18" ht="27" hidden="1" customHeight="1">
      <c r="A74" s="180">
        <v>2</v>
      </c>
      <c r="B74" s="181">
        <v>3</v>
      </c>
      <c r="C74" s="181">
        <v>1</v>
      </c>
      <c r="D74" s="181">
        <v>2</v>
      </c>
      <c r="E74" s="181">
        <v>1</v>
      </c>
      <c r="F74" s="183"/>
      <c r="G74" s="160" t="s">
        <v>53</v>
      </c>
      <c r="H74" s="146">
        <v>41</v>
      </c>
      <c r="I74" s="165">
        <f>SUM(I75:I77)</f>
        <v>0</v>
      </c>
      <c r="J74" s="200">
        <f>SUM(J75:J77)</f>
        <v>0</v>
      </c>
      <c r="K74" s="164">
        <f>SUM(K75:K77)</f>
        <v>0</v>
      </c>
      <c r="L74" s="156">
        <f>SUM(L75:L77)</f>
        <v>0</v>
      </c>
      <c r="M74" s="38"/>
      <c r="Q74" s="171"/>
    </row>
    <row r="75" spans="1:18" s="198" customFormat="1" ht="27" hidden="1" customHeight="1">
      <c r="A75" s="166">
        <v>2</v>
      </c>
      <c r="B75" s="167">
        <v>3</v>
      </c>
      <c r="C75" s="167">
        <v>1</v>
      </c>
      <c r="D75" s="167">
        <v>2</v>
      </c>
      <c r="E75" s="167">
        <v>1</v>
      </c>
      <c r="F75" s="169">
        <v>1</v>
      </c>
      <c r="G75" s="170" t="s">
        <v>50</v>
      </c>
      <c r="H75" s="146">
        <v>42</v>
      </c>
      <c r="I75" s="174">
        <v>0</v>
      </c>
      <c r="J75" s="174">
        <v>0</v>
      </c>
      <c r="K75" s="174">
        <v>0</v>
      </c>
      <c r="L75" s="174">
        <v>0</v>
      </c>
      <c r="Q75" s="171"/>
      <c r="R75" s="92"/>
    </row>
    <row r="76" spans="1:18" ht="16.5" hidden="1" customHeight="1">
      <c r="A76" s="166">
        <v>2</v>
      </c>
      <c r="B76" s="167">
        <v>3</v>
      </c>
      <c r="C76" s="167">
        <v>1</v>
      </c>
      <c r="D76" s="167">
        <v>2</v>
      </c>
      <c r="E76" s="167">
        <v>1</v>
      </c>
      <c r="F76" s="169">
        <v>2</v>
      </c>
      <c r="G76" s="170" t="s">
        <v>51</v>
      </c>
      <c r="H76" s="146">
        <v>43</v>
      </c>
      <c r="I76" s="174">
        <v>0</v>
      </c>
      <c r="J76" s="174">
        <v>0</v>
      </c>
      <c r="K76" s="174">
        <v>0</v>
      </c>
      <c r="L76" s="174">
        <v>0</v>
      </c>
      <c r="M76" s="38"/>
      <c r="Q76" s="171"/>
    </row>
    <row r="77" spans="1:18" ht="15" hidden="1" customHeight="1">
      <c r="A77" s="166">
        <v>2</v>
      </c>
      <c r="B77" s="167">
        <v>3</v>
      </c>
      <c r="C77" s="167">
        <v>1</v>
      </c>
      <c r="D77" s="167">
        <v>2</v>
      </c>
      <c r="E77" s="167">
        <v>1</v>
      </c>
      <c r="F77" s="169">
        <v>3</v>
      </c>
      <c r="G77" s="170" t="s">
        <v>52</v>
      </c>
      <c r="H77" s="146">
        <v>44</v>
      </c>
      <c r="I77" s="174">
        <v>0</v>
      </c>
      <c r="J77" s="174">
        <v>0</v>
      </c>
      <c r="K77" s="174">
        <v>0</v>
      </c>
      <c r="L77" s="174">
        <v>0</v>
      </c>
      <c r="M77" s="38"/>
      <c r="Q77" s="171"/>
    </row>
    <row r="78" spans="1:18" ht="27.75" hidden="1" customHeight="1">
      <c r="A78" s="166">
        <v>2</v>
      </c>
      <c r="B78" s="167">
        <v>3</v>
      </c>
      <c r="C78" s="167">
        <v>1</v>
      </c>
      <c r="D78" s="167">
        <v>3</v>
      </c>
      <c r="E78" s="167"/>
      <c r="F78" s="169"/>
      <c r="G78" s="170" t="s">
        <v>360</v>
      </c>
      <c r="H78" s="146">
        <v>45</v>
      </c>
      <c r="I78" s="155">
        <f>I79</f>
        <v>0</v>
      </c>
      <c r="J78" s="197">
        <f>J79</f>
        <v>0</v>
      </c>
      <c r="K78" s="156">
        <f>K79</f>
        <v>0</v>
      </c>
      <c r="L78" s="156">
        <f>L79</f>
        <v>0</v>
      </c>
      <c r="M78" s="38"/>
      <c r="Q78" s="171"/>
    </row>
    <row r="79" spans="1:18" ht="26.25" hidden="1" customHeight="1">
      <c r="A79" s="166">
        <v>2</v>
      </c>
      <c r="B79" s="167">
        <v>3</v>
      </c>
      <c r="C79" s="167">
        <v>1</v>
      </c>
      <c r="D79" s="167">
        <v>3</v>
      </c>
      <c r="E79" s="167">
        <v>1</v>
      </c>
      <c r="F79" s="169"/>
      <c r="G79" s="170" t="s">
        <v>361</v>
      </c>
      <c r="H79" s="146">
        <v>46</v>
      </c>
      <c r="I79" s="155">
        <f>SUM(I80:I82)</f>
        <v>0</v>
      </c>
      <c r="J79" s="197">
        <f>SUM(J80:J82)</f>
        <v>0</v>
      </c>
      <c r="K79" s="156">
        <f>SUM(K80:K82)</f>
        <v>0</v>
      </c>
      <c r="L79" s="156">
        <f>SUM(L80:L82)</f>
        <v>0</v>
      </c>
      <c r="M79" s="38"/>
      <c r="Q79" s="171"/>
    </row>
    <row r="80" spans="1:18" ht="15" hidden="1" customHeight="1">
      <c r="A80" s="161">
        <v>2</v>
      </c>
      <c r="B80" s="159">
        <v>3</v>
      </c>
      <c r="C80" s="159">
        <v>1</v>
      </c>
      <c r="D80" s="159">
        <v>3</v>
      </c>
      <c r="E80" s="159">
        <v>1</v>
      </c>
      <c r="F80" s="162">
        <v>1</v>
      </c>
      <c r="G80" s="187" t="s">
        <v>54</v>
      </c>
      <c r="H80" s="146">
        <v>47</v>
      </c>
      <c r="I80" s="172">
        <v>0</v>
      </c>
      <c r="J80" s="172">
        <v>0</v>
      </c>
      <c r="K80" s="172">
        <v>0</v>
      </c>
      <c r="L80" s="172">
        <v>0</v>
      </c>
      <c r="M80" s="38"/>
      <c r="Q80" s="171"/>
    </row>
    <row r="81" spans="1:17" ht="16.5" hidden="1" customHeight="1">
      <c r="A81" s="166">
        <v>2</v>
      </c>
      <c r="B81" s="167">
        <v>3</v>
      </c>
      <c r="C81" s="167">
        <v>1</v>
      </c>
      <c r="D81" s="167">
        <v>3</v>
      </c>
      <c r="E81" s="167">
        <v>1</v>
      </c>
      <c r="F81" s="169">
        <v>2</v>
      </c>
      <c r="G81" s="170" t="s">
        <v>55</v>
      </c>
      <c r="H81" s="146">
        <v>48</v>
      </c>
      <c r="I81" s="174">
        <v>0</v>
      </c>
      <c r="J81" s="174">
        <v>0</v>
      </c>
      <c r="K81" s="174">
        <v>0</v>
      </c>
      <c r="L81" s="174">
        <v>0</v>
      </c>
      <c r="M81" s="38"/>
      <c r="Q81" s="171"/>
    </row>
    <row r="82" spans="1:17" ht="17.25" hidden="1" customHeight="1">
      <c r="A82" s="161">
        <v>2</v>
      </c>
      <c r="B82" s="159">
        <v>3</v>
      </c>
      <c r="C82" s="159">
        <v>1</v>
      </c>
      <c r="D82" s="159">
        <v>3</v>
      </c>
      <c r="E82" s="159">
        <v>1</v>
      </c>
      <c r="F82" s="162">
        <v>3</v>
      </c>
      <c r="G82" s="187" t="s">
        <v>56</v>
      </c>
      <c r="H82" s="146">
        <v>49</v>
      </c>
      <c r="I82" s="172">
        <v>0</v>
      </c>
      <c r="J82" s="172">
        <v>0</v>
      </c>
      <c r="K82" s="172">
        <v>0</v>
      </c>
      <c r="L82" s="172">
        <v>0</v>
      </c>
      <c r="M82" s="38"/>
      <c r="Q82" s="171"/>
    </row>
    <row r="83" spans="1:17" ht="12.75" hidden="1" customHeight="1">
      <c r="A83" s="161">
        <v>2</v>
      </c>
      <c r="B83" s="159">
        <v>3</v>
      </c>
      <c r="C83" s="159">
        <v>2</v>
      </c>
      <c r="D83" s="159"/>
      <c r="E83" s="159"/>
      <c r="F83" s="162"/>
      <c r="G83" s="187" t="s">
        <v>57</v>
      </c>
      <c r="H83" s="146">
        <v>50</v>
      </c>
      <c r="I83" s="155">
        <f t="shared" ref="I83:L84" si="2">I84</f>
        <v>0</v>
      </c>
      <c r="J83" s="155">
        <f t="shared" si="2"/>
        <v>0</v>
      </c>
      <c r="K83" s="155">
        <f t="shared" si="2"/>
        <v>0</v>
      </c>
      <c r="L83" s="155">
        <f t="shared" si="2"/>
        <v>0</v>
      </c>
      <c r="M83" s="38"/>
    </row>
    <row r="84" spans="1:17" ht="12" hidden="1" customHeight="1">
      <c r="A84" s="161">
        <v>2</v>
      </c>
      <c r="B84" s="159">
        <v>3</v>
      </c>
      <c r="C84" s="159">
        <v>2</v>
      </c>
      <c r="D84" s="159">
        <v>1</v>
      </c>
      <c r="E84" s="159"/>
      <c r="F84" s="162"/>
      <c r="G84" s="187" t="s">
        <v>57</v>
      </c>
      <c r="H84" s="146">
        <v>51</v>
      </c>
      <c r="I84" s="155">
        <f t="shared" si="2"/>
        <v>0</v>
      </c>
      <c r="J84" s="155">
        <f t="shared" si="2"/>
        <v>0</v>
      </c>
      <c r="K84" s="155">
        <f t="shared" si="2"/>
        <v>0</v>
      </c>
      <c r="L84" s="155">
        <f t="shared" si="2"/>
        <v>0</v>
      </c>
      <c r="M84" s="38"/>
    </row>
    <row r="85" spans="1:17" ht="15.75" hidden="1" customHeight="1">
      <c r="A85" s="161">
        <v>2</v>
      </c>
      <c r="B85" s="159">
        <v>3</v>
      </c>
      <c r="C85" s="159">
        <v>2</v>
      </c>
      <c r="D85" s="159">
        <v>1</v>
      </c>
      <c r="E85" s="159">
        <v>1</v>
      </c>
      <c r="F85" s="162"/>
      <c r="G85" s="187" t="s">
        <v>57</v>
      </c>
      <c r="H85" s="146">
        <v>52</v>
      </c>
      <c r="I85" s="155">
        <f>SUM(I86)</f>
        <v>0</v>
      </c>
      <c r="J85" s="155">
        <f>SUM(J86)</f>
        <v>0</v>
      </c>
      <c r="K85" s="155">
        <f>SUM(K86)</f>
        <v>0</v>
      </c>
      <c r="L85" s="155">
        <f>SUM(L86)</f>
        <v>0</v>
      </c>
      <c r="M85" s="38"/>
    </row>
    <row r="86" spans="1:17" ht="13.5" hidden="1" customHeight="1">
      <c r="A86" s="161">
        <v>2</v>
      </c>
      <c r="B86" s="159">
        <v>3</v>
      </c>
      <c r="C86" s="159">
        <v>2</v>
      </c>
      <c r="D86" s="159">
        <v>1</v>
      </c>
      <c r="E86" s="159">
        <v>1</v>
      </c>
      <c r="F86" s="162">
        <v>1</v>
      </c>
      <c r="G86" s="187" t="s">
        <v>57</v>
      </c>
      <c r="H86" s="146">
        <v>53</v>
      </c>
      <c r="I86" s="174">
        <v>0</v>
      </c>
      <c r="J86" s="174">
        <v>0</v>
      </c>
      <c r="K86" s="174">
        <v>0</v>
      </c>
      <c r="L86" s="174">
        <v>0</v>
      </c>
      <c r="M86" s="38"/>
    </row>
    <row r="87" spans="1:17" ht="16.5" hidden="1" customHeight="1">
      <c r="A87" s="151">
        <v>2</v>
      </c>
      <c r="B87" s="152">
        <v>4</v>
      </c>
      <c r="C87" s="152"/>
      <c r="D87" s="152"/>
      <c r="E87" s="152"/>
      <c r="F87" s="154"/>
      <c r="G87" s="201" t="s">
        <v>58</v>
      </c>
      <c r="H87" s="146">
        <v>54</v>
      </c>
      <c r="I87" s="155">
        <f t="shared" ref="I87:L89" si="3">I88</f>
        <v>0</v>
      </c>
      <c r="J87" s="197">
        <f t="shared" si="3"/>
        <v>0</v>
      </c>
      <c r="K87" s="156">
        <f t="shared" si="3"/>
        <v>0</v>
      </c>
      <c r="L87" s="156">
        <f t="shared" si="3"/>
        <v>0</v>
      </c>
      <c r="M87" s="38"/>
    </row>
    <row r="88" spans="1:17" ht="15.75" hidden="1" customHeight="1">
      <c r="A88" s="166">
        <v>2</v>
      </c>
      <c r="B88" s="167">
        <v>4</v>
      </c>
      <c r="C88" s="167">
        <v>1</v>
      </c>
      <c r="D88" s="167"/>
      <c r="E88" s="167"/>
      <c r="F88" s="169"/>
      <c r="G88" s="170" t="s">
        <v>59</v>
      </c>
      <c r="H88" s="146">
        <v>55</v>
      </c>
      <c r="I88" s="155">
        <f t="shared" si="3"/>
        <v>0</v>
      </c>
      <c r="J88" s="197">
        <f t="shared" si="3"/>
        <v>0</v>
      </c>
      <c r="K88" s="156">
        <f t="shared" si="3"/>
        <v>0</v>
      </c>
      <c r="L88" s="156">
        <f t="shared" si="3"/>
        <v>0</v>
      </c>
      <c r="M88" s="38"/>
    </row>
    <row r="89" spans="1:17" ht="17.25" hidden="1" customHeight="1">
      <c r="A89" s="166">
        <v>2</v>
      </c>
      <c r="B89" s="167">
        <v>4</v>
      </c>
      <c r="C89" s="167">
        <v>1</v>
      </c>
      <c r="D89" s="167">
        <v>1</v>
      </c>
      <c r="E89" s="167"/>
      <c r="F89" s="169"/>
      <c r="G89" s="170" t="s">
        <v>59</v>
      </c>
      <c r="H89" s="146">
        <v>56</v>
      </c>
      <c r="I89" s="155">
        <f t="shared" si="3"/>
        <v>0</v>
      </c>
      <c r="J89" s="197">
        <f t="shared" si="3"/>
        <v>0</v>
      </c>
      <c r="K89" s="156">
        <f t="shared" si="3"/>
        <v>0</v>
      </c>
      <c r="L89" s="156">
        <f t="shared" si="3"/>
        <v>0</v>
      </c>
      <c r="M89" s="38"/>
    </row>
    <row r="90" spans="1:17" ht="18" hidden="1" customHeight="1">
      <c r="A90" s="166">
        <v>2</v>
      </c>
      <c r="B90" s="167">
        <v>4</v>
      </c>
      <c r="C90" s="167">
        <v>1</v>
      </c>
      <c r="D90" s="167">
        <v>1</v>
      </c>
      <c r="E90" s="167">
        <v>1</v>
      </c>
      <c r="F90" s="169"/>
      <c r="G90" s="170" t="s">
        <v>59</v>
      </c>
      <c r="H90" s="146">
        <v>57</v>
      </c>
      <c r="I90" s="155">
        <f>SUM(I91:I93)</f>
        <v>0</v>
      </c>
      <c r="J90" s="197">
        <f>SUM(J91:J93)</f>
        <v>0</v>
      </c>
      <c r="K90" s="156">
        <f>SUM(K91:K93)</f>
        <v>0</v>
      </c>
      <c r="L90" s="156">
        <f>SUM(L91:L93)</f>
        <v>0</v>
      </c>
      <c r="M90" s="38"/>
    </row>
    <row r="91" spans="1:17" ht="14.25" hidden="1" customHeight="1">
      <c r="A91" s="166">
        <v>2</v>
      </c>
      <c r="B91" s="167">
        <v>4</v>
      </c>
      <c r="C91" s="167">
        <v>1</v>
      </c>
      <c r="D91" s="167">
        <v>1</v>
      </c>
      <c r="E91" s="167">
        <v>1</v>
      </c>
      <c r="F91" s="169">
        <v>1</v>
      </c>
      <c r="G91" s="170" t="s">
        <v>60</v>
      </c>
      <c r="H91" s="146">
        <v>58</v>
      </c>
      <c r="I91" s="174">
        <v>0</v>
      </c>
      <c r="J91" s="174">
        <v>0</v>
      </c>
      <c r="K91" s="174">
        <v>0</v>
      </c>
      <c r="L91" s="174">
        <v>0</v>
      </c>
      <c r="M91" s="38"/>
    </row>
    <row r="92" spans="1:17" ht="13.5" hidden="1" customHeight="1">
      <c r="A92" s="166">
        <v>2</v>
      </c>
      <c r="B92" s="166">
        <v>4</v>
      </c>
      <c r="C92" s="166">
        <v>1</v>
      </c>
      <c r="D92" s="167">
        <v>1</v>
      </c>
      <c r="E92" s="167">
        <v>1</v>
      </c>
      <c r="F92" s="202">
        <v>2</v>
      </c>
      <c r="G92" s="168" t="s">
        <v>61</v>
      </c>
      <c r="H92" s="146">
        <v>59</v>
      </c>
      <c r="I92" s="174">
        <v>0</v>
      </c>
      <c r="J92" s="174">
        <v>0</v>
      </c>
      <c r="K92" s="174">
        <v>0</v>
      </c>
      <c r="L92" s="174">
        <v>0</v>
      </c>
      <c r="M92" s="38"/>
    </row>
    <row r="93" spans="1:17" hidden="1">
      <c r="A93" s="166">
        <v>2</v>
      </c>
      <c r="B93" s="167">
        <v>4</v>
      </c>
      <c r="C93" s="166">
        <v>1</v>
      </c>
      <c r="D93" s="167">
        <v>1</v>
      </c>
      <c r="E93" s="167">
        <v>1</v>
      </c>
      <c r="F93" s="202">
        <v>3</v>
      </c>
      <c r="G93" s="168" t="s">
        <v>62</v>
      </c>
      <c r="H93" s="146">
        <v>60</v>
      </c>
      <c r="I93" s="174">
        <v>0</v>
      </c>
      <c r="J93" s="174">
        <v>0</v>
      </c>
      <c r="K93" s="174">
        <v>0</v>
      </c>
      <c r="L93" s="174">
        <v>0</v>
      </c>
    </row>
    <row r="94" spans="1:17" hidden="1">
      <c r="A94" s="151">
        <v>2</v>
      </c>
      <c r="B94" s="152">
        <v>5</v>
      </c>
      <c r="C94" s="151"/>
      <c r="D94" s="152"/>
      <c r="E94" s="152"/>
      <c r="F94" s="203"/>
      <c r="G94" s="153" t="s">
        <v>63</v>
      </c>
      <c r="H94" s="146">
        <v>61</v>
      </c>
      <c r="I94" s="155">
        <f>SUM(I95+I100+I105)</f>
        <v>0</v>
      </c>
      <c r="J94" s="197">
        <f>SUM(J95+J100+J105)</f>
        <v>0</v>
      </c>
      <c r="K94" s="156">
        <f>SUM(K95+K100+K105)</f>
        <v>0</v>
      </c>
      <c r="L94" s="156">
        <f>SUM(L95+L100+L105)</f>
        <v>0</v>
      </c>
    </row>
    <row r="95" spans="1:17" hidden="1">
      <c r="A95" s="161">
        <v>2</v>
      </c>
      <c r="B95" s="159">
        <v>5</v>
      </c>
      <c r="C95" s="161">
        <v>1</v>
      </c>
      <c r="D95" s="159"/>
      <c r="E95" s="159"/>
      <c r="F95" s="204"/>
      <c r="G95" s="160" t="s">
        <v>64</v>
      </c>
      <c r="H95" s="146">
        <v>62</v>
      </c>
      <c r="I95" s="177">
        <f t="shared" ref="I95:L96" si="4">I96</f>
        <v>0</v>
      </c>
      <c r="J95" s="199">
        <f t="shared" si="4"/>
        <v>0</v>
      </c>
      <c r="K95" s="178">
        <f t="shared" si="4"/>
        <v>0</v>
      </c>
      <c r="L95" s="178">
        <f t="shared" si="4"/>
        <v>0</v>
      </c>
    </row>
    <row r="96" spans="1:17" hidden="1">
      <c r="A96" s="166">
        <v>2</v>
      </c>
      <c r="B96" s="167">
        <v>5</v>
      </c>
      <c r="C96" s="166">
        <v>1</v>
      </c>
      <c r="D96" s="167">
        <v>1</v>
      </c>
      <c r="E96" s="167"/>
      <c r="F96" s="202"/>
      <c r="G96" s="168" t="s">
        <v>64</v>
      </c>
      <c r="H96" s="146">
        <v>63</v>
      </c>
      <c r="I96" s="155">
        <f t="shared" si="4"/>
        <v>0</v>
      </c>
      <c r="J96" s="197">
        <f t="shared" si="4"/>
        <v>0</v>
      </c>
      <c r="K96" s="156">
        <f t="shared" si="4"/>
        <v>0</v>
      </c>
      <c r="L96" s="156">
        <f t="shared" si="4"/>
        <v>0</v>
      </c>
    </row>
    <row r="97" spans="1:13" hidden="1">
      <c r="A97" s="166">
        <v>2</v>
      </c>
      <c r="B97" s="167">
        <v>5</v>
      </c>
      <c r="C97" s="166">
        <v>1</v>
      </c>
      <c r="D97" s="167">
        <v>1</v>
      </c>
      <c r="E97" s="167">
        <v>1</v>
      </c>
      <c r="F97" s="202"/>
      <c r="G97" s="168" t="s">
        <v>64</v>
      </c>
      <c r="H97" s="146">
        <v>64</v>
      </c>
      <c r="I97" s="155">
        <f>SUM(I98:I99)</f>
        <v>0</v>
      </c>
      <c r="J97" s="197">
        <f>SUM(J98:J99)</f>
        <v>0</v>
      </c>
      <c r="K97" s="156">
        <f>SUM(K98:K99)</f>
        <v>0</v>
      </c>
      <c r="L97" s="156">
        <f>SUM(L98:L99)</f>
        <v>0</v>
      </c>
    </row>
    <row r="98" spans="1:13" ht="25.5" hidden="1" customHeight="1">
      <c r="A98" s="166">
        <v>2</v>
      </c>
      <c r="B98" s="167">
        <v>5</v>
      </c>
      <c r="C98" s="166">
        <v>1</v>
      </c>
      <c r="D98" s="167">
        <v>1</v>
      </c>
      <c r="E98" s="167">
        <v>1</v>
      </c>
      <c r="F98" s="202">
        <v>1</v>
      </c>
      <c r="G98" s="168" t="s">
        <v>65</v>
      </c>
      <c r="H98" s="146">
        <v>65</v>
      </c>
      <c r="I98" s="174">
        <v>0</v>
      </c>
      <c r="J98" s="174">
        <v>0</v>
      </c>
      <c r="K98" s="174">
        <v>0</v>
      </c>
      <c r="L98" s="174">
        <v>0</v>
      </c>
      <c r="M98" s="38"/>
    </row>
    <row r="99" spans="1:13" ht="15.75" hidden="1" customHeight="1">
      <c r="A99" s="166">
        <v>2</v>
      </c>
      <c r="B99" s="167">
        <v>5</v>
      </c>
      <c r="C99" s="166">
        <v>1</v>
      </c>
      <c r="D99" s="167">
        <v>1</v>
      </c>
      <c r="E99" s="167">
        <v>1</v>
      </c>
      <c r="F99" s="202">
        <v>2</v>
      </c>
      <c r="G99" s="168" t="s">
        <v>66</v>
      </c>
      <c r="H99" s="146">
        <v>66</v>
      </c>
      <c r="I99" s="174">
        <v>0</v>
      </c>
      <c r="J99" s="174">
        <v>0</v>
      </c>
      <c r="K99" s="174">
        <v>0</v>
      </c>
      <c r="L99" s="174">
        <v>0</v>
      </c>
      <c r="M99" s="38"/>
    </row>
    <row r="100" spans="1:13" ht="12" hidden="1" customHeight="1">
      <c r="A100" s="166">
        <v>2</v>
      </c>
      <c r="B100" s="167">
        <v>5</v>
      </c>
      <c r="C100" s="166">
        <v>2</v>
      </c>
      <c r="D100" s="167"/>
      <c r="E100" s="167"/>
      <c r="F100" s="202"/>
      <c r="G100" s="168" t="s">
        <v>67</v>
      </c>
      <c r="H100" s="146">
        <v>67</v>
      </c>
      <c r="I100" s="155">
        <f t="shared" ref="I100:L101" si="5">I101</f>
        <v>0</v>
      </c>
      <c r="J100" s="197">
        <f t="shared" si="5"/>
        <v>0</v>
      </c>
      <c r="K100" s="156">
        <f t="shared" si="5"/>
        <v>0</v>
      </c>
      <c r="L100" s="155">
        <f t="shared" si="5"/>
        <v>0</v>
      </c>
      <c r="M100" s="38"/>
    </row>
    <row r="101" spans="1:13" ht="15.75" hidden="1" customHeight="1">
      <c r="A101" s="170">
        <v>2</v>
      </c>
      <c r="B101" s="166">
        <v>5</v>
      </c>
      <c r="C101" s="167">
        <v>2</v>
      </c>
      <c r="D101" s="168">
        <v>1</v>
      </c>
      <c r="E101" s="166"/>
      <c r="F101" s="202"/>
      <c r="G101" s="168" t="s">
        <v>67</v>
      </c>
      <c r="H101" s="146">
        <v>68</v>
      </c>
      <c r="I101" s="155">
        <f t="shared" si="5"/>
        <v>0</v>
      </c>
      <c r="J101" s="197">
        <f t="shared" si="5"/>
        <v>0</v>
      </c>
      <c r="K101" s="156">
        <f t="shared" si="5"/>
        <v>0</v>
      </c>
      <c r="L101" s="155">
        <f t="shared" si="5"/>
        <v>0</v>
      </c>
      <c r="M101" s="38"/>
    </row>
    <row r="102" spans="1:13" ht="15" hidden="1" customHeight="1">
      <c r="A102" s="170">
        <v>2</v>
      </c>
      <c r="B102" s="166">
        <v>5</v>
      </c>
      <c r="C102" s="167">
        <v>2</v>
      </c>
      <c r="D102" s="168">
        <v>1</v>
      </c>
      <c r="E102" s="166">
        <v>1</v>
      </c>
      <c r="F102" s="202"/>
      <c r="G102" s="168" t="s">
        <v>67</v>
      </c>
      <c r="H102" s="146">
        <v>69</v>
      </c>
      <c r="I102" s="155">
        <f>SUM(I103:I104)</f>
        <v>0</v>
      </c>
      <c r="J102" s="197">
        <f>SUM(J103:J104)</f>
        <v>0</v>
      </c>
      <c r="K102" s="156">
        <f>SUM(K103:K104)</f>
        <v>0</v>
      </c>
      <c r="L102" s="155">
        <f>SUM(L103:L104)</f>
        <v>0</v>
      </c>
      <c r="M102" s="38"/>
    </row>
    <row r="103" spans="1:13" ht="25.5" hidden="1" customHeight="1">
      <c r="A103" s="170">
        <v>2</v>
      </c>
      <c r="B103" s="166">
        <v>5</v>
      </c>
      <c r="C103" s="167">
        <v>2</v>
      </c>
      <c r="D103" s="168">
        <v>1</v>
      </c>
      <c r="E103" s="166">
        <v>1</v>
      </c>
      <c r="F103" s="202">
        <v>1</v>
      </c>
      <c r="G103" s="168" t="s">
        <v>68</v>
      </c>
      <c r="H103" s="146">
        <v>70</v>
      </c>
      <c r="I103" s="174">
        <v>0</v>
      </c>
      <c r="J103" s="174">
        <v>0</v>
      </c>
      <c r="K103" s="174">
        <v>0</v>
      </c>
      <c r="L103" s="174">
        <v>0</v>
      </c>
      <c r="M103" s="38"/>
    </row>
    <row r="104" spans="1:13" ht="25.5" hidden="1" customHeight="1">
      <c r="A104" s="170">
        <v>2</v>
      </c>
      <c r="B104" s="166">
        <v>5</v>
      </c>
      <c r="C104" s="167">
        <v>2</v>
      </c>
      <c r="D104" s="168">
        <v>1</v>
      </c>
      <c r="E104" s="166">
        <v>1</v>
      </c>
      <c r="F104" s="202">
        <v>2</v>
      </c>
      <c r="G104" s="168" t="s">
        <v>69</v>
      </c>
      <c r="H104" s="146">
        <v>71</v>
      </c>
      <c r="I104" s="174">
        <v>0</v>
      </c>
      <c r="J104" s="174">
        <v>0</v>
      </c>
      <c r="K104" s="174">
        <v>0</v>
      </c>
      <c r="L104" s="174">
        <v>0</v>
      </c>
      <c r="M104" s="38"/>
    </row>
    <row r="105" spans="1:13" ht="28.5" hidden="1" customHeight="1">
      <c r="A105" s="170">
        <v>2</v>
      </c>
      <c r="B105" s="166">
        <v>5</v>
      </c>
      <c r="C105" s="167">
        <v>3</v>
      </c>
      <c r="D105" s="168"/>
      <c r="E105" s="166"/>
      <c r="F105" s="202"/>
      <c r="G105" s="168" t="s">
        <v>70</v>
      </c>
      <c r="H105" s="146">
        <v>72</v>
      </c>
      <c r="I105" s="155">
        <f>I106+I110</f>
        <v>0</v>
      </c>
      <c r="J105" s="155">
        <f>J106+J110</f>
        <v>0</v>
      </c>
      <c r="K105" s="155">
        <f>K106+K110</f>
        <v>0</v>
      </c>
      <c r="L105" s="155">
        <f>L106+L110</f>
        <v>0</v>
      </c>
      <c r="M105" s="38"/>
    </row>
    <row r="106" spans="1:13" ht="27" hidden="1" customHeight="1">
      <c r="A106" s="170">
        <v>2</v>
      </c>
      <c r="B106" s="166">
        <v>5</v>
      </c>
      <c r="C106" s="167">
        <v>3</v>
      </c>
      <c r="D106" s="168">
        <v>1</v>
      </c>
      <c r="E106" s="166"/>
      <c r="F106" s="202"/>
      <c r="G106" s="168" t="s">
        <v>71</v>
      </c>
      <c r="H106" s="146">
        <v>73</v>
      </c>
      <c r="I106" s="155">
        <f>I107</f>
        <v>0</v>
      </c>
      <c r="J106" s="197">
        <f>J107</f>
        <v>0</v>
      </c>
      <c r="K106" s="156">
        <f>K107</f>
        <v>0</v>
      </c>
      <c r="L106" s="155">
        <f>L107</f>
        <v>0</v>
      </c>
      <c r="M106" s="38"/>
    </row>
    <row r="107" spans="1:13" ht="30" hidden="1" customHeight="1">
      <c r="A107" s="179">
        <v>2</v>
      </c>
      <c r="B107" s="180">
        <v>5</v>
      </c>
      <c r="C107" s="181">
        <v>3</v>
      </c>
      <c r="D107" s="182">
        <v>1</v>
      </c>
      <c r="E107" s="180">
        <v>1</v>
      </c>
      <c r="F107" s="205"/>
      <c r="G107" s="182" t="s">
        <v>71</v>
      </c>
      <c r="H107" s="146">
        <v>74</v>
      </c>
      <c r="I107" s="165">
        <f>SUM(I108:I109)</f>
        <v>0</v>
      </c>
      <c r="J107" s="200">
        <f>SUM(J108:J109)</f>
        <v>0</v>
      </c>
      <c r="K107" s="164">
        <f>SUM(K108:K109)</f>
        <v>0</v>
      </c>
      <c r="L107" s="165">
        <f>SUM(L108:L109)</f>
        <v>0</v>
      </c>
      <c r="M107" s="38"/>
    </row>
    <row r="108" spans="1:13" ht="26.25" hidden="1" customHeight="1">
      <c r="A108" s="170">
        <v>2</v>
      </c>
      <c r="B108" s="166">
        <v>5</v>
      </c>
      <c r="C108" s="167">
        <v>3</v>
      </c>
      <c r="D108" s="168">
        <v>1</v>
      </c>
      <c r="E108" s="166">
        <v>1</v>
      </c>
      <c r="F108" s="202">
        <v>1</v>
      </c>
      <c r="G108" s="168" t="s">
        <v>71</v>
      </c>
      <c r="H108" s="146">
        <v>75</v>
      </c>
      <c r="I108" s="174">
        <v>0</v>
      </c>
      <c r="J108" s="174">
        <v>0</v>
      </c>
      <c r="K108" s="174">
        <v>0</v>
      </c>
      <c r="L108" s="174">
        <v>0</v>
      </c>
      <c r="M108" s="38"/>
    </row>
    <row r="109" spans="1:13" ht="26.25" hidden="1" customHeight="1">
      <c r="A109" s="179">
        <v>2</v>
      </c>
      <c r="B109" s="180">
        <v>5</v>
      </c>
      <c r="C109" s="181">
        <v>3</v>
      </c>
      <c r="D109" s="182">
        <v>1</v>
      </c>
      <c r="E109" s="180">
        <v>1</v>
      </c>
      <c r="F109" s="205">
        <v>2</v>
      </c>
      <c r="G109" s="182" t="s">
        <v>72</v>
      </c>
      <c r="H109" s="146">
        <v>76</v>
      </c>
      <c r="I109" s="174">
        <v>0</v>
      </c>
      <c r="J109" s="174">
        <v>0</v>
      </c>
      <c r="K109" s="174">
        <v>0</v>
      </c>
      <c r="L109" s="174">
        <v>0</v>
      </c>
      <c r="M109" s="38"/>
    </row>
    <row r="110" spans="1:13" ht="27.75" hidden="1" customHeight="1">
      <c r="A110" s="179">
        <v>2</v>
      </c>
      <c r="B110" s="180">
        <v>5</v>
      </c>
      <c r="C110" s="181">
        <v>3</v>
      </c>
      <c r="D110" s="182">
        <v>2</v>
      </c>
      <c r="E110" s="180"/>
      <c r="F110" s="205"/>
      <c r="G110" s="182" t="s">
        <v>73</v>
      </c>
      <c r="H110" s="146">
        <v>77</v>
      </c>
      <c r="I110" s="165">
        <f>I111</f>
        <v>0</v>
      </c>
      <c r="J110" s="165">
        <f>J111</f>
        <v>0</v>
      </c>
      <c r="K110" s="165">
        <f>K111</f>
        <v>0</v>
      </c>
      <c r="L110" s="165">
        <f>L111</f>
        <v>0</v>
      </c>
      <c r="M110" s="38"/>
    </row>
    <row r="111" spans="1:13" ht="25.5" hidden="1" customHeight="1">
      <c r="A111" s="179">
        <v>2</v>
      </c>
      <c r="B111" s="180">
        <v>5</v>
      </c>
      <c r="C111" s="181">
        <v>3</v>
      </c>
      <c r="D111" s="182">
        <v>2</v>
      </c>
      <c r="E111" s="180">
        <v>1</v>
      </c>
      <c r="F111" s="205"/>
      <c r="G111" s="182" t="s">
        <v>73</v>
      </c>
      <c r="H111" s="146">
        <v>78</v>
      </c>
      <c r="I111" s="165">
        <f>SUM(I112:I113)</f>
        <v>0</v>
      </c>
      <c r="J111" s="165">
        <f>SUM(J112:J113)</f>
        <v>0</v>
      </c>
      <c r="K111" s="165">
        <f>SUM(K112:K113)</f>
        <v>0</v>
      </c>
      <c r="L111" s="165">
        <f>SUM(L112:L113)</f>
        <v>0</v>
      </c>
      <c r="M111" s="38"/>
    </row>
    <row r="112" spans="1:13" ht="30" hidden="1" customHeight="1">
      <c r="A112" s="179">
        <v>2</v>
      </c>
      <c r="B112" s="180">
        <v>5</v>
      </c>
      <c r="C112" s="181">
        <v>3</v>
      </c>
      <c r="D112" s="182">
        <v>2</v>
      </c>
      <c r="E112" s="180">
        <v>1</v>
      </c>
      <c r="F112" s="205">
        <v>1</v>
      </c>
      <c r="G112" s="182" t="s">
        <v>73</v>
      </c>
      <c r="H112" s="146">
        <v>79</v>
      </c>
      <c r="I112" s="174">
        <v>0</v>
      </c>
      <c r="J112" s="174">
        <v>0</v>
      </c>
      <c r="K112" s="174">
        <v>0</v>
      </c>
      <c r="L112" s="174">
        <v>0</v>
      </c>
      <c r="M112" s="38"/>
    </row>
    <row r="113" spans="1:13" ht="18" hidden="1" customHeight="1">
      <c r="A113" s="179">
        <v>2</v>
      </c>
      <c r="B113" s="180">
        <v>5</v>
      </c>
      <c r="C113" s="181">
        <v>3</v>
      </c>
      <c r="D113" s="182">
        <v>2</v>
      </c>
      <c r="E113" s="180">
        <v>1</v>
      </c>
      <c r="F113" s="205">
        <v>2</v>
      </c>
      <c r="G113" s="182" t="s">
        <v>74</v>
      </c>
      <c r="H113" s="146">
        <v>80</v>
      </c>
      <c r="I113" s="174">
        <v>0</v>
      </c>
      <c r="J113" s="174">
        <v>0</v>
      </c>
      <c r="K113" s="174">
        <v>0</v>
      </c>
      <c r="L113" s="174">
        <v>0</v>
      </c>
      <c r="M113" s="38"/>
    </row>
    <row r="114" spans="1:13" ht="16.5" hidden="1" customHeight="1">
      <c r="A114" s="201">
        <v>2</v>
      </c>
      <c r="B114" s="151">
        <v>6</v>
      </c>
      <c r="C114" s="152"/>
      <c r="D114" s="153"/>
      <c r="E114" s="151"/>
      <c r="F114" s="203"/>
      <c r="G114" s="206" t="s">
        <v>75</v>
      </c>
      <c r="H114" s="146">
        <v>81</v>
      </c>
      <c r="I114" s="155">
        <f>SUM(I115+I120+I124+I128+I132+I136)</f>
        <v>0</v>
      </c>
      <c r="J114" s="155">
        <f>SUM(J115+J120+J124+J128+J132+J136)</f>
        <v>0</v>
      </c>
      <c r="K114" s="155">
        <f>SUM(K115+K120+K124+K128+K132+K136)</f>
        <v>0</v>
      </c>
      <c r="L114" s="155">
        <f>SUM(L115+L120+L124+L128+L132+L136)</f>
        <v>0</v>
      </c>
      <c r="M114" s="38"/>
    </row>
    <row r="115" spans="1:13" ht="14.25" hidden="1" customHeight="1">
      <c r="A115" s="179">
        <v>2</v>
      </c>
      <c r="B115" s="180">
        <v>6</v>
      </c>
      <c r="C115" s="181">
        <v>1</v>
      </c>
      <c r="D115" s="182"/>
      <c r="E115" s="180"/>
      <c r="F115" s="205"/>
      <c r="G115" s="182" t="s">
        <v>76</v>
      </c>
      <c r="H115" s="146">
        <v>82</v>
      </c>
      <c r="I115" s="165">
        <f t="shared" ref="I115:L116" si="6">I116</f>
        <v>0</v>
      </c>
      <c r="J115" s="200">
        <f t="shared" si="6"/>
        <v>0</v>
      </c>
      <c r="K115" s="164">
        <f t="shared" si="6"/>
        <v>0</v>
      </c>
      <c r="L115" s="165">
        <f t="shared" si="6"/>
        <v>0</v>
      </c>
      <c r="M115" s="38"/>
    </row>
    <row r="116" spans="1:13" ht="14.25" hidden="1" customHeight="1">
      <c r="A116" s="170">
        <v>2</v>
      </c>
      <c r="B116" s="166">
        <v>6</v>
      </c>
      <c r="C116" s="167">
        <v>1</v>
      </c>
      <c r="D116" s="168">
        <v>1</v>
      </c>
      <c r="E116" s="166"/>
      <c r="F116" s="202"/>
      <c r="G116" s="168" t="s">
        <v>76</v>
      </c>
      <c r="H116" s="146">
        <v>83</v>
      </c>
      <c r="I116" s="155">
        <f t="shared" si="6"/>
        <v>0</v>
      </c>
      <c r="J116" s="197">
        <f t="shared" si="6"/>
        <v>0</v>
      </c>
      <c r="K116" s="156">
        <f t="shared" si="6"/>
        <v>0</v>
      </c>
      <c r="L116" s="155">
        <f t="shared" si="6"/>
        <v>0</v>
      </c>
      <c r="M116" s="38"/>
    </row>
    <row r="117" spans="1:13" hidden="1">
      <c r="A117" s="170">
        <v>2</v>
      </c>
      <c r="B117" s="166">
        <v>6</v>
      </c>
      <c r="C117" s="167">
        <v>1</v>
      </c>
      <c r="D117" s="168">
        <v>1</v>
      </c>
      <c r="E117" s="166">
        <v>1</v>
      </c>
      <c r="F117" s="202"/>
      <c r="G117" s="168" t="s">
        <v>76</v>
      </c>
      <c r="H117" s="146">
        <v>84</v>
      </c>
      <c r="I117" s="155">
        <f>SUM(I118:I119)</f>
        <v>0</v>
      </c>
      <c r="J117" s="197">
        <f>SUM(J118:J119)</f>
        <v>0</v>
      </c>
      <c r="K117" s="156">
        <f>SUM(K118:K119)</f>
        <v>0</v>
      </c>
      <c r="L117" s="155">
        <f>SUM(L118:L119)</f>
        <v>0</v>
      </c>
    </row>
    <row r="118" spans="1:13" ht="13.5" hidden="1" customHeight="1">
      <c r="A118" s="170">
        <v>2</v>
      </c>
      <c r="B118" s="166">
        <v>6</v>
      </c>
      <c r="C118" s="167">
        <v>1</v>
      </c>
      <c r="D118" s="168">
        <v>1</v>
      </c>
      <c r="E118" s="166">
        <v>1</v>
      </c>
      <c r="F118" s="202">
        <v>1</v>
      </c>
      <c r="G118" s="168" t="s">
        <v>77</v>
      </c>
      <c r="H118" s="146">
        <v>85</v>
      </c>
      <c r="I118" s="174">
        <v>0</v>
      </c>
      <c r="J118" s="174">
        <v>0</v>
      </c>
      <c r="K118" s="174">
        <v>0</v>
      </c>
      <c r="L118" s="174">
        <v>0</v>
      </c>
      <c r="M118" s="38"/>
    </row>
    <row r="119" spans="1:13" hidden="1">
      <c r="A119" s="187">
        <v>2</v>
      </c>
      <c r="B119" s="161">
        <v>6</v>
      </c>
      <c r="C119" s="159">
        <v>1</v>
      </c>
      <c r="D119" s="160">
        <v>1</v>
      </c>
      <c r="E119" s="161">
        <v>1</v>
      </c>
      <c r="F119" s="204">
        <v>2</v>
      </c>
      <c r="G119" s="160" t="s">
        <v>78</v>
      </c>
      <c r="H119" s="146">
        <v>86</v>
      </c>
      <c r="I119" s="172">
        <v>0</v>
      </c>
      <c r="J119" s="172">
        <v>0</v>
      </c>
      <c r="K119" s="172">
        <v>0</v>
      </c>
      <c r="L119" s="172">
        <v>0</v>
      </c>
    </row>
    <row r="120" spans="1:13" ht="25.5" hidden="1" customHeight="1">
      <c r="A120" s="170">
        <v>2</v>
      </c>
      <c r="B120" s="166">
        <v>6</v>
      </c>
      <c r="C120" s="167">
        <v>2</v>
      </c>
      <c r="D120" s="168"/>
      <c r="E120" s="166"/>
      <c r="F120" s="202"/>
      <c r="G120" s="168" t="s">
        <v>79</v>
      </c>
      <c r="H120" s="146">
        <v>87</v>
      </c>
      <c r="I120" s="155">
        <f t="shared" ref="I120:L122" si="7">I121</f>
        <v>0</v>
      </c>
      <c r="J120" s="197">
        <f t="shared" si="7"/>
        <v>0</v>
      </c>
      <c r="K120" s="156">
        <f t="shared" si="7"/>
        <v>0</v>
      </c>
      <c r="L120" s="155">
        <f t="shared" si="7"/>
        <v>0</v>
      </c>
      <c r="M120" s="38"/>
    </row>
    <row r="121" spans="1:13" ht="14.25" hidden="1" customHeight="1">
      <c r="A121" s="170">
        <v>2</v>
      </c>
      <c r="B121" s="166">
        <v>6</v>
      </c>
      <c r="C121" s="167">
        <v>2</v>
      </c>
      <c r="D121" s="168">
        <v>1</v>
      </c>
      <c r="E121" s="166"/>
      <c r="F121" s="202"/>
      <c r="G121" s="168" t="s">
        <v>79</v>
      </c>
      <c r="H121" s="146">
        <v>88</v>
      </c>
      <c r="I121" s="155">
        <f t="shared" si="7"/>
        <v>0</v>
      </c>
      <c r="J121" s="197">
        <f t="shared" si="7"/>
        <v>0</v>
      </c>
      <c r="K121" s="156">
        <f t="shared" si="7"/>
        <v>0</v>
      </c>
      <c r="L121" s="155">
        <f t="shared" si="7"/>
        <v>0</v>
      </c>
      <c r="M121" s="38"/>
    </row>
    <row r="122" spans="1:13" ht="14.25" hidden="1" customHeight="1">
      <c r="A122" s="170">
        <v>2</v>
      </c>
      <c r="B122" s="166">
        <v>6</v>
      </c>
      <c r="C122" s="167">
        <v>2</v>
      </c>
      <c r="D122" s="168">
        <v>1</v>
      </c>
      <c r="E122" s="166">
        <v>1</v>
      </c>
      <c r="F122" s="202"/>
      <c r="G122" s="168" t="s">
        <v>79</v>
      </c>
      <c r="H122" s="146">
        <v>89</v>
      </c>
      <c r="I122" s="207">
        <f t="shared" si="7"/>
        <v>0</v>
      </c>
      <c r="J122" s="208">
        <f t="shared" si="7"/>
        <v>0</v>
      </c>
      <c r="K122" s="209">
        <f t="shared" si="7"/>
        <v>0</v>
      </c>
      <c r="L122" s="207">
        <f t="shared" si="7"/>
        <v>0</v>
      </c>
      <c r="M122" s="38"/>
    </row>
    <row r="123" spans="1:13" ht="25.5" hidden="1" customHeight="1">
      <c r="A123" s="170">
        <v>2</v>
      </c>
      <c r="B123" s="166">
        <v>6</v>
      </c>
      <c r="C123" s="167">
        <v>2</v>
      </c>
      <c r="D123" s="168">
        <v>1</v>
      </c>
      <c r="E123" s="166">
        <v>1</v>
      </c>
      <c r="F123" s="202">
        <v>1</v>
      </c>
      <c r="G123" s="168" t="s">
        <v>79</v>
      </c>
      <c r="H123" s="146">
        <v>90</v>
      </c>
      <c r="I123" s="174">
        <v>0</v>
      </c>
      <c r="J123" s="174">
        <v>0</v>
      </c>
      <c r="K123" s="174">
        <v>0</v>
      </c>
      <c r="L123" s="174">
        <v>0</v>
      </c>
      <c r="M123" s="38"/>
    </row>
    <row r="124" spans="1:13" ht="26.25" hidden="1" customHeight="1">
      <c r="A124" s="187">
        <v>2</v>
      </c>
      <c r="B124" s="161">
        <v>6</v>
      </c>
      <c r="C124" s="159">
        <v>3</v>
      </c>
      <c r="D124" s="160"/>
      <c r="E124" s="161"/>
      <c r="F124" s="204"/>
      <c r="G124" s="160" t="s">
        <v>80</v>
      </c>
      <c r="H124" s="146">
        <v>91</v>
      </c>
      <c r="I124" s="177">
        <f t="shared" ref="I124:L126" si="8">I125</f>
        <v>0</v>
      </c>
      <c r="J124" s="199">
        <f t="shared" si="8"/>
        <v>0</v>
      </c>
      <c r="K124" s="178">
        <f t="shared" si="8"/>
        <v>0</v>
      </c>
      <c r="L124" s="177">
        <f t="shared" si="8"/>
        <v>0</v>
      </c>
      <c r="M124" s="38"/>
    </row>
    <row r="125" spans="1:13" ht="25.5" hidden="1" customHeight="1">
      <c r="A125" s="170">
        <v>2</v>
      </c>
      <c r="B125" s="166">
        <v>6</v>
      </c>
      <c r="C125" s="167">
        <v>3</v>
      </c>
      <c r="D125" s="168">
        <v>1</v>
      </c>
      <c r="E125" s="166"/>
      <c r="F125" s="202"/>
      <c r="G125" s="168" t="s">
        <v>80</v>
      </c>
      <c r="H125" s="146">
        <v>92</v>
      </c>
      <c r="I125" s="155">
        <f t="shared" si="8"/>
        <v>0</v>
      </c>
      <c r="J125" s="197">
        <f t="shared" si="8"/>
        <v>0</v>
      </c>
      <c r="K125" s="156">
        <f t="shared" si="8"/>
        <v>0</v>
      </c>
      <c r="L125" s="155">
        <f t="shared" si="8"/>
        <v>0</v>
      </c>
      <c r="M125" s="38"/>
    </row>
    <row r="126" spans="1:13" ht="26.25" hidden="1" customHeight="1">
      <c r="A126" s="170">
        <v>2</v>
      </c>
      <c r="B126" s="166">
        <v>6</v>
      </c>
      <c r="C126" s="167">
        <v>3</v>
      </c>
      <c r="D126" s="168">
        <v>1</v>
      </c>
      <c r="E126" s="166">
        <v>1</v>
      </c>
      <c r="F126" s="202"/>
      <c r="G126" s="168" t="s">
        <v>80</v>
      </c>
      <c r="H126" s="146">
        <v>93</v>
      </c>
      <c r="I126" s="155">
        <f t="shared" si="8"/>
        <v>0</v>
      </c>
      <c r="J126" s="197">
        <f t="shared" si="8"/>
        <v>0</v>
      </c>
      <c r="K126" s="156">
        <f t="shared" si="8"/>
        <v>0</v>
      </c>
      <c r="L126" s="155">
        <f t="shared" si="8"/>
        <v>0</v>
      </c>
      <c r="M126" s="38"/>
    </row>
    <row r="127" spans="1:13" ht="27" hidden="1" customHeight="1">
      <c r="A127" s="170">
        <v>2</v>
      </c>
      <c r="B127" s="166">
        <v>6</v>
      </c>
      <c r="C127" s="167">
        <v>3</v>
      </c>
      <c r="D127" s="168">
        <v>1</v>
      </c>
      <c r="E127" s="166">
        <v>1</v>
      </c>
      <c r="F127" s="202">
        <v>1</v>
      </c>
      <c r="G127" s="168" t="s">
        <v>80</v>
      </c>
      <c r="H127" s="146">
        <v>94</v>
      </c>
      <c r="I127" s="174">
        <v>0</v>
      </c>
      <c r="J127" s="174">
        <v>0</v>
      </c>
      <c r="K127" s="174">
        <v>0</v>
      </c>
      <c r="L127" s="174">
        <v>0</v>
      </c>
      <c r="M127" s="38"/>
    </row>
    <row r="128" spans="1:13" ht="25.5" hidden="1" customHeight="1">
      <c r="A128" s="187">
        <v>2</v>
      </c>
      <c r="B128" s="161">
        <v>6</v>
      </c>
      <c r="C128" s="159">
        <v>4</v>
      </c>
      <c r="D128" s="160"/>
      <c r="E128" s="161"/>
      <c r="F128" s="204"/>
      <c r="G128" s="160" t="s">
        <v>81</v>
      </c>
      <c r="H128" s="146">
        <v>95</v>
      </c>
      <c r="I128" s="177">
        <f t="shared" ref="I128:L130" si="9">I129</f>
        <v>0</v>
      </c>
      <c r="J128" s="199">
        <f t="shared" si="9"/>
        <v>0</v>
      </c>
      <c r="K128" s="178">
        <f t="shared" si="9"/>
        <v>0</v>
      </c>
      <c r="L128" s="177">
        <f t="shared" si="9"/>
        <v>0</v>
      </c>
      <c r="M128" s="38"/>
    </row>
    <row r="129" spans="1:13" ht="27" hidden="1" customHeight="1">
      <c r="A129" s="170">
        <v>2</v>
      </c>
      <c r="B129" s="166">
        <v>6</v>
      </c>
      <c r="C129" s="167">
        <v>4</v>
      </c>
      <c r="D129" s="168">
        <v>1</v>
      </c>
      <c r="E129" s="166"/>
      <c r="F129" s="202"/>
      <c r="G129" s="168" t="s">
        <v>81</v>
      </c>
      <c r="H129" s="146">
        <v>96</v>
      </c>
      <c r="I129" s="155">
        <f t="shared" si="9"/>
        <v>0</v>
      </c>
      <c r="J129" s="197">
        <f t="shared" si="9"/>
        <v>0</v>
      </c>
      <c r="K129" s="156">
        <f t="shared" si="9"/>
        <v>0</v>
      </c>
      <c r="L129" s="155">
        <f t="shared" si="9"/>
        <v>0</v>
      </c>
      <c r="M129" s="38"/>
    </row>
    <row r="130" spans="1:13" ht="27" hidden="1" customHeight="1">
      <c r="A130" s="170">
        <v>2</v>
      </c>
      <c r="B130" s="166">
        <v>6</v>
      </c>
      <c r="C130" s="167">
        <v>4</v>
      </c>
      <c r="D130" s="168">
        <v>1</v>
      </c>
      <c r="E130" s="166">
        <v>1</v>
      </c>
      <c r="F130" s="202"/>
      <c r="G130" s="168" t="s">
        <v>81</v>
      </c>
      <c r="H130" s="146">
        <v>97</v>
      </c>
      <c r="I130" s="155">
        <f t="shared" si="9"/>
        <v>0</v>
      </c>
      <c r="J130" s="197">
        <f t="shared" si="9"/>
        <v>0</v>
      </c>
      <c r="K130" s="156">
        <f t="shared" si="9"/>
        <v>0</v>
      </c>
      <c r="L130" s="155">
        <f t="shared" si="9"/>
        <v>0</v>
      </c>
      <c r="M130" s="38"/>
    </row>
    <row r="131" spans="1:13" ht="27.75" hidden="1" customHeight="1">
      <c r="A131" s="170">
        <v>2</v>
      </c>
      <c r="B131" s="166">
        <v>6</v>
      </c>
      <c r="C131" s="167">
        <v>4</v>
      </c>
      <c r="D131" s="168">
        <v>1</v>
      </c>
      <c r="E131" s="166">
        <v>1</v>
      </c>
      <c r="F131" s="202">
        <v>1</v>
      </c>
      <c r="G131" s="168" t="s">
        <v>81</v>
      </c>
      <c r="H131" s="146">
        <v>98</v>
      </c>
      <c r="I131" s="174">
        <v>0</v>
      </c>
      <c r="J131" s="174">
        <v>0</v>
      </c>
      <c r="K131" s="174">
        <v>0</v>
      </c>
      <c r="L131" s="174">
        <v>0</v>
      </c>
      <c r="M131" s="38"/>
    </row>
    <row r="132" spans="1:13" ht="27" hidden="1" customHeight="1">
      <c r="A132" s="179">
        <v>2</v>
      </c>
      <c r="B132" s="188">
        <v>6</v>
      </c>
      <c r="C132" s="189">
        <v>5</v>
      </c>
      <c r="D132" s="191"/>
      <c r="E132" s="188"/>
      <c r="F132" s="210"/>
      <c r="G132" s="191" t="s">
        <v>82</v>
      </c>
      <c r="H132" s="146">
        <v>99</v>
      </c>
      <c r="I132" s="184">
        <f t="shared" ref="I132:L134" si="10">I133</f>
        <v>0</v>
      </c>
      <c r="J132" s="211">
        <f t="shared" si="10"/>
        <v>0</v>
      </c>
      <c r="K132" s="185">
        <f t="shared" si="10"/>
        <v>0</v>
      </c>
      <c r="L132" s="184">
        <f t="shared" si="10"/>
        <v>0</v>
      </c>
      <c r="M132" s="38"/>
    </row>
    <row r="133" spans="1:13" ht="29.25" hidden="1" customHeight="1">
      <c r="A133" s="170">
        <v>2</v>
      </c>
      <c r="B133" s="166">
        <v>6</v>
      </c>
      <c r="C133" s="167">
        <v>5</v>
      </c>
      <c r="D133" s="168">
        <v>1</v>
      </c>
      <c r="E133" s="166"/>
      <c r="F133" s="202"/>
      <c r="G133" s="191" t="s">
        <v>82</v>
      </c>
      <c r="H133" s="146">
        <v>100</v>
      </c>
      <c r="I133" s="155">
        <f t="shared" si="10"/>
        <v>0</v>
      </c>
      <c r="J133" s="197">
        <f t="shared" si="10"/>
        <v>0</v>
      </c>
      <c r="K133" s="156">
        <f t="shared" si="10"/>
        <v>0</v>
      </c>
      <c r="L133" s="155">
        <f t="shared" si="10"/>
        <v>0</v>
      </c>
      <c r="M133" s="38"/>
    </row>
    <row r="134" spans="1:13" ht="25.5" hidden="1" customHeight="1">
      <c r="A134" s="170">
        <v>2</v>
      </c>
      <c r="B134" s="166">
        <v>6</v>
      </c>
      <c r="C134" s="167">
        <v>5</v>
      </c>
      <c r="D134" s="168">
        <v>1</v>
      </c>
      <c r="E134" s="166">
        <v>1</v>
      </c>
      <c r="F134" s="202"/>
      <c r="G134" s="191" t="s">
        <v>82</v>
      </c>
      <c r="H134" s="146">
        <v>101</v>
      </c>
      <c r="I134" s="155">
        <f t="shared" si="10"/>
        <v>0</v>
      </c>
      <c r="J134" s="197">
        <f t="shared" si="10"/>
        <v>0</v>
      </c>
      <c r="K134" s="156">
        <f t="shared" si="10"/>
        <v>0</v>
      </c>
      <c r="L134" s="155">
        <f t="shared" si="10"/>
        <v>0</v>
      </c>
      <c r="M134" s="38"/>
    </row>
    <row r="135" spans="1:13" ht="27.75" hidden="1" customHeight="1">
      <c r="A135" s="166">
        <v>2</v>
      </c>
      <c r="B135" s="167">
        <v>6</v>
      </c>
      <c r="C135" s="166">
        <v>5</v>
      </c>
      <c r="D135" s="166">
        <v>1</v>
      </c>
      <c r="E135" s="168">
        <v>1</v>
      </c>
      <c r="F135" s="202">
        <v>1</v>
      </c>
      <c r="G135" s="166" t="s">
        <v>83</v>
      </c>
      <c r="H135" s="146">
        <v>102</v>
      </c>
      <c r="I135" s="174">
        <v>0</v>
      </c>
      <c r="J135" s="174">
        <v>0</v>
      </c>
      <c r="K135" s="174">
        <v>0</v>
      </c>
      <c r="L135" s="174">
        <v>0</v>
      </c>
      <c r="M135" s="38"/>
    </row>
    <row r="136" spans="1:13" ht="27.75" hidden="1" customHeight="1">
      <c r="A136" s="170">
        <v>2</v>
      </c>
      <c r="B136" s="167">
        <v>6</v>
      </c>
      <c r="C136" s="166">
        <v>6</v>
      </c>
      <c r="D136" s="167"/>
      <c r="E136" s="168"/>
      <c r="F136" s="169"/>
      <c r="G136" s="212" t="s">
        <v>84</v>
      </c>
      <c r="H136" s="146">
        <v>103</v>
      </c>
      <c r="I136" s="156">
        <f t="shared" ref="I136:L138" si="11">I137</f>
        <v>0</v>
      </c>
      <c r="J136" s="155">
        <f t="shared" si="11"/>
        <v>0</v>
      </c>
      <c r="K136" s="155">
        <f t="shared" si="11"/>
        <v>0</v>
      </c>
      <c r="L136" s="155">
        <f t="shared" si="11"/>
        <v>0</v>
      </c>
      <c r="M136" s="38"/>
    </row>
    <row r="137" spans="1:13" ht="27.75" hidden="1" customHeight="1">
      <c r="A137" s="170">
        <v>2</v>
      </c>
      <c r="B137" s="167">
        <v>6</v>
      </c>
      <c r="C137" s="166">
        <v>6</v>
      </c>
      <c r="D137" s="167">
        <v>1</v>
      </c>
      <c r="E137" s="168"/>
      <c r="F137" s="169"/>
      <c r="G137" s="212" t="s">
        <v>84</v>
      </c>
      <c r="H137" s="146">
        <v>104</v>
      </c>
      <c r="I137" s="155">
        <f t="shared" si="11"/>
        <v>0</v>
      </c>
      <c r="J137" s="155">
        <f t="shared" si="11"/>
        <v>0</v>
      </c>
      <c r="K137" s="155">
        <f t="shared" si="11"/>
        <v>0</v>
      </c>
      <c r="L137" s="155">
        <f t="shared" si="11"/>
        <v>0</v>
      </c>
      <c r="M137" s="38"/>
    </row>
    <row r="138" spans="1:13" ht="27.75" hidden="1" customHeight="1">
      <c r="A138" s="170">
        <v>2</v>
      </c>
      <c r="B138" s="167">
        <v>6</v>
      </c>
      <c r="C138" s="166">
        <v>6</v>
      </c>
      <c r="D138" s="167">
        <v>1</v>
      </c>
      <c r="E138" s="168">
        <v>1</v>
      </c>
      <c r="F138" s="169"/>
      <c r="G138" s="212" t="s">
        <v>84</v>
      </c>
      <c r="H138" s="146">
        <v>105</v>
      </c>
      <c r="I138" s="155">
        <f t="shared" si="11"/>
        <v>0</v>
      </c>
      <c r="J138" s="155">
        <f t="shared" si="11"/>
        <v>0</v>
      </c>
      <c r="K138" s="155">
        <f t="shared" si="11"/>
        <v>0</v>
      </c>
      <c r="L138" s="155">
        <f t="shared" si="11"/>
        <v>0</v>
      </c>
      <c r="M138" s="38"/>
    </row>
    <row r="139" spans="1:13" ht="27.75" hidden="1" customHeight="1">
      <c r="A139" s="170">
        <v>2</v>
      </c>
      <c r="B139" s="167">
        <v>6</v>
      </c>
      <c r="C139" s="166">
        <v>6</v>
      </c>
      <c r="D139" s="167">
        <v>1</v>
      </c>
      <c r="E139" s="168">
        <v>1</v>
      </c>
      <c r="F139" s="169">
        <v>1</v>
      </c>
      <c r="G139" s="120" t="s">
        <v>84</v>
      </c>
      <c r="H139" s="146">
        <v>106</v>
      </c>
      <c r="I139" s="174">
        <v>0</v>
      </c>
      <c r="J139" s="213">
        <v>0</v>
      </c>
      <c r="K139" s="174">
        <v>0</v>
      </c>
      <c r="L139" s="174">
        <v>0</v>
      </c>
      <c r="M139" s="38"/>
    </row>
    <row r="140" spans="1:13" ht="28.5" customHeight="1">
      <c r="A140" s="201">
        <v>2</v>
      </c>
      <c r="B140" s="151">
        <v>7</v>
      </c>
      <c r="C140" s="151"/>
      <c r="D140" s="152"/>
      <c r="E140" s="152"/>
      <c r="F140" s="154"/>
      <c r="G140" s="153" t="s">
        <v>85</v>
      </c>
      <c r="H140" s="146">
        <v>107</v>
      </c>
      <c r="I140" s="156">
        <f>SUM(I141+I146+I154)</f>
        <v>24100</v>
      </c>
      <c r="J140" s="197">
        <f>SUM(J141+J146+J154)</f>
        <v>24100</v>
      </c>
      <c r="K140" s="156">
        <f>SUM(K141+K146+K154)</f>
        <v>24100</v>
      </c>
      <c r="L140" s="155">
        <f>SUM(L141+L146+L154)</f>
        <v>24100</v>
      </c>
      <c r="M140" s="38"/>
    </row>
    <row r="141" spans="1:13" hidden="1">
      <c r="A141" s="170">
        <v>2</v>
      </c>
      <c r="B141" s="166">
        <v>7</v>
      </c>
      <c r="C141" s="166">
        <v>1</v>
      </c>
      <c r="D141" s="167"/>
      <c r="E141" s="167"/>
      <c r="F141" s="169"/>
      <c r="G141" s="168" t="s">
        <v>86</v>
      </c>
      <c r="H141" s="146">
        <v>108</v>
      </c>
      <c r="I141" s="156">
        <f t="shared" ref="I141:L142" si="12">I142</f>
        <v>0</v>
      </c>
      <c r="J141" s="197">
        <f t="shared" si="12"/>
        <v>0</v>
      </c>
      <c r="K141" s="156">
        <f t="shared" si="12"/>
        <v>0</v>
      </c>
      <c r="L141" s="155">
        <f t="shared" si="12"/>
        <v>0</v>
      </c>
    </row>
    <row r="142" spans="1:13" ht="24" hidden="1" customHeight="1">
      <c r="A142" s="170">
        <v>2</v>
      </c>
      <c r="B142" s="166">
        <v>7</v>
      </c>
      <c r="C142" s="166">
        <v>1</v>
      </c>
      <c r="D142" s="167">
        <v>1</v>
      </c>
      <c r="E142" s="167"/>
      <c r="F142" s="169"/>
      <c r="G142" s="168" t="s">
        <v>86</v>
      </c>
      <c r="H142" s="146">
        <v>109</v>
      </c>
      <c r="I142" s="156">
        <f t="shared" si="12"/>
        <v>0</v>
      </c>
      <c r="J142" s="197">
        <f t="shared" si="12"/>
        <v>0</v>
      </c>
      <c r="K142" s="156">
        <f t="shared" si="12"/>
        <v>0</v>
      </c>
      <c r="L142" s="155">
        <f t="shared" si="12"/>
        <v>0</v>
      </c>
      <c r="M142" s="38"/>
    </row>
    <row r="143" spans="1:13" ht="28.5" hidden="1" customHeight="1">
      <c r="A143" s="170">
        <v>2</v>
      </c>
      <c r="B143" s="166">
        <v>7</v>
      </c>
      <c r="C143" s="166">
        <v>1</v>
      </c>
      <c r="D143" s="167">
        <v>1</v>
      </c>
      <c r="E143" s="167">
        <v>1</v>
      </c>
      <c r="F143" s="169"/>
      <c r="G143" s="168" t="s">
        <v>86</v>
      </c>
      <c r="H143" s="146">
        <v>110</v>
      </c>
      <c r="I143" s="156">
        <f>SUM(I144:I145)</f>
        <v>0</v>
      </c>
      <c r="J143" s="197">
        <f>SUM(J144:J145)</f>
        <v>0</v>
      </c>
      <c r="K143" s="156">
        <f>SUM(K144:K145)</f>
        <v>0</v>
      </c>
      <c r="L143" s="155">
        <f>SUM(L144:L145)</f>
        <v>0</v>
      </c>
      <c r="M143" s="38"/>
    </row>
    <row r="144" spans="1:13" ht="26.25" hidden="1" customHeight="1">
      <c r="A144" s="187">
        <v>2</v>
      </c>
      <c r="B144" s="161">
        <v>7</v>
      </c>
      <c r="C144" s="187">
        <v>1</v>
      </c>
      <c r="D144" s="166">
        <v>1</v>
      </c>
      <c r="E144" s="159">
        <v>1</v>
      </c>
      <c r="F144" s="162">
        <v>1</v>
      </c>
      <c r="G144" s="160" t="s">
        <v>87</v>
      </c>
      <c r="H144" s="146">
        <v>111</v>
      </c>
      <c r="I144" s="214">
        <v>0</v>
      </c>
      <c r="J144" s="214">
        <v>0</v>
      </c>
      <c r="K144" s="214">
        <v>0</v>
      </c>
      <c r="L144" s="214">
        <v>0</v>
      </c>
      <c r="M144" s="38"/>
    </row>
    <row r="145" spans="1:13" ht="24" hidden="1" customHeight="1">
      <c r="A145" s="166">
        <v>2</v>
      </c>
      <c r="B145" s="166">
        <v>7</v>
      </c>
      <c r="C145" s="170">
        <v>1</v>
      </c>
      <c r="D145" s="166">
        <v>1</v>
      </c>
      <c r="E145" s="167">
        <v>1</v>
      </c>
      <c r="F145" s="169">
        <v>2</v>
      </c>
      <c r="G145" s="168" t="s">
        <v>88</v>
      </c>
      <c r="H145" s="146">
        <v>112</v>
      </c>
      <c r="I145" s="173">
        <v>0</v>
      </c>
      <c r="J145" s="173">
        <v>0</v>
      </c>
      <c r="K145" s="173">
        <v>0</v>
      </c>
      <c r="L145" s="173">
        <v>0</v>
      </c>
      <c r="M145" s="38"/>
    </row>
    <row r="146" spans="1:13" ht="25.5" hidden="1" customHeight="1">
      <c r="A146" s="179">
        <v>2</v>
      </c>
      <c r="B146" s="180">
        <v>7</v>
      </c>
      <c r="C146" s="179">
        <v>2</v>
      </c>
      <c r="D146" s="180"/>
      <c r="E146" s="181"/>
      <c r="F146" s="183"/>
      <c r="G146" s="182" t="s">
        <v>89</v>
      </c>
      <c r="H146" s="146">
        <v>113</v>
      </c>
      <c r="I146" s="164">
        <f t="shared" ref="I146:L147" si="13">I147</f>
        <v>0</v>
      </c>
      <c r="J146" s="200">
        <f t="shared" si="13"/>
        <v>0</v>
      </c>
      <c r="K146" s="164">
        <f t="shared" si="13"/>
        <v>0</v>
      </c>
      <c r="L146" s="165">
        <f t="shared" si="13"/>
        <v>0</v>
      </c>
      <c r="M146" s="38"/>
    </row>
    <row r="147" spans="1:13" ht="25.5" hidden="1" customHeight="1">
      <c r="A147" s="170">
        <v>2</v>
      </c>
      <c r="B147" s="166">
        <v>7</v>
      </c>
      <c r="C147" s="170">
        <v>2</v>
      </c>
      <c r="D147" s="166">
        <v>1</v>
      </c>
      <c r="E147" s="167"/>
      <c r="F147" s="169"/>
      <c r="G147" s="168" t="s">
        <v>90</v>
      </c>
      <c r="H147" s="146">
        <v>114</v>
      </c>
      <c r="I147" s="156">
        <f t="shared" si="13"/>
        <v>0</v>
      </c>
      <c r="J147" s="197">
        <f t="shared" si="13"/>
        <v>0</v>
      </c>
      <c r="K147" s="156">
        <f t="shared" si="13"/>
        <v>0</v>
      </c>
      <c r="L147" s="155">
        <f t="shared" si="13"/>
        <v>0</v>
      </c>
      <c r="M147" s="38"/>
    </row>
    <row r="148" spans="1:13" ht="25.5" hidden="1" customHeight="1">
      <c r="A148" s="170">
        <v>2</v>
      </c>
      <c r="B148" s="166">
        <v>7</v>
      </c>
      <c r="C148" s="170">
        <v>2</v>
      </c>
      <c r="D148" s="166">
        <v>1</v>
      </c>
      <c r="E148" s="167">
        <v>1</v>
      </c>
      <c r="F148" s="169"/>
      <c r="G148" s="168" t="s">
        <v>90</v>
      </c>
      <c r="H148" s="146">
        <v>115</v>
      </c>
      <c r="I148" s="156">
        <f>SUM(I149:I150)</f>
        <v>0</v>
      </c>
      <c r="J148" s="197">
        <f>SUM(J149:J150)</f>
        <v>0</v>
      </c>
      <c r="K148" s="156">
        <f>SUM(K149:K150)</f>
        <v>0</v>
      </c>
      <c r="L148" s="155">
        <f>SUM(L149:L150)</f>
        <v>0</v>
      </c>
      <c r="M148" s="38"/>
    </row>
    <row r="149" spans="1:13" ht="23.25" hidden="1" customHeight="1">
      <c r="A149" s="170">
        <v>2</v>
      </c>
      <c r="B149" s="166">
        <v>7</v>
      </c>
      <c r="C149" s="170">
        <v>2</v>
      </c>
      <c r="D149" s="166">
        <v>1</v>
      </c>
      <c r="E149" s="167">
        <v>1</v>
      </c>
      <c r="F149" s="169">
        <v>1</v>
      </c>
      <c r="G149" s="168" t="s">
        <v>91</v>
      </c>
      <c r="H149" s="146">
        <v>116</v>
      </c>
      <c r="I149" s="173">
        <v>0</v>
      </c>
      <c r="J149" s="173">
        <v>0</v>
      </c>
      <c r="K149" s="173">
        <v>0</v>
      </c>
      <c r="L149" s="173">
        <v>0</v>
      </c>
      <c r="M149" s="38"/>
    </row>
    <row r="150" spans="1:13" ht="26.25" hidden="1" customHeight="1">
      <c r="A150" s="170">
        <v>2</v>
      </c>
      <c r="B150" s="166">
        <v>7</v>
      </c>
      <c r="C150" s="170">
        <v>2</v>
      </c>
      <c r="D150" s="166">
        <v>1</v>
      </c>
      <c r="E150" s="167">
        <v>1</v>
      </c>
      <c r="F150" s="169">
        <v>2</v>
      </c>
      <c r="G150" s="168" t="s">
        <v>92</v>
      </c>
      <c r="H150" s="146">
        <v>117</v>
      </c>
      <c r="I150" s="173">
        <v>0</v>
      </c>
      <c r="J150" s="173">
        <v>0</v>
      </c>
      <c r="K150" s="173">
        <v>0</v>
      </c>
      <c r="L150" s="173">
        <v>0</v>
      </c>
      <c r="M150" s="38"/>
    </row>
    <row r="151" spans="1:13" ht="27.75" hidden="1" customHeight="1">
      <c r="A151" s="170">
        <v>2</v>
      </c>
      <c r="B151" s="166">
        <v>7</v>
      </c>
      <c r="C151" s="170">
        <v>2</v>
      </c>
      <c r="D151" s="166">
        <v>2</v>
      </c>
      <c r="E151" s="167"/>
      <c r="F151" s="169"/>
      <c r="G151" s="168" t="s">
        <v>93</v>
      </c>
      <c r="H151" s="146">
        <v>118</v>
      </c>
      <c r="I151" s="156">
        <f>I152</f>
        <v>0</v>
      </c>
      <c r="J151" s="156">
        <f>J152</f>
        <v>0</v>
      </c>
      <c r="K151" s="156">
        <f>K152</f>
        <v>0</v>
      </c>
      <c r="L151" s="156">
        <f>L152</f>
        <v>0</v>
      </c>
      <c r="M151" s="38"/>
    </row>
    <row r="152" spans="1:13" ht="24.75" hidden="1" customHeight="1">
      <c r="A152" s="170">
        <v>2</v>
      </c>
      <c r="B152" s="166">
        <v>7</v>
      </c>
      <c r="C152" s="170">
        <v>2</v>
      </c>
      <c r="D152" s="166">
        <v>2</v>
      </c>
      <c r="E152" s="167">
        <v>1</v>
      </c>
      <c r="F152" s="169"/>
      <c r="G152" s="168" t="s">
        <v>93</v>
      </c>
      <c r="H152" s="146">
        <v>119</v>
      </c>
      <c r="I152" s="156">
        <f>SUM(I153)</f>
        <v>0</v>
      </c>
      <c r="J152" s="156">
        <f>SUM(J153)</f>
        <v>0</v>
      </c>
      <c r="K152" s="156">
        <f>SUM(K153)</f>
        <v>0</v>
      </c>
      <c r="L152" s="156">
        <f>SUM(L153)</f>
        <v>0</v>
      </c>
      <c r="M152" s="38"/>
    </row>
    <row r="153" spans="1:13" ht="27" hidden="1" customHeight="1">
      <c r="A153" s="170">
        <v>2</v>
      </c>
      <c r="B153" s="166">
        <v>7</v>
      </c>
      <c r="C153" s="170">
        <v>2</v>
      </c>
      <c r="D153" s="166">
        <v>2</v>
      </c>
      <c r="E153" s="167">
        <v>1</v>
      </c>
      <c r="F153" s="169">
        <v>1</v>
      </c>
      <c r="G153" s="168" t="s">
        <v>93</v>
      </c>
      <c r="H153" s="146">
        <v>120</v>
      </c>
      <c r="I153" s="173">
        <v>0</v>
      </c>
      <c r="J153" s="173">
        <v>0</v>
      </c>
      <c r="K153" s="173">
        <v>0</v>
      </c>
      <c r="L153" s="173">
        <v>0</v>
      </c>
      <c r="M153" s="38"/>
    </row>
    <row r="154" spans="1:13">
      <c r="A154" s="170">
        <v>2</v>
      </c>
      <c r="B154" s="166">
        <v>7</v>
      </c>
      <c r="C154" s="170">
        <v>3</v>
      </c>
      <c r="D154" s="166"/>
      <c r="E154" s="167"/>
      <c r="F154" s="169"/>
      <c r="G154" s="168" t="s">
        <v>94</v>
      </c>
      <c r="H154" s="146">
        <v>121</v>
      </c>
      <c r="I154" s="156">
        <f t="shared" ref="I154:L155" si="14">I155</f>
        <v>24100</v>
      </c>
      <c r="J154" s="197">
        <f t="shared" si="14"/>
        <v>24100</v>
      </c>
      <c r="K154" s="156">
        <f t="shared" si="14"/>
        <v>24100</v>
      </c>
      <c r="L154" s="155">
        <f t="shared" si="14"/>
        <v>24100</v>
      </c>
    </row>
    <row r="155" spans="1:13">
      <c r="A155" s="179">
        <v>2</v>
      </c>
      <c r="B155" s="188">
        <v>7</v>
      </c>
      <c r="C155" s="215">
        <v>3</v>
      </c>
      <c r="D155" s="188">
        <v>1</v>
      </c>
      <c r="E155" s="189"/>
      <c r="F155" s="190"/>
      <c r="G155" s="191" t="s">
        <v>94</v>
      </c>
      <c r="H155" s="146">
        <v>122</v>
      </c>
      <c r="I155" s="185">
        <f t="shared" si="14"/>
        <v>24100</v>
      </c>
      <c r="J155" s="211">
        <f t="shared" si="14"/>
        <v>24100</v>
      </c>
      <c r="K155" s="185">
        <f t="shared" si="14"/>
        <v>24100</v>
      </c>
      <c r="L155" s="184">
        <f t="shared" si="14"/>
        <v>24100</v>
      </c>
    </row>
    <row r="156" spans="1:13">
      <c r="A156" s="170">
        <v>2</v>
      </c>
      <c r="B156" s="166">
        <v>7</v>
      </c>
      <c r="C156" s="170">
        <v>3</v>
      </c>
      <c r="D156" s="166">
        <v>1</v>
      </c>
      <c r="E156" s="167">
        <v>1</v>
      </c>
      <c r="F156" s="169"/>
      <c r="G156" s="168" t="s">
        <v>94</v>
      </c>
      <c r="H156" s="146">
        <v>123</v>
      </c>
      <c r="I156" s="156">
        <f>SUM(I157:I158)</f>
        <v>24100</v>
      </c>
      <c r="J156" s="197">
        <f>SUM(J157:J158)</f>
        <v>24100</v>
      </c>
      <c r="K156" s="156">
        <f>SUM(K157:K158)</f>
        <v>24100</v>
      </c>
      <c r="L156" s="155">
        <f>SUM(L157:L158)</f>
        <v>24100</v>
      </c>
    </row>
    <row r="157" spans="1:13">
      <c r="A157" s="187">
        <v>2</v>
      </c>
      <c r="B157" s="161">
        <v>7</v>
      </c>
      <c r="C157" s="187">
        <v>3</v>
      </c>
      <c r="D157" s="161">
        <v>1</v>
      </c>
      <c r="E157" s="159">
        <v>1</v>
      </c>
      <c r="F157" s="162">
        <v>1</v>
      </c>
      <c r="G157" s="160" t="s">
        <v>95</v>
      </c>
      <c r="H157" s="146">
        <v>124</v>
      </c>
      <c r="I157" s="214">
        <v>24100</v>
      </c>
      <c r="J157" s="214">
        <v>24100</v>
      </c>
      <c r="K157" s="214">
        <v>24100</v>
      </c>
      <c r="L157" s="214">
        <v>24100</v>
      </c>
    </row>
    <row r="158" spans="1:13" ht="25.5" hidden="1" customHeight="1">
      <c r="A158" s="170">
        <v>2</v>
      </c>
      <c r="B158" s="166">
        <v>7</v>
      </c>
      <c r="C158" s="170">
        <v>3</v>
      </c>
      <c r="D158" s="166">
        <v>1</v>
      </c>
      <c r="E158" s="167">
        <v>1</v>
      </c>
      <c r="F158" s="169">
        <v>2</v>
      </c>
      <c r="G158" s="168" t="s">
        <v>96</v>
      </c>
      <c r="H158" s="146">
        <v>125</v>
      </c>
      <c r="I158" s="173">
        <v>0</v>
      </c>
      <c r="J158" s="174">
        <v>0</v>
      </c>
      <c r="K158" s="174">
        <v>0</v>
      </c>
      <c r="L158" s="174">
        <v>0</v>
      </c>
      <c r="M158" s="38"/>
    </row>
    <row r="159" spans="1:13" ht="24" hidden="1" customHeight="1">
      <c r="A159" s="201">
        <v>2</v>
      </c>
      <c r="B159" s="201">
        <v>8</v>
      </c>
      <c r="C159" s="151"/>
      <c r="D159" s="176"/>
      <c r="E159" s="158"/>
      <c r="F159" s="216"/>
      <c r="G159" s="163" t="s">
        <v>97</v>
      </c>
      <c r="H159" s="146">
        <v>126</v>
      </c>
      <c r="I159" s="178">
        <f>I160</f>
        <v>0</v>
      </c>
      <c r="J159" s="199">
        <f>J160</f>
        <v>0</v>
      </c>
      <c r="K159" s="178">
        <f>K160</f>
        <v>0</v>
      </c>
      <c r="L159" s="177">
        <f>L160</f>
        <v>0</v>
      </c>
      <c r="M159" s="38"/>
    </row>
    <row r="160" spans="1:13" ht="21.75" hidden="1" customHeight="1">
      <c r="A160" s="179">
        <v>2</v>
      </c>
      <c r="B160" s="179">
        <v>8</v>
      </c>
      <c r="C160" s="179">
        <v>1</v>
      </c>
      <c r="D160" s="180"/>
      <c r="E160" s="181"/>
      <c r="F160" s="183"/>
      <c r="G160" s="160" t="s">
        <v>97</v>
      </c>
      <c r="H160" s="146">
        <v>127</v>
      </c>
      <c r="I160" s="178">
        <f>I161+I166</f>
        <v>0</v>
      </c>
      <c r="J160" s="199">
        <f>J161+J166</f>
        <v>0</v>
      </c>
      <c r="K160" s="178">
        <f>K161+K166</f>
        <v>0</v>
      </c>
      <c r="L160" s="177">
        <f>L161+L166</f>
        <v>0</v>
      </c>
      <c r="M160" s="38"/>
    </row>
    <row r="161" spans="1:13" ht="27" hidden="1" customHeight="1">
      <c r="A161" s="170">
        <v>2</v>
      </c>
      <c r="B161" s="166">
        <v>8</v>
      </c>
      <c r="C161" s="168">
        <v>1</v>
      </c>
      <c r="D161" s="166">
        <v>1</v>
      </c>
      <c r="E161" s="167"/>
      <c r="F161" s="169"/>
      <c r="G161" s="168" t="s">
        <v>98</v>
      </c>
      <c r="H161" s="146">
        <v>128</v>
      </c>
      <c r="I161" s="156">
        <f>I162</f>
        <v>0</v>
      </c>
      <c r="J161" s="197">
        <f>J162</f>
        <v>0</v>
      </c>
      <c r="K161" s="156">
        <f>K162</f>
        <v>0</v>
      </c>
      <c r="L161" s="155">
        <f>L162</f>
        <v>0</v>
      </c>
      <c r="M161" s="38"/>
    </row>
    <row r="162" spans="1:13" ht="23.25" hidden="1" customHeight="1">
      <c r="A162" s="170">
        <v>2</v>
      </c>
      <c r="B162" s="166">
        <v>8</v>
      </c>
      <c r="C162" s="160">
        <v>1</v>
      </c>
      <c r="D162" s="161">
        <v>1</v>
      </c>
      <c r="E162" s="159">
        <v>1</v>
      </c>
      <c r="F162" s="162"/>
      <c r="G162" s="168" t="s">
        <v>98</v>
      </c>
      <c r="H162" s="146">
        <v>129</v>
      </c>
      <c r="I162" s="178">
        <f>SUM(I163:I165)</f>
        <v>0</v>
      </c>
      <c r="J162" s="178">
        <f>SUM(J163:J165)</f>
        <v>0</v>
      </c>
      <c r="K162" s="178">
        <f>SUM(K163:K165)</f>
        <v>0</v>
      </c>
      <c r="L162" s="178">
        <f>SUM(L163:L165)</f>
        <v>0</v>
      </c>
      <c r="M162" s="38"/>
    </row>
    <row r="163" spans="1:13" ht="23.25" hidden="1" customHeight="1">
      <c r="A163" s="166">
        <v>2</v>
      </c>
      <c r="B163" s="161">
        <v>8</v>
      </c>
      <c r="C163" s="168">
        <v>1</v>
      </c>
      <c r="D163" s="166">
        <v>1</v>
      </c>
      <c r="E163" s="167">
        <v>1</v>
      </c>
      <c r="F163" s="169">
        <v>1</v>
      </c>
      <c r="G163" s="168" t="s">
        <v>99</v>
      </c>
      <c r="H163" s="146">
        <v>130</v>
      </c>
      <c r="I163" s="173">
        <v>0</v>
      </c>
      <c r="J163" s="173">
        <v>0</v>
      </c>
      <c r="K163" s="173">
        <v>0</v>
      </c>
      <c r="L163" s="173">
        <v>0</v>
      </c>
      <c r="M163" s="38"/>
    </row>
    <row r="164" spans="1:13" ht="27" hidden="1" customHeight="1">
      <c r="A164" s="179">
        <v>2</v>
      </c>
      <c r="B164" s="188">
        <v>8</v>
      </c>
      <c r="C164" s="191">
        <v>1</v>
      </c>
      <c r="D164" s="188">
        <v>1</v>
      </c>
      <c r="E164" s="189">
        <v>1</v>
      </c>
      <c r="F164" s="190">
        <v>2</v>
      </c>
      <c r="G164" s="191" t="s">
        <v>100</v>
      </c>
      <c r="H164" s="146">
        <v>131</v>
      </c>
      <c r="I164" s="217">
        <v>0</v>
      </c>
      <c r="J164" s="217">
        <v>0</v>
      </c>
      <c r="K164" s="217">
        <v>0</v>
      </c>
      <c r="L164" s="217">
        <v>0</v>
      </c>
      <c r="M164" s="38"/>
    </row>
    <row r="165" spans="1:13" hidden="1">
      <c r="A165" s="179">
        <v>2</v>
      </c>
      <c r="B165" s="188">
        <v>8</v>
      </c>
      <c r="C165" s="191">
        <v>1</v>
      </c>
      <c r="D165" s="188">
        <v>1</v>
      </c>
      <c r="E165" s="189">
        <v>1</v>
      </c>
      <c r="F165" s="190">
        <v>3</v>
      </c>
      <c r="G165" s="191" t="s">
        <v>101</v>
      </c>
      <c r="H165" s="146">
        <v>132</v>
      </c>
      <c r="I165" s="217">
        <v>0</v>
      </c>
      <c r="J165" s="218">
        <v>0</v>
      </c>
      <c r="K165" s="217">
        <v>0</v>
      </c>
      <c r="L165" s="192">
        <v>0</v>
      </c>
    </row>
    <row r="166" spans="1:13" ht="23.25" hidden="1" customHeight="1">
      <c r="A166" s="170">
        <v>2</v>
      </c>
      <c r="B166" s="166">
        <v>8</v>
      </c>
      <c r="C166" s="168">
        <v>1</v>
      </c>
      <c r="D166" s="166">
        <v>2</v>
      </c>
      <c r="E166" s="167"/>
      <c r="F166" s="169"/>
      <c r="G166" s="168" t="s">
        <v>102</v>
      </c>
      <c r="H166" s="146">
        <v>133</v>
      </c>
      <c r="I166" s="156">
        <f t="shared" ref="I166:L167" si="15">I167</f>
        <v>0</v>
      </c>
      <c r="J166" s="197">
        <f t="shared" si="15"/>
        <v>0</v>
      </c>
      <c r="K166" s="156">
        <f t="shared" si="15"/>
        <v>0</v>
      </c>
      <c r="L166" s="155">
        <f t="shared" si="15"/>
        <v>0</v>
      </c>
      <c r="M166" s="38"/>
    </row>
    <row r="167" spans="1:13" hidden="1">
      <c r="A167" s="170">
        <v>2</v>
      </c>
      <c r="B167" s="166">
        <v>8</v>
      </c>
      <c r="C167" s="168">
        <v>1</v>
      </c>
      <c r="D167" s="166">
        <v>2</v>
      </c>
      <c r="E167" s="167">
        <v>1</v>
      </c>
      <c r="F167" s="169"/>
      <c r="G167" s="168" t="s">
        <v>102</v>
      </c>
      <c r="H167" s="146">
        <v>134</v>
      </c>
      <c r="I167" s="156">
        <f t="shared" si="15"/>
        <v>0</v>
      </c>
      <c r="J167" s="197">
        <f t="shared" si="15"/>
        <v>0</v>
      </c>
      <c r="K167" s="156">
        <f t="shared" si="15"/>
        <v>0</v>
      </c>
      <c r="L167" s="155">
        <f t="shared" si="15"/>
        <v>0</v>
      </c>
    </row>
    <row r="168" spans="1:13" hidden="1">
      <c r="A168" s="179">
        <v>2</v>
      </c>
      <c r="B168" s="180">
        <v>8</v>
      </c>
      <c r="C168" s="182">
        <v>1</v>
      </c>
      <c r="D168" s="180">
        <v>2</v>
      </c>
      <c r="E168" s="181">
        <v>1</v>
      </c>
      <c r="F168" s="183">
        <v>1</v>
      </c>
      <c r="G168" s="168" t="s">
        <v>102</v>
      </c>
      <c r="H168" s="146">
        <v>135</v>
      </c>
      <c r="I168" s="219">
        <v>0</v>
      </c>
      <c r="J168" s="174">
        <v>0</v>
      </c>
      <c r="K168" s="174">
        <v>0</v>
      </c>
      <c r="L168" s="174">
        <v>0</v>
      </c>
    </row>
    <row r="169" spans="1:13" ht="93" hidden="1" customHeight="1">
      <c r="A169" s="201">
        <v>2</v>
      </c>
      <c r="B169" s="151">
        <v>9</v>
      </c>
      <c r="C169" s="153"/>
      <c r="D169" s="151"/>
      <c r="E169" s="152"/>
      <c r="F169" s="154"/>
      <c r="G169" s="153" t="s">
        <v>382</v>
      </c>
      <c r="H169" s="146">
        <v>136</v>
      </c>
      <c r="I169" s="156">
        <f>I170+I174</f>
        <v>0</v>
      </c>
      <c r="J169" s="197">
        <f>J170+J174</f>
        <v>0</v>
      </c>
      <c r="K169" s="156">
        <f>K170+K174</f>
        <v>0</v>
      </c>
      <c r="L169" s="155">
        <f>L170+L174</f>
        <v>0</v>
      </c>
      <c r="M169" s="38"/>
    </row>
    <row r="170" spans="1:13" s="182" customFormat="1" ht="39" hidden="1" customHeight="1">
      <c r="A170" s="170">
        <v>2</v>
      </c>
      <c r="B170" s="166">
        <v>9</v>
      </c>
      <c r="C170" s="168">
        <v>1</v>
      </c>
      <c r="D170" s="166"/>
      <c r="E170" s="167"/>
      <c r="F170" s="169"/>
      <c r="G170" s="168" t="s">
        <v>103</v>
      </c>
      <c r="H170" s="146">
        <v>137</v>
      </c>
      <c r="I170" s="156">
        <f t="shared" ref="I170:L172" si="16">I171</f>
        <v>0</v>
      </c>
      <c r="J170" s="197">
        <f t="shared" si="16"/>
        <v>0</v>
      </c>
      <c r="K170" s="156">
        <f t="shared" si="16"/>
        <v>0</v>
      </c>
      <c r="L170" s="155">
        <f t="shared" si="16"/>
        <v>0</v>
      </c>
    </row>
    <row r="171" spans="1:13" ht="42.75" hidden="1" customHeight="1">
      <c r="A171" s="187">
        <v>2</v>
      </c>
      <c r="B171" s="161">
        <v>9</v>
      </c>
      <c r="C171" s="160">
        <v>1</v>
      </c>
      <c r="D171" s="161">
        <v>1</v>
      </c>
      <c r="E171" s="159"/>
      <c r="F171" s="162"/>
      <c r="G171" s="168" t="s">
        <v>103</v>
      </c>
      <c r="H171" s="146">
        <v>138</v>
      </c>
      <c r="I171" s="178">
        <f t="shared" si="16"/>
        <v>0</v>
      </c>
      <c r="J171" s="199">
        <f t="shared" si="16"/>
        <v>0</v>
      </c>
      <c r="K171" s="178">
        <f t="shared" si="16"/>
        <v>0</v>
      </c>
      <c r="L171" s="177">
        <f t="shared" si="16"/>
        <v>0</v>
      </c>
      <c r="M171" s="38"/>
    </row>
    <row r="172" spans="1:13" ht="38.25" hidden="1" customHeight="1">
      <c r="A172" s="170">
        <v>2</v>
      </c>
      <c r="B172" s="166">
        <v>9</v>
      </c>
      <c r="C172" s="170">
        <v>1</v>
      </c>
      <c r="D172" s="166">
        <v>1</v>
      </c>
      <c r="E172" s="167">
        <v>1</v>
      </c>
      <c r="F172" s="169"/>
      <c r="G172" s="168" t="s">
        <v>103</v>
      </c>
      <c r="H172" s="146">
        <v>139</v>
      </c>
      <c r="I172" s="156">
        <f t="shared" si="16"/>
        <v>0</v>
      </c>
      <c r="J172" s="197">
        <f t="shared" si="16"/>
        <v>0</v>
      </c>
      <c r="K172" s="156">
        <f t="shared" si="16"/>
        <v>0</v>
      </c>
      <c r="L172" s="155">
        <f t="shared" si="16"/>
        <v>0</v>
      </c>
      <c r="M172" s="38"/>
    </row>
    <row r="173" spans="1:13" ht="38.25" hidden="1" customHeight="1">
      <c r="A173" s="187">
        <v>2</v>
      </c>
      <c r="B173" s="161">
        <v>9</v>
      </c>
      <c r="C173" s="161">
        <v>1</v>
      </c>
      <c r="D173" s="161">
        <v>1</v>
      </c>
      <c r="E173" s="159">
        <v>1</v>
      </c>
      <c r="F173" s="162">
        <v>1</v>
      </c>
      <c r="G173" s="168" t="s">
        <v>103</v>
      </c>
      <c r="H173" s="146">
        <v>140</v>
      </c>
      <c r="I173" s="214">
        <v>0</v>
      </c>
      <c r="J173" s="214">
        <v>0</v>
      </c>
      <c r="K173" s="214">
        <v>0</v>
      </c>
      <c r="L173" s="214">
        <v>0</v>
      </c>
      <c r="M173" s="38"/>
    </row>
    <row r="174" spans="1:13" ht="90.75" hidden="1" customHeight="1">
      <c r="A174" s="170">
        <v>2</v>
      </c>
      <c r="B174" s="166">
        <v>9</v>
      </c>
      <c r="C174" s="166">
        <v>2</v>
      </c>
      <c r="D174" s="166"/>
      <c r="E174" s="167"/>
      <c r="F174" s="169"/>
      <c r="G174" s="168" t="s">
        <v>382</v>
      </c>
      <c r="H174" s="146">
        <v>141</v>
      </c>
      <c r="I174" s="156">
        <f>SUM(I175+I180)</f>
        <v>0</v>
      </c>
      <c r="J174" s="156">
        <f>SUM(J175+J180)</f>
        <v>0</v>
      </c>
      <c r="K174" s="156">
        <f>SUM(K175+K180)</f>
        <v>0</v>
      </c>
      <c r="L174" s="156">
        <f>SUM(L175+L180)</f>
        <v>0</v>
      </c>
      <c r="M174" s="38"/>
    </row>
    <row r="175" spans="1:13" ht="91.5" hidden="1" customHeight="1">
      <c r="A175" s="170">
        <v>2</v>
      </c>
      <c r="B175" s="166">
        <v>9</v>
      </c>
      <c r="C175" s="166">
        <v>2</v>
      </c>
      <c r="D175" s="161">
        <v>1</v>
      </c>
      <c r="E175" s="159"/>
      <c r="F175" s="162"/>
      <c r="G175" s="168" t="s">
        <v>383</v>
      </c>
      <c r="H175" s="146">
        <v>142</v>
      </c>
      <c r="I175" s="178">
        <f>I176</f>
        <v>0</v>
      </c>
      <c r="J175" s="199">
        <f>J176</f>
        <v>0</v>
      </c>
      <c r="K175" s="178">
        <f>K176</f>
        <v>0</v>
      </c>
      <c r="L175" s="177">
        <f>L176</f>
        <v>0</v>
      </c>
      <c r="M175" s="38"/>
    </row>
    <row r="176" spans="1:13" ht="93" hidden="1" customHeight="1">
      <c r="A176" s="187">
        <v>2</v>
      </c>
      <c r="B176" s="161">
        <v>9</v>
      </c>
      <c r="C176" s="161">
        <v>2</v>
      </c>
      <c r="D176" s="166">
        <v>1</v>
      </c>
      <c r="E176" s="167">
        <v>1</v>
      </c>
      <c r="F176" s="169"/>
      <c r="G176" s="168" t="s">
        <v>383</v>
      </c>
      <c r="H176" s="146">
        <v>143</v>
      </c>
      <c r="I176" s="156">
        <f>SUM(I177:I179)</f>
        <v>0</v>
      </c>
      <c r="J176" s="197">
        <f>SUM(J177:J179)</f>
        <v>0</v>
      </c>
      <c r="K176" s="156">
        <f>SUM(K177:K179)</f>
        <v>0</v>
      </c>
      <c r="L176" s="155">
        <f>SUM(L177:L179)</f>
        <v>0</v>
      </c>
      <c r="M176" s="38"/>
    </row>
    <row r="177" spans="1:13" ht="105" hidden="1" customHeight="1">
      <c r="A177" s="179">
        <v>2</v>
      </c>
      <c r="B177" s="188">
        <v>9</v>
      </c>
      <c r="C177" s="188">
        <v>2</v>
      </c>
      <c r="D177" s="188">
        <v>1</v>
      </c>
      <c r="E177" s="189">
        <v>1</v>
      </c>
      <c r="F177" s="190">
        <v>1</v>
      </c>
      <c r="G177" s="168" t="s">
        <v>384</v>
      </c>
      <c r="H177" s="146">
        <v>144</v>
      </c>
      <c r="I177" s="217">
        <v>0</v>
      </c>
      <c r="J177" s="172">
        <v>0</v>
      </c>
      <c r="K177" s="172">
        <v>0</v>
      </c>
      <c r="L177" s="172">
        <v>0</v>
      </c>
      <c r="M177" s="38"/>
    </row>
    <row r="178" spans="1:13" ht="107.25" hidden="1" customHeight="1">
      <c r="A178" s="170">
        <v>2</v>
      </c>
      <c r="B178" s="166">
        <v>9</v>
      </c>
      <c r="C178" s="166">
        <v>2</v>
      </c>
      <c r="D178" s="166">
        <v>1</v>
      </c>
      <c r="E178" s="167">
        <v>1</v>
      </c>
      <c r="F178" s="169">
        <v>2</v>
      </c>
      <c r="G178" s="168" t="s">
        <v>385</v>
      </c>
      <c r="H178" s="146">
        <v>145</v>
      </c>
      <c r="I178" s="173">
        <v>0</v>
      </c>
      <c r="J178" s="220">
        <v>0</v>
      </c>
      <c r="K178" s="220">
        <v>0</v>
      </c>
      <c r="L178" s="220">
        <v>0</v>
      </c>
      <c r="M178" s="38"/>
    </row>
    <row r="179" spans="1:13" ht="104.25" hidden="1" customHeight="1">
      <c r="A179" s="170">
        <v>2</v>
      </c>
      <c r="B179" s="166">
        <v>9</v>
      </c>
      <c r="C179" s="166">
        <v>2</v>
      </c>
      <c r="D179" s="166">
        <v>1</v>
      </c>
      <c r="E179" s="167">
        <v>1</v>
      </c>
      <c r="F179" s="169">
        <v>3</v>
      </c>
      <c r="G179" s="168" t="s">
        <v>386</v>
      </c>
      <c r="H179" s="146">
        <v>146</v>
      </c>
      <c r="I179" s="173">
        <v>0</v>
      </c>
      <c r="J179" s="173">
        <v>0</v>
      </c>
      <c r="K179" s="173">
        <v>0</v>
      </c>
      <c r="L179" s="173">
        <v>0</v>
      </c>
      <c r="M179" s="38"/>
    </row>
    <row r="180" spans="1:13" ht="92.25" hidden="1" customHeight="1">
      <c r="A180" s="221">
        <v>2</v>
      </c>
      <c r="B180" s="221">
        <v>9</v>
      </c>
      <c r="C180" s="221">
        <v>2</v>
      </c>
      <c r="D180" s="221">
        <v>2</v>
      </c>
      <c r="E180" s="221"/>
      <c r="F180" s="221"/>
      <c r="G180" s="168" t="s">
        <v>387</v>
      </c>
      <c r="H180" s="146">
        <v>147</v>
      </c>
      <c r="I180" s="156">
        <f>I181</f>
        <v>0</v>
      </c>
      <c r="J180" s="197">
        <f>J181</f>
        <v>0</v>
      </c>
      <c r="K180" s="156">
        <f>K181</f>
        <v>0</v>
      </c>
      <c r="L180" s="155">
        <f>L181</f>
        <v>0</v>
      </c>
      <c r="M180" s="38"/>
    </row>
    <row r="181" spans="1:13" ht="91.5" hidden="1" customHeight="1">
      <c r="A181" s="170">
        <v>2</v>
      </c>
      <c r="B181" s="166">
        <v>9</v>
      </c>
      <c r="C181" s="166">
        <v>2</v>
      </c>
      <c r="D181" s="166">
        <v>2</v>
      </c>
      <c r="E181" s="167">
        <v>1</v>
      </c>
      <c r="F181" s="169"/>
      <c r="G181" s="168" t="s">
        <v>387</v>
      </c>
      <c r="H181" s="146">
        <v>148</v>
      </c>
      <c r="I181" s="178">
        <f>SUM(I182:I184)</f>
        <v>0</v>
      </c>
      <c r="J181" s="178">
        <f>SUM(J182:J184)</f>
        <v>0</v>
      </c>
      <c r="K181" s="178">
        <f>SUM(K182:K184)</f>
        <v>0</v>
      </c>
      <c r="L181" s="178">
        <f>SUM(L182:L184)</f>
        <v>0</v>
      </c>
      <c r="M181" s="38"/>
    </row>
    <row r="182" spans="1:13" ht="105" hidden="1" customHeight="1">
      <c r="A182" s="170">
        <v>2</v>
      </c>
      <c r="B182" s="166">
        <v>9</v>
      </c>
      <c r="C182" s="166">
        <v>2</v>
      </c>
      <c r="D182" s="166">
        <v>2</v>
      </c>
      <c r="E182" s="166">
        <v>1</v>
      </c>
      <c r="F182" s="169">
        <v>1</v>
      </c>
      <c r="G182" s="168" t="s">
        <v>388</v>
      </c>
      <c r="H182" s="146">
        <v>149</v>
      </c>
      <c r="I182" s="173">
        <v>0</v>
      </c>
      <c r="J182" s="172">
        <v>0</v>
      </c>
      <c r="K182" s="172">
        <v>0</v>
      </c>
      <c r="L182" s="172">
        <v>0</v>
      </c>
      <c r="M182" s="38"/>
    </row>
    <row r="183" spans="1:13" ht="105" hidden="1" customHeight="1">
      <c r="A183" s="180">
        <v>2</v>
      </c>
      <c r="B183" s="182">
        <v>9</v>
      </c>
      <c r="C183" s="180">
        <v>2</v>
      </c>
      <c r="D183" s="181">
        <v>2</v>
      </c>
      <c r="E183" s="181">
        <v>1</v>
      </c>
      <c r="F183" s="183">
        <v>2</v>
      </c>
      <c r="G183" s="168" t="s">
        <v>389</v>
      </c>
      <c r="H183" s="146">
        <v>150</v>
      </c>
      <c r="I183" s="172">
        <v>0</v>
      </c>
      <c r="J183" s="174">
        <v>0</v>
      </c>
      <c r="K183" s="174">
        <v>0</v>
      </c>
      <c r="L183" s="174">
        <v>0</v>
      </c>
      <c r="M183" s="38"/>
    </row>
    <row r="184" spans="1:13" ht="104.25" hidden="1" customHeight="1">
      <c r="A184" s="166">
        <v>2</v>
      </c>
      <c r="B184" s="191">
        <v>9</v>
      </c>
      <c r="C184" s="188">
        <v>2</v>
      </c>
      <c r="D184" s="189">
        <v>2</v>
      </c>
      <c r="E184" s="189">
        <v>1</v>
      </c>
      <c r="F184" s="190">
        <v>3</v>
      </c>
      <c r="G184" s="168" t="s">
        <v>390</v>
      </c>
      <c r="H184" s="146">
        <v>151</v>
      </c>
      <c r="I184" s="220">
        <v>0</v>
      </c>
      <c r="J184" s="220">
        <v>0</v>
      </c>
      <c r="K184" s="220">
        <v>0</v>
      </c>
      <c r="L184" s="220">
        <v>0</v>
      </c>
      <c r="M184" s="38"/>
    </row>
    <row r="185" spans="1:13" ht="76.5" customHeight="1">
      <c r="A185" s="151">
        <v>3</v>
      </c>
      <c r="B185" s="153"/>
      <c r="C185" s="151"/>
      <c r="D185" s="152"/>
      <c r="E185" s="152"/>
      <c r="F185" s="154"/>
      <c r="G185" s="206" t="s">
        <v>104</v>
      </c>
      <c r="H185" s="146">
        <v>152</v>
      </c>
      <c r="I185" s="155">
        <f>SUM(I186+I239+I304)</f>
        <v>9558</v>
      </c>
      <c r="J185" s="197">
        <f>SUM(J186+J239+J304)</f>
        <v>9558</v>
      </c>
      <c r="K185" s="156">
        <f>SUM(K186+K239+K304)</f>
        <v>9557.25</v>
      </c>
      <c r="L185" s="155">
        <f>SUM(L186+L239+L304)</f>
        <v>9557.25</v>
      </c>
      <c r="M185" s="38"/>
    </row>
    <row r="186" spans="1:13" ht="34.5" customHeight="1">
      <c r="A186" s="201">
        <v>3</v>
      </c>
      <c r="B186" s="151">
        <v>1</v>
      </c>
      <c r="C186" s="176"/>
      <c r="D186" s="158"/>
      <c r="E186" s="158"/>
      <c r="F186" s="216"/>
      <c r="G186" s="196" t="s">
        <v>105</v>
      </c>
      <c r="H186" s="146">
        <v>153</v>
      </c>
      <c r="I186" s="155">
        <f>SUM(I187+I210+I217+I229+I233)</f>
        <v>9558</v>
      </c>
      <c r="J186" s="177">
        <f>SUM(J187+J210+J217+J229+J233)</f>
        <v>9558</v>
      </c>
      <c r="K186" s="177">
        <f>SUM(K187+K210+K217+K229+K233)</f>
        <v>9557.25</v>
      </c>
      <c r="L186" s="177">
        <f>SUM(L187+L210+L217+L229+L233)</f>
        <v>9557.25</v>
      </c>
      <c r="M186" s="38"/>
    </row>
    <row r="187" spans="1:13" ht="30.75" customHeight="1">
      <c r="A187" s="161">
        <v>3</v>
      </c>
      <c r="B187" s="160">
        <v>1</v>
      </c>
      <c r="C187" s="161">
        <v>1</v>
      </c>
      <c r="D187" s="159"/>
      <c r="E187" s="159"/>
      <c r="F187" s="222"/>
      <c r="G187" s="170" t="s">
        <v>106</v>
      </c>
      <c r="H187" s="146">
        <v>154</v>
      </c>
      <c r="I187" s="177">
        <f>SUM(I188+I191+I196+I202+I207)</f>
        <v>9558</v>
      </c>
      <c r="J187" s="197">
        <f>SUM(J188+J191+J196+J202+J207)</f>
        <v>9558</v>
      </c>
      <c r="K187" s="156">
        <f>SUM(K188+K191+K196+K202+K207)</f>
        <v>9557.25</v>
      </c>
      <c r="L187" s="155">
        <f>SUM(L188+L191+L196+L202+L207)</f>
        <v>9557.25</v>
      </c>
      <c r="M187" s="38"/>
    </row>
    <row r="188" spans="1:13" ht="33" hidden="1" customHeight="1">
      <c r="A188" s="166">
        <v>3</v>
      </c>
      <c r="B188" s="168">
        <v>1</v>
      </c>
      <c r="C188" s="166">
        <v>1</v>
      </c>
      <c r="D188" s="167">
        <v>1</v>
      </c>
      <c r="E188" s="167"/>
      <c r="F188" s="223"/>
      <c r="G188" s="170" t="s">
        <v>107</v>
      </c>
      <c r="H188" s="146">
        <v>155</v>
      </c>
      <c r="I188" s="155">
        <f t="shared" ref="I188:L189" si="17">I189</f>
        <v>0</v>
      </c>
      <c r="J188" s="199">
        <f t="shared" si="17"/>
        <v>0</v>
      </c>
      <c r="K188" s="178">
        <f t="shared" si="17"/>
        <v>0</v>
      </c>
      <c r="L188" s="177">
        <f t="shared" si="17"/>
        <v>0</v>
      </c>
      <c r="M188" s="38"/>
    </row>
    <row r="189" spans="1:13" ht="24" hidden="1" customHeight="1">
      <c r="A189" s="166">
        <v>3</v>
      </c>
      <c r="B189" s="168">
        <v>1</v>
      </c>
      <c r="C189" s="166">
        <v>1</v>
      </c>
      <c r="D189" s="167">
        <v>1</v>
      </c>
      <c r="E189" s="167">
        <v>1</v>
      </c>
      <c r="F189" s="202"/>
      <c r="G189" s="170" t="s">
        <v>107</v>
      </c>
      <c r="H189" s="146">
        <v>156</v>
      </c>
      <c r="I189" s="177">
        <f t="shared" si="17"/>
        <v>0</v>
      </c>
      <c r="J189" s="155">
        <f t="shared" si="17"/>
        <v>0</v>
      </c>
      <c r="K189" s="155">
        <f t="shared" si="17"/>
        <v>0</v>
      </c>
      <c r="L189" s="155">
        <f t="shared" si="17"/>
        <v>0</v>
      </c>
      <c r="M189" s="38"/>
    </row>
    <row r="190" spans="1:13" ht="31.5" hidden="1" customHeight="1">
      <c r="A190" s="166">
        <v>3</v>
      </c>
      <c r="B190" s="168">
        <v>1</v>
      </c>
      <c r="C190" s="166">
        <v>1</v>
      </c>
      <c r="D190" s="167">
        <v>1</v>
      </c>
      <c r="E190" s="167">
        <v>1</v>
      </c>
      <c r="F190" s="202">
        <v>1</v>
      </c>
      <c r="G190" s="170" t="s">
        <v>107</v>
      </c>
      <c r="H190" s="146">
        <v>157</v>
      </c>
      <c r="I190" s="174">
        <v>0</v>
      </c>
      <c r="J190" s="174">
        <v>0</v>
      </c>
      <c r="K190" s="174">
        <v>0</v>
      </c>
      <c r="L190" s="174">
        <v>0</v>
      </c>
      <c r="M190" s="38"/>
    </row>
    <row r="191" spans="1:13" ht="27.75" hidden="1" customHeight="1">
      <c r="A191" s="161">
        <v>3</v>
      </c>
      <c r="B191" s="159">
        <v>1</v>
      </c>
      <c r="C191" s="159">
        <v>1</v>
      </c>
      <c r="D191" s="159">
        <v>2</v>
      </c>
      <c r="E191" s="159"/>
      <c r="F191" s="162"/>
      <c r="G191" s="160" t="s">
        <v>108</v>
      </c>
      <c r="H191" s="146">
        <v>158</v>
      </c>
      <c r="I191" s="177">
        <f>I192</f>
        <v>0</v>
      </c>
      <c r="J191" s="199">
        <f>J192</f>
        <v>0</v>
      </c>
      <c r="K191" s="178">
        <f>K192</f>
        <v>0</v>
      </c>
      <c r="L191" s="177">
        <f>L192</f>
        <v>0</v>
      </c>
      <c r="M191" s="38"/>
    </row>
    <row r="192" spans="1:13" ht="27.75" hidden="1" customHeight="1">
      <c r="A192" s="166">
        <v>3</v>
      </c>
      <c r="B192" s="167">
        <v>1</v>
      </c>
      <c r="C192" s="167">
        <v>1</v>
      </c>
      <c r="D192" s="167">
        <v>2</v>
      </c>
      <c r="E192" s="167">
        <v>1</v>
      </c>
      <c r="F192" s="169"/>
      <c r="G192" s="160" t="s">
        <v>108</v>
      </c>
      <c r="H192" s="146">
        <v>159</v>
      </c>
      <c r="I192" s="155">
        <f>SUM(I193:I195)</f>
        <v>0</v>
      </c>
      <c r="J192" s="197">
        <f>SUM(J193:J195)</f>
        <v>0</v>
      </c>
      <c r="K192" s="156">
        <f>SUM(K193:K195)</f>
        <v>0</v>
      </c>
      <c r="L192" s="155">
        <f>SUM(L193:L195)</f>
        <v>0</v>
      </c>
      <c r="M192" s="38"/>
    </row>
    <row r="193" spans="1:13" ht="27" hidden="1" customHeight="1">
      <c r="A193" s="161">
        <v>3</v>
      </c>
      <c r="B193" s="159">
        <v>1</v>
      </c>
      <c r="C193" s="159">
        <v>1</v>
      </c>
      <c r="D193" s="159">
        <v>2</v>
      </c>
      <c r="E193" s="159">
        <v>1</v>
      </c>
      <c r="F193" s="162">
        <v>1</v>
      </c>
      <c r="G193" s="160" t="s">
        <v>109</v>
      </c>
      <c r="H193" s="146">
        <v>160</v>
      </c>
      <c r="I193" s="172">
        <v>0</v>
      </c>
      <c r="J193" s="172">
        <v>0</v>
      </c>
      <c r="K193" s="172">
        <v>0</v>
      </c>
      <c r="L193" s="220">
        <v>0</v>
      </c>
      <c r="M193" s="38"/>
    </row>
    <row r="194" spans="1:13" ht="27" hidden="1" customHeight="1">
      <c r="A194" s="166">
        <v>3</v>
      </c>
      <c r="B194" s="167">
        <v>1</v>
      </c>
      <c r="C194" s="167">
        <v>1</v>
      </c>
      <c r="D194" s="167">
        <v>2</v>
      </c>
      <c r="E194" s="167">
        <v>1</v>
      </c>
      <c r="F194" s="169">
        <v>2</v>
      </c>
      <c r="G194" s="168" t="s">
        <v>110</v>
      </c>
      <c r="H194" s="146">
        <v>161</v>
      </c>
      <c r="I194" s="174">
        <v>0</v>
      </c>
      <c r="J194" s="174">
        <v>0</v>
      </c>
      <c r="K194" s="174">
        <v>0</v>
      </c>
      <c r="L194" s="174">
        <v>0</v>
      </c>
      <c r="M194" s="38"/>
    </row>
    <row r="195" spans="1:13" ht="26.25" hidden="1" customHeight="1">
      <c r="A195" s="161">
        <v>3</v>
      </c>
      <c r="B195" s="159">
        <v>1</v>
      </c>
      <c r="C195" s="159">
        <v>1</v>
      </c>
      <c r="D195" s="159">
        <v>2</v>
      </c>
      <c r="E195" s="159">
        <v>1</v>
      </c>
      <c r="F195" s="162">
        <v>3</v>
      </c>
      <c r="G195" s="160" t="s">
        <v>111</v>
      </c>
      <c r="H195" s="146">
        <v>162</v>
      </c>
      <c r="I195" s="172">
        <v>0</v>
      </c>
      <c r="J195" s="172">
        <v>0</v>
      </c>
      <c r="K195" s="172">
        <v>0</v>
      </c>
      <c r="L195" s="220">
        <v>0</v>
      </c>
      <c r="M195" s="38"/>
    </row>
    <row r="196" spans="1:13" ht="27.75" customHeight="1">
      <c r="A196" s="166">
        <v>3</v>
      </c>
      <c r="B196" s="167">
        <v>1</v>
      </c>
      <c r="C196" s="167">
        <v>1</v>
      </c>
      <c r="D196" s="167">
        <v>3</v>
      </c>
      <c r="E196" s="167"/>
      <c r="F196" s="169"/>
      <c r="G196" s="168" t="s">
        <v>112</v>
      </c>
      <c r="H196" s="146">
        <v>163</v>
      </c>
      <c r="I196" s="155">
        <f>I197</f>
        <v>9558</v>
      </c>
      <c r="J196" s="197">
        <f>J197</f>
        <v>9558</v>
      </c>
      <c r="K196" s="156">
        <f>K197</f>
        <v>9557.25</v>
      </c>
      <c r="L196" s="155">
        <f>L197</f>
        <v>9557.25</v>
      </c>
      <c r="M196" s="38"/>
    </row>
    <row r="197" spans="1:13" ht="23.25" customHeight="1">
      <c r="A197" s="166">
        <v>3</v>
      </c>
      <c r="B197" s="167">
        <v>1</v>
      </c>
      <c r="C197" s="167">
        <v>1</v>
      </c>
      <c r="D197" s="167">
        <v>3</v>
      </c>
      <c r="E197" s="167">
        <v>1</v>
      </c>
      <c r="F197" s="169"/>
      <c r="G197" s="168" t="s">
        <v>112</v>
      </c>
      <c r="H197" s="146">
        <v>164</v>
      </c>
      <c r="I197" s="155">
        <f>SUM(I198:I201)</f>
        <v>9558</v>
      </c>
      <c r="J197" s="155">
        <f>SUM(J198:J201)</f>
        <v>9558</v>
      </c>
      <c r="K197" s="155">
        <f>SUM(K198:K201)</f>
        <v>9557.25</v>
      </c>
      <c r="L197" s="155">
        <f>SUM(L198:L201)</f>
        <v>9557.25</v>
      </c>
      <c r="M197" s="38"/>
    </row>
    <row r="198" spans="1:13" ht="23.25" hidden="1" customHeight="1">
      <c r="A198" s="166">
        <v>3</v>
      </c>
      <c r="B198" s="167">
        <v>1</v>
      </c>
      <c r="C198" s="167">
        <v>1</v>
      </c>
      <c r="D198" s="167">
        <v>3</v>
      </c>
      <c r="E198" s="167">
        <v>1</v>
      </c>
      <c r="F198" s="169">
        <v>1</v>
      </c>
      <c r="G198" s="168" t="s">
        <v>113</v>
      </c>
      <c r="H198" s="146">
        <v>165</v>
      </c>
      <c r="I198" s="174">
        <v>0</v>
      </c>
      <c r="J198" s="174">
        <v>0</v>
      </c>
      <c r="K198" s="174">
        <v>0</v>
      </c>
      <c r="L198" s="220">
        <v>0</v>
      </c>
      <c r="M198" s="38"/>
    </row>
    <row r="199" spans="1:13" ht="29.25" customHeight="1">
      <c r="A199" s="166">
        <v>3</v>
      </c>
      <c r="B199" s="167">
        <v>1</v>
      </c>
      <c r="C199" s="167">
        <v>1</v>
      </c>
      <c r="D199" s="167">
        <v>3</v>
      </c>
      <c r="E199" s="167">
        <v>1</v>
      </c>
      <c r="F199" s="169">
        <v>2</v>
      </c>
      <c r="G199" s="168" t="s">
        <v>114</v>
      </c>
      <c r="H199" s="146">
        <v>166</v>
      </c>
      <c r="I199" s="172">
        <v>9558</v>
      </c>
      <c r="J199" s="174">
        <v>9558</v>
      </c>
      <c r="K199" s="174">
        <v>9557.25</v>
      </c>
      <c r="L199" s="174">
        <v>9557.25</v>
      </c>
      <c r="M199" s="38"/>
    </row>
    <row r="200" spans="1:13" ht="27" hidden="1" customHeight="1">
      <c r="A200" s="166">
        <v>3</v>
      </c>
      <c r="B200" s="167">
        <v>1</v>
      </c>
      <c r="C200" s="167">
        <v>1</v>
      </c>
      <c r="D200" s="167">
        <v>3</v>
      </c>
      <c r="E200" s="167">
        <v>1</v>
      </c>
      <c r="F200" s="169">
        <v>3</v>
      </c>
      <c r="G200" s="170" t="s">
        <v>115</v>
      </c>
      <c r="H200" s="146">
        <v>167</v>
      </c>
      <c r="I200" s="172">
        <v>0</v>
      </c>
      <c r="J200" s="192">
        <v>0</v>
      </c>
      <c r="K200" s="192">
        <v>0</v>
      </c>
      <c r="L200" s="192">
        <v>0</v>
      </c>
      <c r="M200" s="38"/>
    </row>
    <row r="201" spans="1:13" ht="25.5" hidden="1" customHeight="1">
      <c r="A201" s="180">
        <v>3</v>
      </c>
      <c r="B201" s="181">
        <v>1</v>
      </c>
      <c r="C201" s="181">
        <v>1</v>
      </c>
      <c r="D201" s="181">
        <v>3</v>
      </c>
      <c r="E201" s="181">
        <v>1</v>
      </c>
      <c r="F201" s="183">
        <v>4</v>
      </c>
      <c r="G201" s="120" t="s">
        <v>116</v>
      </c>
      <c r="H201" s="146">
        <v>168</v>
      </c>
      <c r="I201" s="224">
        <v>0</v>
      </c>
      <c r="J201" s="225">
        <v>0</v>
      </c>
      <c r="K201" s="174">
        <v>0</v>
      </c>
      <c r="L201" s="174">
        <v>0</v>
      </c>
      <c r="M201" s="38"/>
    </row>
    <row r="202" spans="1:13" ht="27" hidden="1" customHeight="1">
      <c r="A202" s="180">
        <v>3</v>
      </c>
      <c r="B202" s="181">
        <v>1</v>
      </c>
      <c r="C202" s="181">
        <v>1</v>
      </c>
      <c r="D202" s="181">
        <v>4</v>
      </c>
      <c r="E202" s="181"/>
      <c r="F202" s="183"/>
      <c r="G202" s="182" t="s">
        <v>117</v>
      </c>
      <c r="H202" s="146">
        <v>169</v>
      </c>
      <c r="I202" s="155">
        <f>I203</f>
        <v>0</v>
      </c>
      <c r="J202" s="200">
        <f>J203</f>
        <v>0</v>
      </c>
      <c r="K202" s="164">
        <f>K203</f>
        <v>0</v>
      </c>
      <c r="L202" s="165">
        <f>L203</f>
        <v>0</v>
      </c>
      <c r="M202" s="38"/>
    </row>
    <row r="203" spans="1:13" ht="27.75" hidden="1" customHeight="1">
      <c r="A203" s="166">
        <v>3</v>
      </c>
      <c r="B203" s="167">
        <v>1</v>
      </c>
      <c r="C203" s="167">
        <v>1</v>
      </c>
      <c r="D203" s="167">
        <v>4</v>
      </c>
      <c r="E203" s="167">
        <v>1</v>
      </c>
      <c r="F203" s="169"/>
      <c r="G203" s="182" t="s">
        <v>117</v>
      </c>
      <c r="H203" s="146">
        <v>170</v>
      </c>
      <c r="I203" s="177">
        <f>SUM(I204:I206)</f>
        <v>0</v>
      </c>
      <c r="J203" s="197">
        <f>SUM(J204:J206)</f>
        <v>0</v>
      </c>
      <c r="K203" s="156">
        <f>SUM(K204:K206)</f>
        <v>0</v>
      </c>
      <c r="L203" s="155">
        <f>SUM(L204:L206)</f>
        <v>0</v>
      </c>
      <c r="M203" s="38"/>
    </row>
    <row r="204" spans="1:13" ht="24.75" hidden="1" customHeight="1">
      <c r="A204" s="166">
        <v>3</v>
      </c>
      <c r="B204" s="167">
        <v>1</v>
      </c>
      <c r="C204" s="167">
        <v>1</v>
      </c>
      <c r="D204" s="167">
        <v>4</v>
      </c>
      <c r="E204" s="167">
        <v>1</v>
      </c>
      <c r="F204" s="169">
        <v>1</v>
      </c>
      <c r="G204" s="168" t="s">
        <v>118</v>
      </c>
      <c r="H204" s="146">
        <v>171</v>
      </c>
      <c r="I204" s="174">
        <v>0</v>
      </c>
      <c r="J204" s="174">
        <v>0</v>
      </c>
      <c r="K204" s="174">
        <v>0</v>
      </c>
      <c r="L204" s="220">
        <v>0</v>
      </c>
      <c r="M204" s="38"/>
    </row>
    <row r="205" spans="1:13" ht="25.5" hidden="1" customHeight="1">
      <c r="A205" s="161">
        <v>3</v>
      </c>
      <c r="B205" s="159">
        <v>1</v>
      </c>
      <c r="C205" s="159">
        <v>1</v>
      </c>
      <c r="D205" s="159">
        <v>4</v>
      </c>
      <c r="E205" s="159">
        <v>1</v>
      </c>
      <c r="F205" s="162">
        <v>2</v>
      </c>
      <c r="G205" s="160" t="s">
        <v>362</v>
      </c>
      <c r="H205" s="146">
        <v>172</v>
      </c>
      <c r="I205" s="172">
        <v>0</v>
      </c>
      <c r="J205" s="172">
        <v>0</v>
      </c>
      <c r="K205" s="173">
        <v>0</v>
      </c>
      <c r="L205" s="174">
        <v>0</v>
      </c>
      <c r="M205" s="38"/>
    </row>
    <row r="206" spans="1:13" ht="31.5" hidden="1" customHeight="1">
      <c r="A206" s="166">
        <v>3</v>
      </c>
      <c r="B206" s="167">
        <v>1</v>
      </c>
      <c r="C206" s="167">
        <v>1</v>
      </c>
      <c r="D206" s="167">
        <v>4</v>
      </c>
      <c r="E206" s="167">
        <v>1</v>
      </c>
      <c r="F206" s="169">
        <v>3</v>
      </c>
      <c r="G206" s="168" t="s">
        <v>119</v>
      </c>
      <c r="H206" s="146">
        <v>173</v>
      </c>
      <c r="I206" s="172">
        <v>0</v>
      </c>
      <c r="J206" s="172">
        <v>0</v>
      </c>
      <c r="K206" s="172">
        <v>0</v>
      </c>
      <c r="L206" s="174">
        <v>0</v>
      </c>
      <c r="M206" s="38"/>
    </row>
    <row r="207" spans="1:13" ht="25.5" hidden="1" customHeight="1">
      <c r="A207" s="166">
        <v>3</v>
      </c>
      <c r="B207" s="167">
        <v>1</v>
      </c>
      <c r="C207" s="167">
        <v>1</v>
      </c>
      <c r="D207" s="167">
        <v>5</v>
      </c>
      <c r="E207" s="167"/>
      <c r="F207" s="169"/>
      <c r="G207" s="168" t="s">
        <v>120</v>
      </c>
      <c r="H207" s="146">
        <v>174</v>
      </c>
      <c r="I207" s="155">
        <f t="shared" ref="I207:L208" si="18">I208</f>
        <v>0</v>
      </c>
      <c r="J207" s="197">
        <f t="shared" si="18"/>
        <v>0</v>
      </c>
      <c r="K207" s="156">
        <f t="shared" si="18"/>
        <v>0</v>
      </c>
      <c r="L207" s="155">
        <f t="shared" si="18"/>
        <v>0</v>
      </c>
      <c r="M207" s="38"/>
    </row>
    <row r="208" spans="1:13" ht="26.25" hidden="1" customHeight="1">
      <c r="A208" s="180">
        <v>3</v>
      </c>
      <c r="B208" s="181">
        <v>1</v>
      </c>
      <c r="C208" s="181">
        <v>1</v>
      </c>
      <c r="D208" s="181">
        <v>5</v>
      </c>
      <c r="E208" s="181">
        <v>1</v>
      </c>
      <c r="F208" s="183"/>
      <c r="G208" s="168" t="s">
        <v>120</v>
      </c>
      <c r="H208" s="146">
        <v>175</v>
      </c>
      <c r="I208" s="156">
        <f t="shared" si="18"/>
        <v>0</v>
      </c>
      <c r="J208" s="156">
        <f t="shared" si="18"/>
        <v>0</v>
      </c>
      <c r="K208" s="156">
        <f t="shared" si="18"/>
        <v>0</v>
      </c>
      <c r="L208" s="156">
        <f t="shared" si="18"/>
        <v>0</v>
      </c>
      <c r="M208" s="38"/>
    </row>
    <row r="209" spans="1:16" ht="27" hidden="1" customHeight="1">
      <c r="A209" s="166">
        <v>3</v>
      </c>
      <c r="B209" s="167">
        <v>1</v>
      </c>
      <c r="C209" s="167">
        <v>1</v>
      </c>
      <c r="D209" s="167">
        <v>5</v>
      </c>
      <c r="E209" s="167">
        <v>1</v>
      </c>
      <c r="F209" s="169">
        <v>1</v>
      </c>
      <c r="G209" s="168" t="s">
        <v>120</v>
      </c>
      <c r="H209" s="146">
        <v>176</v>
      </c>
      <c r="I209" s="172">
        <v>0</v>
      </c>
      <c r="J209" s="174">
        <v>0</v>
      </c>
      <c r="K209" s="174">
        <v>0</v>
      </c>
      <c r="L209" s="174">
        <v>0</v>
      </c>
      <c r="M209" s="38"/>
    </row>
    <row r="210" spans="1:16" ht="26.25" hidden="1" customHeight="1">
      <c r="A210" s="180">
        <v>3</v>
      </c>
      <c r="B210" s="181">
        <v>1</v>
      </c>
      <c r="C210" s="181">
        <v>2</v>
      </c>
      <c r="D210" s="181"/>
      <c r="E210" s="181"/>
      <c r="F210" s="183"/>
      <c r="G210" s="182" t="s">
        <v>121</v>
      </c>
      <c r="H210" s="146">
        <v>177</v>
      </c>
      <c r="I210" s="155">
        <f t="shared" ref="I210:L211" si="19">I211</f>
        <v>0</v>
      </c>
      <c r="J210" s="200">
        <f t="shared" si="19"/>
        <v>0</v>
      </c>
      <c r="K210" s="164">
        <f t="shared" si="19"/>
        <v>0</v>
      </c>
      <c r="L210" s="165">
        <f t="shared" si="19"/>
        <v>0</v>
      </c>
      <c r="M210" s="38"/>
    </row>
    <row r="211" spans="1:16" ht="25.5" hidden="1" customHeight="1">
      <c r="A211" s="166">
        <v>3</v>
      </c>
      <c r="B211" s="167">
        <v>1</v>
      </c>
      <c r="C211" s="167">
        <v>2</v>
      </c>
      <c r="D211" s="167">
        <v>1</v>
      </c>
      <c r="E211" s="167"/>
      <c r="F211" s="169"/>
      <c r="G211" s="182" t="s">
        <v>121</v>
      </c>
      <c r="H211" s="146">
        <v>178</v>
      </c>
      <c r="I211" s="177">
        <f t="shared" si="19"/>
        <v>0</v>
      </c>
      <c r="J211" s="197">
        <f t="shared" si="19"/>
        <v>0</v>
      </c>
      <c r="K211" s="156">
        <f t="shared" si="19"/>
        <v>0</v>
      </c>
      <c r="L211" s="155">
        <f t="shared" si="19"/>
        <v>0</v>
      </c>
      <c r="M211" s="38"/>
    </row>
    <row r="212" spans="1:16" ht="26.25" hidden="1" customHeight="1">
      <c r="A212" s="161">
        <v>3</v>
      </c>
      <c r="B212" s="159">
        <v>1</v>
      </c>
      <c r="C212" s="159">
        <v>2</v>
      </c>
      <c r="D212" s="159">
        <v>1</v>
      </c>
      <c r="E212" s="159">
        <v>1</v>
      </c>
      <c r="F212" s="162"/>
      <c r="G212" s="182" t="s">
        <v>121</v>
      </c>
      <c r="H212" s="146">
        <v>179</v>
      </c>
      <c r="I212" s="155">
        <f>SUM(I213:I216)</f>
        <v>0</v>
      </c>
      <c r="J212" s="199">
        <f>SUM(J213:J216)</f>
        <v>0</v>
      </c>
      <c r="K212" s="178">
        <f>SUM(K213:K216)</f>
        <v>0</v>
      </c>
      <c r="L212" s="177">
        <f>SUM(L213:L216)</f>
        <v>0</v>
      </c>
      <c r="M212" s="38"/>
    </row>
    <row r="213" spans="1:16" ht="41.25" hidden="1" customHeight="1">
      <c r="A213" s="166">
        <v>3</v>
      </c>
      <c r="B213" s="167">
        <v>1</v>
      </c>
      <c r="C213" s="167">
        <v>2</v>
      </c>
      <c r="D213" s="167">
        <v>1</v>
      </c>
      <c r="E213" s="167">
        <v>1</v>
      </c>
      <c r="F213" s="169">
        <v>2</v>
      </c>
      <c r="G213" s="168" t="s">
        <v>391</v>
      </c>
      <c r="H213" s="146">
        <v>180</v>
      </c>
      <c r="I213" s="174">
        <v>0</v>
      </c>
      <c r="J213" s="174">
        <v>0</v>
      </c>
      <c r="K213" s="174">
        <v>0</v>
      </c>
      <c r="L213" s="174">
        <v>0</v>
      </c>
      <c r="M213" s="38"/>
    </row>
    <row r="214" spans="1:16" ht="26.25" hidden="1" customHeight="1">
      <c r="A214" s="166">
        <v>3</v>
      </c>
      <c r="B214" s="167">
        <v>1</v>
      </c>
      <c r="C214" s="167">
        <v>2</v>
      </c>
      <c r="D214" s="166">
        <v>1</v>
      </c>
      <c r="E214" s="167">
        <v>1</v>
      </c>
      <c r="F214" s="169">
        <v>3</v>
      </c>
      <c r="G214" s="168" t="s">
        <v>122</v>
      </c>
      <c r="H214" s="146">
        <v>181</v>
      </c>
      <c r="I214" s="174">
        <v>0</v>
      </c>
      <c r="J214" s="174">
        <v>0</v>
      </c>
      <c r="K214" s="174">
        <v>0</v>
      </c>
      <c r="L214" s="174">
        <v>0</v>
      </c>
      <c r="M214" s="38"/>
    </row>
    <row r="215" spans="1:16" ht="27.75" hidden="1" customHeight="1">
      <c r="A215" s="166">
        <v>3</v>
      </c>
      <c r="B215" s="167">
        <v>1</v>
      </c>
      <c r="C215" s="167">
        <v>2</v>
      </c>
      <c r="D215" s="166">
        <v>1</v>
      </c>
      <c r="E215" s="167">
        <v>1</v>
      </c>
      <c r="F215" s="169">
        <v>4</v>
      </c>
      <c r="G215" s="168" t="s">
        <v>123</v>
      </c>
      <c r="H215" s="146">
        <v>182</v>
      </c>
      <c r="I215" s="174">
        <v>0</v>
      </c>
      <c r="J215" s="174">
        <v>0</v>
      </c>
      <c r="K215" s="174">
        <v>0</v>
      </c>
      <c r="L215" s="174">
        <v>0</v>
      </c>
      <c r="M215" s="38"/>
    </row>
    <row r="216" spans="1:16" ht="27" hidden="1" customHeight="1">
      <c r="A216" s="180">
        <v>3</v>
      </c>
      <c r="B216" s="189">
        <v>1</v>
      </c>
      <c r="C216" s="189">
        <v>2</v>
      </c>
      <c r="D216" s="188">
        <v>1</v>
      </c>
      <c r="E216" s="189">
        <v>1</v>
      </c>
      <c r="F216" s="190">
        <v>5</v>
      </c>
      <c r="G216" s="191" t="s">
        <v>124</v>
      </c>
      <c r="H216" s="146">
        <v>183</v>
      </c>
      <c r="I216" s="174">
        <v>0</v>
      </c>
      <c r="J216" s="174">
        <v>0</v>
      </c>
      <c r="K216" s="174">
        <v>0</v>
      </c>
      <c r="L216" s="220">
        <v>0</v>
      </c>
      <c r="M216" s="38"/>
    </row>
    <row r="217" spans="1:16" ht="29.25" hidden="1" customHeight="1">
      <c r="A217" s="166">
        <v>3</v>
      </c>
      <c r="B217" s="167">
        <v>1</v>
      </c>
      <c r="C217" s="167">
        <v>3</v>
      </c>
      <c r="D217" s="166"/>
      <c r="E217" s="167"/>
      <c r="F217" s="169"/>
      <c r="G217" s="168" t="s">
        <v>125</v>
      </c>
      <c r="H217" s="146">
        <v>184</v>
      </c>
      <c r="I217" s="155">
        <f>SUM(I218+I221)</f>
        <v>0</v>
      </c>
      <c r="J217" s="197">
        <f>SUM(J218+J221)</f>
        <v>0</v>
      </c>
      <c r="K217" s="156">
        <f>SUM(K218+K221)</f>
        <v>0</v>
      </c>
      <c r="L217" s="155">
        <f>SUM(L218+L221)</f>
        <v>0</v>
      </c>
      <c r="M217" s="38"/>
    </row>
    <row r="218" spans="1:16" ht="27.75" hidden="1" customHeight="1">
      <c r="A218" s="161">
        <v>3</v>
      </c>
      <c r="B218" s="159">
        <v>1</v>
      </c>
      <c r="C218" s="159">
        <v>3</v>
      </c>
      <c r="D218" s="161">
        <v>1</v>
      </c>
      <c r="E218" s="166"/>
      <c r="F218" s="162"/>
      <c r="G218" s="160" t="s">
        <v>126</v>
      </c>
      <c r="H218" s="146">
        <v>185</v>
      </c>
      <c r="I218" s="177">
        <f t="shared" ref="I218:L219" si="20">I219</f>
        <v>0</v>
      </c>
      <c r="J218" s="199">
        <f t="shared" si="20"/>
        <v>0</v>
      </c>
      <c r="K218" s="178">
        <f t="shared" si="20"/>
        <v>0</v>
      </c>
      <c r="L218" s="177">
        <f t="shared" si="20"/>
        <v>0</v>
      </c>
      <c r="M218" s="38"/>
    </row>
    <row r="219" spans="1:16" ht="30.75" hidden="1" customHeight="1">
      <c r="A219" s="166">
        <v>3</v>
      </c>
      <c r="B219" s="167">
        <v>1</v>
      </c>
      <c r="C219" s="167">
        <v>3</v>
      </c>
      <c r="D219" s="166">
        <v>1</v>
      </c>
      <c r="E219" s="166">
        <v>1</v>
      </c>
      <c r="F219" s="169"/>
      <c r="G219" s="160" t="s">
        <v>126</v>
      </c>
      <c r="H219" s="146">
        <v>186</v>
      </c>
      <c r="I219" s="155">
        <f t="shared" si="20"/>
        <v>0</v>
      </c>
      <c r="J219" s="197">
        <f t="shared" si="20"/>
        <v>0</v>
      </c>
      <c r="K219" s="156">
        <f t="shared" si="20"/>
        <v>0</v>
      </c>
      <c r="L219" s="155">
        <f t="shared" si="20"/>
        <v>0</v>
      </c>
      <c r="M219" s="38"/>
    </row>
    <row r="220" spans="1:16" ht="27.75" hidden="1" customHeight="1">
      <c r="A220" s="166">
        <v>3</v>
      </c>
      <c r="B220" s="168">
        <v>1</v>
      </c>
      <c r="C220" s="166">
        <v>3</v>
      </c>
      <c r="D220" s="167">
        <v>1</v>
      </c>
      <c r="E220" s="167">
        <v>1</v>
      </c>
      <c r="F220" s="169">
        <v>1</v>
      </c>
      <c r="G220" s="160" t="s">
        <v>126</v>
      </c>
      <c r="H220" s="146">
        <v>187</v>
      </c>
      <c r="I220" s="220">
        <v>0</v>
      </c>
      <c r="J220" s="220">
        <v>0</v>
      </c>
      <c r="K220" s="220">
        <v>0</v>
      </c>
      <c r="L220" s="220">
        <v>0</v>
      </c>
      <c r="M220" s="38"/>
    </row>
    <row r="221" spans="1:16" ht="30.75" hidden="1" customHeight="1">
      <c r="A221" s="166">
        <v>3</v>
      </c>
      <c r="B221" s="168">
        <v>1</v>
      </c>
      <c r="C221" s="166">
        <v>3</v>
      </c>
      <c r="D221" s="167">
        <v>2</v>
      </c>
      <c r="E221" s="167"/>
      <c r="F221" s="169"/>
      <c r="G221" s="168" t="s">
        <v>127</v>
      </c>
      <c r="H221" s="146">
        <v>188</v>
      </c>
      <c r="I221" s="155">
        <f>I222</f>
        <v>0</v>
      </c>
      <c r="J221" s="197">
        <f>J222</f>
        <v>0</v>
      </c>
      <c r="K221" s="156">
        <f>K222</f>
        <v>0</v>
      </c>
      <c r="L221" s="155">
        <f>L222</f>
        <v>0</v>
      </c>
      <c r="M221" s="38"/>
    </row>
    <row r="222" spans="1:16" ht="27" hidden="1" customHeight="1">
      <c r="A222" s="161">
        <v>3</v>
      </c>
      <c r="B222" s="160">
        <v>1</v>
      </c>
      <c r="C222" s="161">
        <v>3</v>
      </c>
      <c r="D222" s="159">
        <v>2</v>
      </c>
      <c r="E222" s="159">
        <v>1</v>
      </c>
      <c r="F222" s="162"/>
      <c r="G222" s="168" t="s">
        <v>127</v>
      </c>
      <c r="H222" s="146">
        <v>189</v>
      </c>
      <c r="I222" s="155">
        <f t="shared" ref="I222:P222" si="21">SUM(I223:I228)</f>
        <v>0</v>
      </c>
      <c r="J222" s="155">
        <f t="shared" si="21"/>
        <v>0</v>
      </c>
      <c r="K222" s="155">
        <f t="shared" si="21"/>
        <v>0</v>
      </c>
      <c r="L222" s="155">
        <f t="shared" si="21"/>
        <v>0</v>
      </c>
      <c r="M222" s="226">
        <f t="shared" si="21"/>
        <v>0</v>
      </c>
      <c r="N222" s="226">
        <f t="shared" si="21"/>
        <v>0</v>
      </c>
      <c r="O222" s="226">
        <f t="shared" si="21"/>
        <v>0</v>
      </c>
      <c r="P222" s="226">
        <f t="shared" si="21"/>
        <v>0</v>
      </c>
    </row>
    <row r="223" spans="1:16" ht="24.75" hidden="1" customHeight="1">
      <c r="A223" s="166">
        <v>3</v>
      </c>
      <c r="B223" s="168">
        <v>1</v>
      </c>
      <c r="C223" s="166">
        <v>3</v>
      </c>
      <c r="D223" s="167">
        <v>2</v>
      </c>
      <c r="E223" s="167">
        <v>1</v>
      </c>
      <c r="F223" s="169">
        <v>1</v>
      </c>
      <c r="G223" s="168" t="s">
        <v>128</v>
      </c>
      <c r="H223" s="146">
        <v>190</v>
      </c>
      <c r="I223" s="174">
        <v>0</v>
      </c>
      <c r="J223" s="174">
        <v>0</v>
      </c>
      <c r="K223" s="174">
        <v>0</v>
      </c>
      <c r="L223" s="220">
        <v>0</v>
      </c>
      <c r="M223" s="38"/>
    </row>
    <row r="224" spans="1:16" ht="26.25" hidden="1" customHeight="1">
      <c r="A224" s="166">
        <v>3</v>
      </c>
      <c r="B224" s="168">
        <v>1</v>
      </c>
      <c r="C224" s="166">
        <v>3</v>
      </c>
      <c r="D224" s="167">
        <v>2</v>
      </c>
      <c r="E224" s="167">
        <v>1</v>
      </c>
      <c r="F224" s="169">
        <v>2</v>
      </c>
      <c r="G224" s="168" t="s">
        <v>129</v>
      </c>
      <c r="H224" s="146">
        <v>191</v>
      </c>
      <c r="I224" s="174">
        <v>0</v>
      </c>
      <c r="J224" s="174">
        <v>0</v>
      </c>
      <c r="K224" s="174">
        <v>0</v>
      </c>
      <c r="L224" s="174">
        <v>0</v>
      </c>
      <c r="M224" s="38"/>
    </row>
    <row r="225" spans="1:13" ht="26.25" hidden="1" customHeight="1">
      <c r="A225" s="166">
        <v>3</v>
      </c>
      <c r="B225" s="168">
        <v>1</v>
      </c>
      <c r="C225" s="166">
        <v>3</v>
      </c>
      <c r="D225" s="167">
        <v>2</v>
      </c>
      <c r="E225" s="167">
        <v>1</v>
      </c>
      <c r="F225" s="169">
        <v>3</v>
      </c>
      <c r="G225" s="168" t="s">
        <v>130</v>
      </c>
      <c r="H225" s="146">
        <v>192</v>
      </c>
      <c r="I225" s="174">
        <v>0</v>
      </c>
      <c r="J225" s="174">
        <v>0</v>
      </c>
      <c r="K225" s="174">
        <v>0</v>
      </c>
      <c r="L225" s="174">
        <v>0</v>
      </c>
      <c r="M225" s="38"/>
    </row>
    <row r="226" spans="1:13" ht="27.75" hidden="1" customHeight="1">
      <c r="A226" s="166">
        <v>3</v>
      </c>
      <c r="B226" s="168">
        <v>1</v>
      </c>
      <c r="C226" s="166">
        <v>3</v>
      </c>
      <c r="D226" s="167">
        <v>2</v>
      </c>
      <c r="E226" s="167">
        <v>1</v>
      </c>
      <c r="F226" s="169">
        <v>4</v>
      </c>
      <c r="G226" s="168" t="s">
        <v>363</v>
      </c>
      <c r="H226" s="146">
        <v>193</v>
      </c>
      <c r="I226" s="174">
        <v>0</v>
      </c>
      <c r="J226" s="174">
        <v>0</v>
      </c>
      <c r="K226" s="174">
        <v>0</v>
      </c>
      <c r="L226" s="220">
        <v>0</v>
      </c>
      <c r="M226" s="38"/>
    </row>
    <row r="227" spans="1:13" ht="29.25" hidden="1" customHeight="1">
      <c r="A227" s="166">
        <v>3</v>
      </c>
      <c r="B227" s="168">
        <v>1</v>
      </c>
      <c r="C227" s="166">
        <v>3</v>
      </c>
      <c r="D227" s="167">
        <v>2</v>
      </c>
      <c r="E227" s="167">
        <v>1</v>
      </c>
      <c r="F227" s="169">
        <v>5</v>
      </c>
      <c r="G227" s="160" t="s">
        <v>131</v>
      </c>
      <c r="H227" s="146">
        <v>194</v>
      </c>
      <c r="I227" s="174">
        <v>0</v>
      </c>
      <c r="J227" s="174">
        <v>0</v>
      </c>
      <c r="K227" s="174">
        <v>0</v>
      </c>
      <c r="L227" s="174">
        <v>0</v>
      </c>
      <c r="M227" s="38"/>
    </row>
    <row r="228" spans="1:13" ht="25.5" hidden="1" customHeight="1">
      <c r="A228" s="166">
        <v>3</v>
      </c>
      <c r="B228" s="168">
        <v>1</v>
      </c>
      <c r="C228" s="166">
        <v>3</v>
      </c>
      <c r="D228" s="167">
        <v>2</v>
      </c>
      <c r="E228" s="167">
        <v>1</v>
      </c>
      <c r="F228" s="169">
        <v>6</v>
      </c>
      <c r="G228" s="160" t="s">
        <v>127</v>
      </c>
      <c r="H228" s="146">
        <v>195</v>
      </c>
      <c r="I228" s="174">
        <v>0</v>
      </c>
      <c r="J228" s="174">
        <v>0</v>
      </c>
      <c r="K228" s="174">
        <v>0</v>
      </c>
      <c r="L228" s="220">
        <v>0</v>
      </c>
      <c r="M228" s="38"/>
    </row>
    <row r="229" spans="1:13" ht="27" hidden="1" customHeight="1">
      <c r="A229" s="161">
        <v>3</v>
      </c>
      <c r="B229" s="159">
        <v>1</v>
      </c>
      <c r="C229" s="159">
        <v>4</v>
      </c>
      <c r="D229" s="159"/>
      <c r="E229" s="159"/>
      <c r="F229" s="162"/>
      <c r="G229" s="160" t="s">
        <v>132</v>
      </c>
      <c r="H229" s="146">
        <v>196</v>
      </c>
      <c r="I229" s="177">
        <f t="shared" ref="I229:L231" si="22">I230</f>
        <v>0</v>
      </c>
      <c r="J229" s="199">
        <f t="shared" si="22"/>
        <v>0</v>
      </c>
      <c r="K229" s="178">
        <f t="shared" si="22"/>
        <v>0</v>
      </c>
      <c r="L229" s="178">
        <f t="shared" si="22"/>
        <v>0</v>
      </c>
      <c r="M229" s="38"/>
    </row>
    <row r="230" spans="1:13" ht="27" hidden="1" customHeight="1">
      <c r="A230" s="180">
        <v>3</v>
      </c>
      <c r="B230" s="189">
        <v>1</v>
      </c>
      <c r="C230" s="189">
        <v>4</v>
      </c>
      <c r="D230" s="189">
        <v>1</v>
      </c>
      <c r="E230" s="189"/>
      <c r="F230" s="190"/>
      <c r="G230" s="160" t="s">
        <v>132</v>
      </c>
      <c r="H230" s="146">
        <v>197</v>
      </c>
      <c r="I230" s="184">
        <f t="shared" si="22"/>
        <v>0</v>
      </c>
      <c r="J230" s="211">
        <f t="shared" si="22"/>
        <v>0</v>
      </c>
      <c r="K230" s="185">
        <f t="shared" si="22"/>
        <v>0</v>
      </c>
      <c r="L230" s="185">
        <f t="shared" si="22"/>
        <v>0</v>
      </c>
      <c r="M230" s="38"/>
    </row>
    <row r="231" spans="1:13" ht="27.75" hidden="1" customHeight="1">
      <c r="A231" s="166">
        <v>3</v>
      </c>
      <c r="B231" s="167">
        <v>1</v>
      </c>
      <c r="C231" s="167">
        <v>4</v>
      </c>
      <c r="D231" s="167">
        <v>1</v>
      </c>
      <c r="E231" s="167">
        <v>1</v>
      </c>
      <c r="F231" s="169"/>
      <c r="G231" s="160" t="s">
        <v>133</v>
      </c>
      <c r="H231" s="146">
        <v>198</v>
      </c>
      <c r="I231" s="155">
        <f t="shared" si="22"/>
        <v>0</v>
      </c>
      <c r="J231" s="197">
        <f t="shared" si="22"/>
        <v>0</v>
      </c>
      <c r="K231" s="156">
        <f t="shared" si="22"/>
        <v>0</v>
      </c>
      <c r="L231" s="156">
        <f t="shared" si="22"/>
        <v>0</v>
      </c>
      <c r="M231" s="38"/>
    </row>
    <row r="232" spans="1:13" ht="27" hidden="1" customHeight="1">
      <c r="A232" s="170">
        <v>3</v>
      </c>
      <c r="B232" s="166">
        <v>1</v>
      </c>
      <c r="C232" s="167">
        <v>4</v>
      </c>
      <c r="D232" s="167">
        <v>1</v>
      </c>
      <c r="E232" s="167">
        <v>1</v>
      </c>
      <c r="F232" s="169">
        <v>1</v>
      </c>
      <c r="G232" s="160" t="s">
        <v>133</v>
      </c>
      <c r="H232" s="146">
        <v>199</v>
      </c>
      <c r="I232" s="174">
        <v>0</v>
      </c>
      <c r="J232" s="174">
        <v>0</v>
      </c>
      <c r="K232" s="174">
        <v>0</v>
      </c>
      <c r="L232" s="174">
        <v>0</v>
      </c>
      <c r="M232" s="38"/>
    </row>
    <row r="233" spans="1:13" ht="26.25" hidden="1" customHeight="1">
      <c r="A233" s="170">
        <v>3</v>
      </c>
      <c r="B233" s="167">
        <v>1</v>
      </c>
      <c r="C233" s="167">
        <v>5</v>
      </c>
      <c r="D233" s="167"/>
      <c r="E233" s="167"/>
      <c r="F233" s="169"/>
      <c r="G233" s="168" t="s">
        <v>392</v>
      </c>
      <c r="H233" s="146">
        <v>200</v>
      </c>
      <c r="I233" s="155">
        <f t="shared" ref="I233:L234" si="23">I234</f>
        <v>0</v>
      </c>
      <c r="J233" s="155">
        <f t="shared" si="23"/>
        <v>0</v>
      </c>
      <c r="K233" s="155">
        <f t="shared" si="23"/>
        <v>0</v>
      </c>
      <c r="L233" s="155">
        <f t="shared" si="23"/>
        <v>0</v>
      </c>
      <c r="M233" s="38"/>
    </row>
    <row r="234" spans="1:13" ht="30" hidden="1" customHeight="1">
      <c r="A234" s="170">
        <v>3</v>
      </c>
      <c r="B234" s="167">
        <v>1</v>
      </c>
      <c r="C234" s="167">
        <v>5</v>
      </c>
      <c r="D234" s="167">
        <v>1</v>
      </c>
      <c r="E234" s="167"/>
      <c r="F234" s="169"/>
      <c r="G234" s="168" t="s">
        <v>392</v>
      </c>
      <c r="H234" s="146">
        <v>201</v>
      </c>
      <c r="I234" s="155">
        <f t="shared" si="23"/>
        <v>0</v>
      </c>
      <c r="J234" s="155">
        <f t="shared" si="23"/>
        <v>0</v>
      </c>
      <c r="K234" s="155">
        <f t="shared" si="23"/>
        <v>0</v>
      </c>
      <c r="L234" s="155">
        <f t="shared" si="23"/>
        <v>0</v>
      </c>
      <c r="M234" s="38"/>
    </row>
    <row r="235" spans="1:13" ht="27" hidden="1" customHeight="1">
      <c r="A235" s="170">
        <v>3</v>
      </c>
      <c r="B235" s="167">
        <v>1</v>
      </c>
      <c r="C235" s="167">
        <v>5</v>
      </c>
      <c r="D235" s="167">
        <v>1</v>
      </c>
      <c r="E235" s="167">
        <v>1</v>
      </c>
      <c r="F235" s="169"/>
      <c r="G235" s="168" t="s">
        <v>392</v>
      </c>
      <c r="H235" s="146">
        <v>202</v>
      </c>
      <c r="I235" s="155">
        <f>SUM(I236:I238)</f>
        <v>0</v>
      </c>
      <c r="J235" s="155">
        <f>SUM(J236:J238)</f>
        <v>0</v>
      </c>
      <c r="K235" s="155">
        <f>SUM(K236:K238)</f>
        <v>0</v>
      </c>
      <c r="L235" s="155">
        <f>SUM(L236:L238)</f>
        <v>0</v>
      </c>
      <c r="M235" s="38"/>
    </row>
    <row r="236" spans="1:13" ht="31.5" hidden="1" customHeight="1">
      <c r="A236" s="170">
        <v>3</v>
      </c>
      <c r="B236" s="167">
        <v>1</v>
      </c>
      <c r="C236" s="167">
        <v>5</v>
      </c>
      <c r="D236" s="167">
        <v>1</v>
      </c>
      <c r="E236" s="167">
        <v>1</v>
      </c>
      <c r="F236" s="169">
        <v>1</v>
      </c>
      <c r="G236" s="227" t="s">
        <v>134</v>
      </c>
      <c r="H236" s="146">
        <v>203</v>
      </c>
      <c r="I236" s="174">
        <v>0</v>
      </c>
      <c r="J236" s="174">
        <v>0</v>
      </c>
      <c r="K236" s="174">
        <v>0</v>
      </c>
      <c r="L236" s="174">
        <v>0</v>
      </c>
      <c r="M236" s="38"/>
    </row>
    <row r="237" spans="1:13" ht="25.5" hidden="1" customHeight="1">
      <c r="A237" s="170">
        <v>3</v>
      </c>
      <c r="B237" s="167">
        <v>1</v>
      </c>
      <c r="C237" s="167">
        <v>5</v>
      </c>
      <c r="D237" s="167">
        <v>1</v>
      </c>
      <c r="E237" s="167">
        <v>1</v>
      </c>
      <c r="F237" s="169">
        <v>2</v>
      </c>
      <c r="G237" s="227" t="s">
        <v>135</v>
      </c>
      <c r="H237" s="146">
        <v>204</v>
      </c>
      <c r="I237" s="174">
        <v>0</v>
      </c>
      <c r="J237" s="174">
        <v>0</v>
      </c>
      <c r="K237" s="174">
        <v>0</v>
      </c>
      <c r="L237" s="174">
        <v>0</v>
      </c>
      <c r="M237" s="38"/>
    </row>
    <row r="238" spans="1:13" ht="28.5" hidden="1" customHeight="1">
      <c r="A238" s="170">
        <v>3</v>
      </c>
      <c r="B238" s="167">
        <v>1</v>
      </c>
      <c r="C238" s="167">
        <v>5</v>
      </c>
      <c r="D238" s="167">
        <v>1</v>
      </c>
      <c r="E238" s="167">
        <v>1</v>
      </c>
      <c r="F238" s="169">
        <v>3</v>
      </c>
      <c r="G238" s="227" t="s">
        <v>136</v>
      </c>
      <c r="H238" s="146">
        <v>205</v>
      </c>
      <c r="I238" s="174">
        <v>0</v>
      </c>
      <c r="J238" s="174">
        <v>0</v>
      </c>
      <c r="K238" s="174">
        <v>0</v>
      </c>
      <c r="L238" s="174">
        <v>0</v>
      </c>
      <c r="M238" s="38"/>
    </row>
    <row r="239" spans="1:13" ht="41.25" hidden="1" customHeight="1">
      <c r="A239" s="151">
        <v>3</v>
      </c>
      <c r="B239" s="152">
        <v>2</v>
      </c>
      <c r="C239" s="152"/>
      <c r="D239" s="152"/>
      <c r="E239" s="152"/>
      <c r="F239" s="154"/>
      <c r="G239" s="153" t="s">
        <v>364</v>
      </c>
      <c r="H239" s="146">
        <v>206</v>
      </c>
      <c r="I239" s="155">
        <f>SUM(I240+I272)</f>
        <v>0</v>
      </c>
      <c r="J239" s="197">
        <f>SUM(J240+J272)</f>
        <v>0</v>
      </c>
      <c r="K239" s="156">
        <f>SUM(K240+K272)</f>
        <v>0</v>
      </c>
      <c r="L239" s="156">
        <f>SUM(L240+L272)</f>
        <v>0</v>
      </c>
      <c r="M239" s="38"/>
    </row>
    <row r="240" spans="1:13" ht="26.25" hidden="1" customHeight="1">
      <c r="A240" s="180">
        <v>3</v>
      </c>
      <c r="B240" s="188">
        <v>2</v>
      </c>
      <c r="C240" s="189">
        <v>1</v>
      </c>
      <c r="D240" s="189"/>
      <c r="E240" s="189"/>
      <c r="F240" s="190"/>
      <c r="G240" s="191" t="s">
        <v>138</v>
      </c>
      <c r="H240" s="146">
        <v>207</v>
      </c>
      <c r="I240" s="184">
        <f>SUM(I241+I250+I254+I258+I262+I265+I268)</f>
        <v>0</v>
      </c>
      <c r="J240" s="211">
        <f>SUM(J241+J250+J254+J258+J262+J265+J268)</f>
        <v>0</v>
      </c>
      <c r="K240" s="185">
        <f>SUM(K241+K250+K254+K258+K262+K265+K268)</f>
        <v>0</v>
      </c>
      <c r="L240" s="185">
        <f>SUM(L241+L250+L254+L258+L262+L265+L268)</f>
        <v>0</v>
      </c>
      <c r="M240" s="38"/>
    </row>
    <row r="241" spans="1:13" ht="30" hidden="1" customHeight="1">
      <c r="A241" s="166">
        <v>3</v>
      </c>
      <c r="B241" s="167">
        <v>2</v>
      </c>
      <c r="C241" s="167">
        <v>1</v>
      </c>
      <c r="D241" s="167">
        <v>1</v>
      </c>
      <c r="E241" s="167"/>
      <c r="F241" s="169"/>
      <c r="G241" s="168" t="s">
        <v>139</v>
      </c>
      <c r="H241" s="146">
        <v>208</v>
      </c>
      <c r="I241" s="184">
        <f>I242</f>
        <v>0</v>
      </c>
      <c r="J241" s="184">
        <f>J242</f>
        <v>0</v>
      </c>
      <c r="K241" s="184">
        <f>K242</f>
        <v>0</v>
      </c>
      <c r="L241" s="184">
        <f>L242</f>
        <v>0</v>
      </c>
      <c r="M241" s="38"/>
    </row>
    <row r="242" spans="1:13" ht="27" hidden="1" customHeight="1">
      <c r="A242" s="166">
        <v>3</v>
      </c>
      <c r="B242" s="166">
        <v>2</v>
      </c>
      <c r="C242" s="167">
        <v>1</v>
      </c>
      <c r="D242" s="167">
        <v>1</v>
      </c>
      <c r="E242" s="167">
        <v>1</v>
      </c>
      <c r="F242" s="169"/>
      <c r="G242" s="168" t="s">
        <v>140</v>
      </c>
      <c r="H242" s="146">
        <v>209</v>
      </c>
      <c r="I242" s="155">
        <f>SUM(I243:I243)</f>
        <v>0</v>
      </c>
      <c r="J242" s="197">
        <f>SUM(J243:J243)</f>
        <v>0</v>
      </c>
      <c r="K242" s="156">
        <f>SUM(K243:K243)</f>
        <v>0</v>
      </c>
      <c r="L242" s="156">
        <f>SUM(L243:L243)</f>
        <v>0</v>
      </c>
      <c r="M242" s="38"/>
    </row>
    <row r="243" spans="1:13" ht="25.5" hidden="1" customHeight="1">
      <c r="A243" s="180">
        <v>3</v>
      </c>
      <c r="B243" s="180">
        <v>2</v>
      </c>
      <c r="C243" s="189">
        <v>1</v>
      </c>
      <c r="D243" s="189">
        <v>1</v>
      </c>
      <c r="E243" s="189">
        <v>1</v>
      </c>
      <c r="F243" s="190">
        <v>1</v>
      </c>
      <c r="G243" s="191" t="s">
        <v>140</v>
      </c>
      <c r="H243" s="146">
        <v>210</v>
      </c>
      <c r="I243" s="174">
        <v>0</v>
      </c>
      <c r="J243" s="174">
        <v>0</v>
      </c>
      <c r="K243" s="174">
        <v>0</v>
      </c>
      <c r="L243" s="174">
        <v>0</v>
      </c>
      <c r="M243" s="38"/>
    </row>
    <row r="244" spans="1:13" ht="25.5" hidden="1" customHeight="1">
      <c r="A244" s="180">
        <v>3</v>
      </c>
      <c r="B244" s="189">
        <v>2</v>
      </c>
      <c r="C244" s="189">
        <v>1</v>
      </c>
      <c r="D244" s="189">
        <v>1</v>
      </c>
      <c r="E244" s="189">
        <v>2</v>
      </c>
      <c r="F244" s="190"/>
      <c r="G244" s="191" t="s">
        <v>141</v>
      </c>
      <c r="H244" s="146">
        <v>211</v>
      </c>
      <c r="I244" s="155">
        <f>SUM(I245:I246)</f>
        <v>0</v>
      </c>
      <c r="J244" s="155">
        <f>SUM(J245:J246)</f>
        <v>0</v>
      </c>
      <c r="K244" s="155">
        <f>SUM(K245:K246)</f>
        <v>0</v>
      </c>
      <c r="L244" s="155">
        <f>SUM(L245:L246)</f>
        <v>0</v>
      </c>
      <c r="M244" s="38"/>
    </row>
    <row r="245" spans="1:13" ht="24.75" hidden="1" customHeight="1">
      <c r="A245" s="180">
        <v>3</v>
      </c>
      <c r="B245" s="189">
        <v>2</v>
      </c>
      <c r="C245" s="189">
        <v>1</v>
      </c>
      <c r="D245" s="189">
        <v>1</v>
      </c>
      <c r="E245" s="189">
        <v>2</v>
      </c>
      <c r="F245" s="190">
        <v>1</v>
      </c>
      <c r="G245" s="191" t="s">
        <v>142</v>
      </c>
      <c r="H245" s="146">
        <v>212</v>
      </c>
      <c r="I245" s="174">
        <v>0</v>
      </c>
      <c r="J245" s="174">
        <v>0</v>
      </c>
      <c r="K245" s="174">
        <v>0</v>
      </c>
      <c r="L245" s="174">
        <v>0</v>
      </c>
      <c r="M245" s="38"/>
    </row>
    <row r="246" spans="1:13" ht="25.5" hidden="1" customHeight="1">
      <c r="A246" s="180">
        <v>3</v>
      </c>
      <c r="B246" s="189">
        <v>2</v>
      </c>
      <c r="C246" s="189">
        <v>1</v>
      </c>
      <c r="D246" s="189">
        <v>1</v>
      </c>
      <c r="E246" s="189">
        <v>2</v>
      </c>
      <c r="F246" s="190">
        <v>2</v>
      </c>
      <c r="G246" s="191" t="s">
        <v>143</v>
      </c>
      <c r="H246" s="146">
        <v>213</v>
      </c>
      <c r="I246" s="174">
        <v>0</v>
      </c>
      <c r="J246" s="174">
        <v>0</v>
      </c>
      <c r="K246" s="174">
        <v>0</v>
      </c>
      <c r="L246" s="174">
        <v>0</v>
      </c>
      <c r="M246" s="38"/>
    </row>
    <row r="247" spans="1:13" ht="25.5" hidden="1" customHeight="1">
      <c r="A247" s="180">
        <v>3</v>
      </c>
      <c r="B247" s="189">
        <v>2</v>
      </c>
      <c r="C247" s="189">
        <v>1</v>
      </c>
      <c r="D247" s="189">
        <v>1</v>
      </c>
      <c r="E247" s="189">
        <v>3</v>
      </c>
      <c r="F247" s="228"/>
      <c r="G247" s="191" t="s">
        <v>144</v>
      </c>
      <c r="H247" s="146">
        <v>214</v>
      </c>
      <c r="I247" s="155">
        <f>SUM(I248:I249)</f>
        <v>0</v>
      </c>
      <c r="J247" s="155">
        <f>SUM(J248:J249)</f>
        <v>0</v>
      </c>
      <c r="K247" s="155">
        <f>SUM(K248:K249)</f>
        <v>0</v>
      </c>
      <c r="L247" s="155">
        <f>SUM(L248:L249)</f>
        <v>0</v>
      </c>
      <c r="M247" s="38"/>
    </row>
    <row r="248" spans="1:13" ht="29.25" hidden="1" customHeight="1">
      <c r="A248" s="180">
        <v>3</v>
      </c>
      <c r="B248" s="189">
        <v>2</v>
      </c>
      <c r="C248" s="189">
        <v>1</v>
      </c>
      <c r="D248" s="189">
        <v>1</v>
      </c>
      <c r="E248" s="189">
        <v>3</v>
      </c>
      <c r="F248" s="190">
        <v>1</v>
      </c>
      <c r="G248" s="191" t="s">
        <v>145</v>
      </c>
      <c r="H248" s="146">
        <v>215</v>
      </c>
      <c r="I248" s="174">
        <v>0</v>
      </c>
      <c r="J248" s="174">
        <v>0</v>
      </c>
      <c r="K248" s="174">
        <v>0</v>
      </c>
      <c r="L248" s="174">
        <v>0</v>
      </c>
      <c r="M248" s="38"/>
    </row>
    <row r="249" spans="1:13" ht="25.5" hidden="1" customHeight="1">
      <c r="A249" s="180">
        <v>3</v>
      </c>
      <c r="B249" s="189">
        <v>2</v>
      </c>
      <c r="C249" s="189">
        <v>1</v>
      </c>
      <c r="D249" s="189">
        <v>1</v>
      </c>
      <c r="E249" s="189">
        <v>3</v>
      </c>
      <c r="F249" s="190">
        <v>2</v>
      </c>
      <c r="G249" s="191" t="s">
        <v>146</v>
      </c>
      <c r="H249" s="146">
        <v>216</v>
      </c>
      <c r="I249" s="174">
        <v>0</v>
      </c>
      <c r="J249" s="174">
        <v>0</v>
      </c>
      <c r="K249" s="174">
        <v>0</v>
      </c>
      <c r="L249" s="174">
        <v>0</v>
      </c>
      <c r="M249" s="38"/>
    </row>
    <row r="250" spans="1:13" ht="27" hidden="1" customHeight="1">
      <c r="A250" s="166">
        <v>3</v>
      </c>
      <c r="B250" s="167">
        <v>2</v>
      </c>
      <c r="C250" s="167">
        <v>1</v>
      </c>
      <c r="D250" s="167">
        <v>2</v>
      </c>
      <c r="E250" s="167"/>
      <c r="F250" s="169"/>
      <c r="G250" s="168" t="s">
        <v>147</v>
      </c>
      <c r="H250" s="146">
        <v>217</v>
      </c>
      <c r="I250" s="155">
        <f>I251</f>
        <v>0</v>
      </c>
      <c r="J250" s="155">
        <f>J251</f>
        <v>0</v>
      </c>
      <c r="K250" s="155">
        <f>K251</f>
        <v>0</v>
      </c>
      <c r="L250" s="155">
        <f>L251</f>
        <v>0</v>
      </c>
      <c r="M250" s="38"/>
    </row>
    <row r="251" spans="1:13" ht="27.75" hidden="1" customHeight="1">
      <c r="A251" s="166">
        <v>3</v>
      </c>
      <c r="B251" s="167">
        <v>2</v>
      </c>
      <c r="C251" s="167">
        <v>1</v>
      </c>
      <c r="D251" s="167">
        <v>2</v>
      </c>
      <c r="E251" s="167">
        <v>1</v>
      </c>
      <c r="F251" s="169"/>
      <c r="G251" s="168" t="s">
        <v>147</v>
      </c>
      <c r="H251" s="146">
        <v>218</v>
      </c>
      <c r="I251" s="155">
        <f>SUM(I252:I253)</f>
        <v>0</v>
      </c>
      <c r="J251" s="197">
        <f>SUM(J252:J253)</f>
        <v>0</v>
      </c>
      <c r="K251" s="156">
        <f>SUM(K252:K253)</f>
        <v>0</v>
      </c>
      <c r="L251" s="156">
        <f>SUM(L252:L253)</f>
        <v>0</v>
      </c>
      <c r="M251" s="38"/>
    </row>
    <row r="252" spans="1:13" ht="27" hidden="1" customHeight="1">
      <c r="A252" s="180">
        <v>3</v>
      </c>
      <c r="B252" s="188">
        <v>2</v>
      </c>
      <c r="C252" s="189">
        <v>1</v>
      </c>
      <c r="D252" s="189">
        <v>2</v>
      </c>
      <c r="E252" s="189">
        <v>1</v>
      </c>
      <c r="F252" s="190">
        <v>1</v>
      </c>
      <c r="G252" s="191" t="s">
        <v>148</v>
      </c>
      <c r="H252" s="146">
        <v>219</v>
      </c>
      <c r="I252" s="174">
        <v>0</v>
      </c>
      <c r="J252" s="174">
        <v>0</v>
      </c>
      <c r="K252" s="174">
        <v>0</v>
      </c>
      <c r="L252" s="174">
        <v>0</v>
      </c>
      <c r="M252" s="38"/>
    </row>
    <row r="253" spans="1:13" ht="25.5" hidden="1" customHeight="1">
      <c r="A253" s="166">
        <v>3</v>
      </c>
      <c r="B253" s="167">
        <v>2</v>
      </c>
      <c r="C253" s="167">
        <v>1</v>
      </c>
      <c r="D253" s="167">
        <v>2</v>
      </c>
      <c r="E253" s="167">
        <v>1</v>
      </c>
      <c r="F253" s="169">
        <v>2</v>
      </c>
      <c r="G253" s="168" t="s">
        <v>149</v>
      </c>
      <c r="H253" s="146">
        <v>220</v>
      </c>
      <c r="I253" s="174">
        <v>0</v>
      </c>
      <c r="J253" s="174">
        <v>0</v>
      </c>
      <c r="K253" s="174">
        <v>0</v>
      </c>
      <c r="L253" s="174">
        <v>0</v>
      </c>
      <c r="M253" s="38"/>
    </row>
    <row r="254" spans="1:13" ht="26.25" hidden="1" customHeight="1">
      <c r="A254" s="161">
        <v>3</v>
      </c>
      <c r="B254" s="159">
        <v>2</v>
      </c>
      <c r="C254" s="159">
        <v>1</v>
      </c>
      <c r="D254" s="159">
        <v>3</v>
      </c>
      <c r="E254" s="159"/>
      <c r="F254" s="162"/>
      <c r="G254" s="160" t="s">
        <v>150</v>
      </c>
      <c r="H254" s="146">
        <v>221</v>
      </c>
      <c r="I254" s="177">
        <f>I255</f>
        <v>0</v>
      </c>
      <c r="J254" s="199">
        <f>J255</f>
        <v>0</v>
      </c>
      <c r="K254" s="178">
        <f>K255</f>
        <v>0</v>
      </c>
      <c r="L254" s="178">
        <f>L255</f>
        <v>0</v>
      </c>
      <c r="M254" s="38"/>
    </row>
    <row r="255" spans="1:13" ht="29.25" hidden="1" customHeight="1">
      <c r="A255" s="166">
        <v>3</v>
      </c>
      <c r="B255" s="167">
        <v>2</v>
      </c>
      <c r="C255" s="167">
        <v>1</v>
      </c>
      <c r="D255" s="167">
        <v>3</v>
      </c>
      <c r="E255" s="167">
        <v>1</v>
      </c>
      <c r="F255" s="169"/>
      <c r="G255" s="160" t="s">
        <v>150</v>
      </c>
      <c r="H255" s="146">
        <v>222</v>
      </c>
      <c r="I255" s="155">
        <f>I256+I257</f>
        <v>0</v>
      </c>
      <c r="J255" s="155">
        <f>J256+J257</f>
        <v>0</v>
      </c>
      <c r="K255" s="155">
        <f>K256+K257</f>
        <v>0</v>
      </c>
      <c r="L255" s="155">
        <f>L256+L257</f>
        <v>0</v>
      </c>
      <c r="M255" s="38"/>
    </row>
    <row r="256" spans="1:13" ht="30" hidden="1" customHeight="1">
      <c r="A256" s="166">
        <v>3</v>
      </c>
      <c r="B256" s="167">
        <v>2</v>
      </c>
      <c r="C256" s="167">
        <v>1</v>
      </c>
      <c r="D256" s="167">
        <v>3</v>
      </c>
      <c r="E256" s="167">
        <v>1</v>
      </c>
      <c r="F256" s="169">
        <v>1</v>
      </c>
      <c r="G256" s="168" t="s">
        <v>151</v>
      </c>
      <c r="H256" s="146">
        <v>223</v>
      </c>
      <c r="I256" s="174">
        <v>0</v>
      </c>
      <c r="J256" s="174">
        <v>0</v>
      </c>
      <c r="K256" s="174">
        <v>0</v>
      </c>
      <c r="L256" s="174">
        <v>0</v>
      </c>
      <c r="M256" s="38"/>
    </row>
    <row r="257" spans="1:13" ht="27.75" hidden="1" customHeight="1">
      <c r="A257" s="166">
        <v>3</v>
      </c>
      <c r="B257" s="167">
        <v>2</v>
      </c>
      <c r="C257" s="167">
        <v>1</v>
      </c>
      <c r="D257" s="167">
        <v>3</v>
      </c>
      <c r="E257" s="167">
        <v>1</v>
      </c>
      <c r="F257" s="169">
        <v>2</v>
      </c>
      <c r="G257" s="168" t="s">
        <v>152</v>
      </c>
      <c r="H257" s="146">
        <v>224</v>
      </c>
      <c r="I257" s="220">
        <v>0</v>
      </c>
      <c r="J257" s="217">
        <v>0</v>
      </c>
      <c r="K257" s="220">
        <v>0</v>
      </c>
      <c r="L257" s="220">
        <v>0</v>
      </c>
      <c r="M257" s="38"/>
    </row>
    <row r="258" spans="1:13" ht="26.25" hidden="1" customHeight="1">
      <c r="A258" s="166">
        <v>3</v>
      </c>
      <c r="B258" s="167">
        <v>2</v>
      </c>
      <c r="C258" s="167">
        <v>1</v>
      </c>
      <c r="D258" s="167">
        <v>4</v>
      </c>
      <c r="E258" s="167"/>
      <c r="F258" s="169"/>
      <c r="G258" s="168" t="s">
        <v>153</v>
      </c>
      <c r="H258" s="146">
        <v>225</v>
      </c>
      <c r="I258" s="155">
        <f>I259</f>
        <v>0</v>
      </c>
      <c r="J258" s="156">
        <f>J259</f>
        <v>0</v>
      </c>
      <c r="K258" s="155">
        <f>K259</f>
        <v>0</v>
      </c>
      <c r="L258" s="156">
        <f>L259</f>
        <v>0</v>
      </c>
      <c r="M258" s="38"/>
    </row>
    <row r="259" spans="1:13" ht="27.75" hidden="1" customHeight="1">
      <c r="A259" s="161">
        <v>3</v>
      </c>
      <c r="B259" s="159">
        <v>2</v>
      </c>
      <c r="C259" s="159">
        <v>1</v>
      </c>
      <c r="D259" s="159">
        <v>4</v>
      </c>
      <c r="E259" s="159">
        <v>1</v>
      </c>
      <c r="F259" s="162"/>
      <c r="G259" s="160" t="s">
        <v>153</v>
      </c>
      <c r="H259" s="146">
        <v>226</v>
      </c>
      <c r="I259" s="177">
        <f>SUM(I260:I261)</f>
        <v>0</v>
      </c>
      <c r="J259" s="199">
        <f>SUM(J260:J261)</f>
        <v>0</v>
      </c>
      <c r="K259" s="178">
        <f>SUM(K260:K261)</f>
        <v>0</v>
      </c>
      <c r="L259" s="178">
        <f>SUM(L260:L261)</f>
        <v>0</v>
      </c>
      <c r="M259" s="38"/>
    </row>
    <row r="260" spans="1:13" ht="25.5" hidden="1" customHeight="1">
      <c r="A260" s="166">
        <v>3</v>
      </c>
      <c r="B260" s="167">
        <v>2</v>
      </c>
      <c r="C260" s="167">
        <v>1</v>
      </c>
      <c r="D260" s="167">
        <v>4</v>
      </c>
      <c r="E260" s="167">
        <v>1</v>
      </c>
      <c r="F260" s="169">
        <v>1</v>
      </c>
      <c r="G260" s="168" t="s">
        <v>154</v>
      </c>
      <c r="H260" s="146">
        <v>227</v>
      </c>
      <c r="I260" s="174">
        <v>0</v>
      </c>
      <c r="J260" s="174">
        <v>0</v>
      </c>
      <c r="K260" s="174">
        <v>0</v>
      </c>
      <c r="L260" s="174">
        <v>0</v>
      </c>
      <c r="M260" s="38"/>
    </row>
    <row r="261" spans="1:13" ht="27.75" hidden="1" customHeight="1">
      <c r="A261" s="166">
        <v>3</v>
      </c>
      <c r="B261" s="167">
        <v>2</v>
      </c>
      <c r="C261" s="167">
        <v>1</v>
      </c>
      <c r="D261" s="167">
        <v>4</v>
      </c>
      <c r="E261" s="167">
        <v>1</v>
      </c>
      <c r="F261" s="169">
        <v>2</v>
      </c>
      <c r="G261" s="168" t="s">
        <v>155</v>
      </c>
      <c r="H261" s="146">
        <v>228</v>
      </c>
      <c r="I261" s="174">
        <v>0</v>
      </c>
      <c r="J261" s="174">
        <v>0</v>
      </c>
      <c r="K261" s="174">
        <v>0</v>
      </c>
      <c r="L261" s="174">
        <v>0</v>
      </c>
      <c r="M261" s="38"/>
    </row>
    <row r="262" spans="1:13" hidden="1">
      <c r="A262" s="166">
        <v>3</v>
      </c>
      <c r="B262" s="167">
        <v>2</v>
      </c>
      <c r="C262" s="167">
        <v>1</v>
      </c>
      <c r="D262" s="167">
        <v>5</v>
      </c>
      <c r="E262" s="167"/>
      <c r="F262" s="169"/>
      <c r="G262" s="168" t="s">
        <v>156</v>
      </c>
      <c r="H262" s="146">
        <v>229</v>
      </c>
      <c r="I262" s="155">
        <f t="shared" ref="I262:L263" si="24">I263</f>
        <v>0</v>
      </c>
      <c r="J262" s="197">
        <f t="shared" si="24"/>
        <v>0</v>
      </c>
      <c r="K262" s="156">
        <f t="shared" si="24"/>
        <v>0</v>
      </c>
      <c r="L262" s="156">
        <f t="shared" si="24"/>
        <v>0</v>
      </c>
    </row>
    <row r="263" spans="1:13" ht="29.25" hidden="1" customHeight="1">
      <c r="A263" s="166">
        <v>3</v>
      </c>
      <c r="B263" s="167">
        <v>2</v>
      </c>
      <c r="C263" s="167">
        <v>1</v>
      </c>
      <c r="D263" s="167">
        <v>5</v>
      </c>
      <c r="E263" s="167">
        <v>1</v>
      </c>
      <c r="F263" s="169"/>
      <c r="G263" s="168" t="s">
        <v>156</v>
      </c>
      <c r="H263" s="146">
        <v>230</v>
      </c>
      <c r="I263" s="156">
        <f t="shared" si="24"/>
        <v>0</v>
      </c>
      <c r="J263" s="197">
        <f t="shared" si="24"/>
        <v>0</v>
      </c>
      <c r="K263" s="156">
        <f t="shared" si="24"/>
        <v>0</v>
      </c>
      <c r="L263" s="156">
        <f t="shared" si="24"/>
        <v>0</v>
      </c>
      <c r="M263" s="38"/>
    </row>
    <row r="264" spans="1:13" hidden="1">
      <c r="A264" s="188">
        <v>3</v>
      </c>
      <c r="B264" s="189">
        <v>2</v>
      </c>
      <c r="C264" s="189">
        <v>1</v>
      </c>
      <c r="D264" s="189">
        <v>5</v>
      </c>
      <c r="E264" s="189">
        <v>1</v>
      </c>
      <c r="F264" s="190">
        <v>1</v>
      </c>
      <c r="G264" s="168" t="s">
        <v>156</v>
      </c>
      <c r="H264" s="146">
        <v>231</v>
      </c>
      <c r="I264" s="220">
        <v>0</v>
      </c>
      <c r="J264" s="220">
        <v>0</v>
      </c>
      <c r="K264" s="220">
        <v>0</v>
      </c>
      <c r="L264" s="220">
        <v>0</v>
      </c>
    </row>
    <row r="265" spans="1:13" hidden="1">
      <c r="A265" s="166">
        <v>3</v>
      </c>
      <c r="B265" s="167">
        <v>2</v>
      </c>
      <c r="C265" s="167">
        <v>1</v>
      </c>
      <c r="D265" s="167">
        <v>6</v>
      </c>
      <c r="E265" s="167"/>
      <c r="F265" s="169"/>
      <c r="G265" s="168" t="s">
        <v>157</v>
      </c>
      <c r="H265" s="146">
        <v>232</v>
      </c>
      <c r="I265" s="155">
        <f t="shared" ref="I265:L266" si="25">I266</f>
        <v>0</v>
      </c>
      <c r="J265" s="197">
        <f t="shared" si="25"/>
        <v>0</v>
      </c>
      <c r="K265" s="156">
        <f t="shared" si="25"/>
        <v>0</v>
      </c>
      <c r="L265" s="156">
        <f t="shared" si="25"/>
        <v>0</v>
      </c>
    </row>
    <row r="266" spans="1:13" hidden="1">
      <c r="A266" s="166">
        <v>3</v>
      </c>
      <c r="B266" s="166">
        <v>2</v>
      </c>
      <c r="C266" s="167">
        <v>1</v>
      </c>
      <c r="D266" s="167">
        <v>6</v>
      </c>
      <c r="E266" s="167">
        <v>1</v>
      </c>
      <c r="F266" s="169"/>
      <c r="G266" s="168" t="s">
        <v>157</v>
      </c>
      <c r="H266" s="146">
        <v>233</v>
      </c>
      <c r="I266" s="155">
        <f t="shared" si="25"/>
        <v>0</v>
      </c>
      <c r="J266" s="197">
        <f t="shared" si="25"/>
        <v>0</v>
      </c>
      <c r="K266" s="156">
        <f t="shared" si="25"/>
        <v>0</v>
      </c>
      <c r="L266" s="156">
        <f t="shared" si="25"/>
        <v>0</v>
      </c>
    </row>
    <row r="267" spans="1:13" ht="24" hidden="1" customHeight="1">
      <c r="A267" s="161">
        <v>3</v>
      </c>
      <c r="B267" s="161">
        <v>2</v>
      </c>
      <c r="C267" s="167">
        <v>1</v>
      </c>
      <c r="D267" s="167">
        <v>6</v>
      </c>
      <c r="E267" s="167">
        <v>1</v>
      </c>
      <c r="F267" s="169">
        <v>1</v>
      </c>
      <c r="G267" s="168" t="s">
        <v>157</v>
      </c>
      <c r="H267" s="146">
        <v>234</v>
      </c>
      <c r="I267" s="220">
        <v>0</v>
      </c>
      <c r="J267" s="220">
        <v>0</v>
      </c>
      <c r="K267" s="220">
        <v>0</v>
      </c>
      <c r="L267" s="220">
        <v>0</v>
      </c>
      <c r="M267" s="38"/>
    </row>
    <row r="268" spans="1:13" ht="27.75" hidden="1" customHeight="1">
      <c r="A268" s="166">
        <v>3</v>
      </c>
      <c r="B268" s="166">
        <v>2</v>
      </c>
      <c r="C268" s="167">
        <v>1</v>
      </c>
      <c r="D268" s="167">
        <v>7</v>
      </c>
      <c r="E268" s="167"/>
      <c r="F268" s="169"/>
      <c r="G268" s="168" t="s">
        <v>158</v>
      </c>
      <c r="H268" s="146">
        <v>235</v>
      </c>
      <c r="I268" s="155">
        <f>I269</f>
        <v>0</v>
      </c>
      <c r="J268" s="197">
        <f>J269</f>
        <v>0</v>
      </c>
      <c r="K268" s="156">
        <f>K269</f>
        <v>0</v>
      </c>
      <c r="L268" s="156">
        <f>L269</f>
        <v>0</v>
      </c>
      <c r="M268" s="38"/>
    </row>
    <row r="269" spans="1:13" hidden="1">
      <c r="A269" s="166">
        <v>3</v>
      </c>
      <c r="B269" s="167">
        <v>2</v>
      </c>
      <c r="C269" s="167">
        <v>1</v>
      </c>
      <c r="D269" s="167">
        <v>7</v>
      </c>
      <c r="E269" s="167">
        <v>1</v>
      </c>
      <c r="F269" s="169"/>
      <c r="G269" s="168" t="s">
        <v>158</v>
      </c>
      <c r="H269" s="146">
        <v>236</v>
      </c>
      <c r="I269" s="155">
        <f>I270+I271</f>
        <v>0</v>
      </c>
      <c r="J269" s="155">
        <f>J270+J271</f>
        <v>0</v>
      </c>
      <c r="K269" s="155">
        <f>K270+K271</f>
        <v>0</v>
      </c>
      <c r="L269" s="155">
        <f>L270+L271</f>
        <v>0</v>
      </c>
    </row>
    <row r="270" spans="1:13" ht="27" hidden="1" customHeight="1">
      <c r="A270" s="166">
        <v>3</v>
      </c>
      <c r="B270" s="167">
        <v>2</v>
      </c>
      <c r="C270" s="167">
        <v>1</v>
      </c>
      <c r="D270" s="167">
        <v>7</v>
      </c>
      <c r="E270" s="167">
        <v>1</v>
      </c>
      <c r="F270" s="169">
        <v>1</v>
      </c>
      <c r="G270" s="168" t="s">
        <v>159</v>
      </c>
      <c r="H270" s="146">
        <v>237</v>
      </c>
      <c r="I270" s="173">
        <v>0</v>
      </c>
      <c r="J270" s="174">
        <v>0</v>
      </c>
      <c r="K270" s="174">
        <v>0</v>
      </c>
      <c r="L270" s="174">
        <v>0</v>
      </c>
      <c r="M270" s="38"/>
    </row>
    <row r="271" spans="1:13" ht="24.75" hidden="1" customHeight="1">
      <c r="A271" s="166">
        <v>3</v>
      </c>
      <c r="B271" s="167">
        <v>2</v>
      </c>
      <c r="C271" s="167">
        <v>1</v>
      </c>
      <c r="D271" s="167">
        <v>7</v>
      </c>
      <c r="E271" s="167">
        <v>1</v>
      </c>
      <c r="F271" s="169">
        <v>2</v>
      </c>
      <c r="G271" s="168" t="s">
        <v>160</v>
      </c>
      <c r="H271" s="146">
        <v>238</v>
      </c>
      <c r="I271" s="174">
        <v>0</v>
      </c>
      <c r="J271" s="174">
        <v>0</v>
      </c>
      <c r="K271" s="174">
        <v>0</v>
      </c>
      <c r="L271" s="174">
        <v>0</v>
      </c>
      <c r="M271" s="38"/>
    </row>
    <row r="272" spans="1:13" ht="38.25" hidden="1" customHeight="1">
      <c r="A272" s="166">
        <v>3</v>
      </c>
      <c r="B272" s="167">
        <v>2</v>
      </c>
      <c r="C272" s="167">
        <v>2</v>
      </c>
      <c r="D272" s="229"/>
      <c r="E272" s="229"/>
      <c r="F272" s="230"/>
      <c r="G272" s="168" t="s">
        <v>161</v>
      </c>
      <c r="H272" s="146">
        <v>239</v>
      </c>
      <c r="I272" s="155">
        <f>SUM(I273+I282+I286+I290+I294+I297+I300)</f>
        <v>0</v>
      </c>
      <c r="J272" s="197">
        <f>SUM(J273+J282+J286+J290+J294+J297+J300)</f>
        <v>0</v>
      </c>
      <c r="K272" s="156">
        <f>SUM(K273+K282+K286+K290+K294+K297+K300)</f>
        <v>0</v>
      </c>
      <c r="L272" s="156">
        <f>SUM(L273+L282+L286+L290+L294+L297+L300)</f>
        <v>0</v>
      </c>
      <c r="M272" s="38"/>
    </row>
    <row r="273" spans="1:13" hidden="1">
      <c r="A273" s="166">
        <v>3</v>
      </c>
      <c r="B273" s="167">
        <v>2</v>
      </c>
      <c r="C273" s="167">
        <v>2</v>
      </c>
      <c r="D273" s="167">
        <v>1</v>
      </c>
      <c r="E273" s="167"/>
      <c r="F273" s="169"/>
      <c r="G273" s="168" t="s">
        <v>162</v>
      </c>
      <c r="H273" s="146">
        <v>240</v>
      </c>
      <c r="I273" s="155">
        <f>I274</f>
        <v>0</v>
      </c>
      <c r="J273" s="155">
        <f>J274</f>
        <v>0</v>
      </c>
      <c r="K273" s="155">
        <f>K274</f>
        <v>0</v>
      </c>
      <c r="L273" s="155">
        <f>L274</f>
        <v>0</v>
      </c>
    </row>
    <row r="274" spans="1:13" hidden="1">
      <c r="A274" s="170">
        <v>3</v>
      </c>
      <c r="B274" s="166">
        <v>2</v>
      </c>
      <c r="C274" s="167">
        <v>2</v>
      </c>
      <c r="D274" s="167">
        <v>1</v>
      </c>
      <c r="E274" s="167">
        <v>1</v>
      </c>
      <c r="F274" s="169"/>
      <c r="G274" s="168" t="s">
        <v>140</v>
      </c>
      <c r="H274" s="146">
        <v>241</v>
      </c>
      <c r="I274" s="155">
        <f>SUM(I275)</f>
        <v>0</v>
      </c>
      <c r="J274" s="155">
        <f>SUM(J275)</f>
        <v>0</v>
      </c>
      <c r="K274" s="155">
        <f>SUM(K275)</f>
        <v>0</v>
      </c>
      <c r="L274" s="155">
        <f>SUM(L275)</f>
        <v>0</v>
      </c>
    </row>
    <row r="275" spans="1:13" hidden="1">
      <c r="A275" s="170">
        <v>3</v>
      </c>
      <c r="B275" s="166">
        <v>2</v>
      </c>
      <c r="C275" s="167">
        <v>2</v>
      </c>
      <c r="D275" s="167">
        <v>1</v>
      </c>
      <c r="E275" s="167">
        <v>1</v>
      </c>
      <c r="F275" s="169">
        <v>1</v>
      </c>
      <c r="G275" s="168" t="s">
        <v>140</v>
      </c>
      <c r="H275" s="146">
        <v>242</v>
      </c>
      <c r="I275" s="174">
        <v>0</v>
      </c>
      <c r="J275" s="174">
        <v>0</v>
      </c>
      <c r="K275" s="174">
        <v>0</v>
      </c>
      <c r="L275" s="174">
        <v>0</v>
      </c>
    </row>
    <row r="276" spans="1:13" ht="24" hidden="1" customHeight="1">
      <c r="A276" s="170">
        <v>3</v>
      </c>
      <c r="B276" s="166">
        <v>2</v>
      </c>
      <c r="C276" s="167">
        <v>2</v>
      </c>
      <c r="D276" s="167">
        <v>1</v>
      </c>
      <c r="E276" s="167">
        <v>2</v>
      </c>
      <c r="F276" s="169"/>
      <c r="G276" s="168" t="s">
        <v>163</v>
      </c>
      <c r="H276" s="146">
        <v>243</v>
      </c>
      <c r="I276" s="155">
        <f>SUM(I277:I278)</f>
        <v>0</v>
      </c>
      <c r="J276" s="155">
        <f>SUM(J277:J278)</f>
        <v>0</v>
      </c>
      <c r="K276" s="155">
        <f>SUM(K277:K278)</f>
        <v>0</v>
      </c>
      <c r="L276" s="155">
        <f>SUM(L277:L278)</f>
        <v>0</v>
      </c>
      <c r="M276" s="38"/>
    </row>
    <row r="277" spans="1:13" ht="24" hidden="1" customHeight="1">
      <c r="A277" s="170">
        <v>3</v>
      </c>
      <c r="B277" s="166">
        <v>2</v>
      </c>
      <c r="C277" s="167">
        <v>2</v>
      </c>
      <c r="D277" s="167">
        <v>1</v>
      </c>
      <c r="E277" s="167">
        <v>2</v>
      </c>
      <c r="F277" s="169">
        <v>1</v>
      </c>
      <c r="G277" s="168" t="s">
        <v>142</v>
      </c>
      <c r="H277" s="146">
        <v>244</v>
      </c>
      <c r="I277" s="174">
        <v>0</v>
      </c>
      <c r="J277" s="173">
        <v>0</v>
      </c>
      <c r="K277" s="174">
        <v>0</v>
      </c>
      <c r="L277" s="174">
        <v>0</v>
      </c>
      <c r="M277" s="38"/>
    </row>
    <row r="278" spans="1:13" ht="32.25" hidden="1" customHeight="1">
      <c r="A278" s="170">
        <v>3</v>
      </c>
      <c r="B278" s="166">
        <v>2</v>
      </c>
      <c r="C278" s="167">
        <v>2</v>
      </c>
      <c r="D278" s="167">
        <v>1</v>
      </c>
      <c r="E278" s="167">
        <v>2</v>
      </c>
      <c r="F278" s="169">
        <v>2</v>
      </c>
      <c r="G278" s="168" t="s">
        <v>143</v>
      </c>
      <c r="H278" s="146">
        <v>245</v>
      </c>
      <c r="I278" s="174">
        <v>0</v>
      </c>
      <c r="J278" s="173">
        <v>0</v>
      </c>
      <c r="K278" s="174">
        <v>0</v>
      </c>
      <c r="L278" s="174">
        <v>0</v>
      </c>
      <c r="M278" s="38"/>
    </row>
    <row r="279" spans="1:13" ht="27" hidden="1" customHeight="1">
      <c r="A279" s="170">
        <v>3</v>
      </c>
      <c r="B279" s="166">
        <v>2</v>
      </c>
      <c r="C279" s="167">
        <v>2</v>
      </c>
      <c r="D279" s="167">
        <v>1</v>
      </c>
      <c r="E279" s="167">
        <v>3</v>
      </c>
      <c r="F279" s="169"/>
      <c r="G279" s="168" t="s">
        <v>144</v>
      </c>
      <c r="H279" s="146">
        <v>246</v>
      </c>
      <c r="I279" s="155">
        <f>SUM(I280:I281)</f>
        <v>0</v>
      </c>
      <c r="J279" s="155">
        <f>SUM(J280:J281)</f>
        <v>0</v>
      </c>
      <c r="K279" s="155">
        <f>SUM(K280:K281)</f>
        <v>0</v>
      </c>
      <c r="L279" s="155">
        <f>SUM(L280:L281)</f>
        <v>0</v>
      </c>
      <c r="M279" s="38"/>
    </row>
    <row r="280" spans="1:13" ht="27.75" hidden="1" customHeight="1">
      <c r="A280" s="170">
        <v>3</v>
      </c>
      <c r="B280" s="166">
        <v>2</v>
      </c>
      <c r="C280" s="167">
        <v>2</v>
      </c>
      <c r="D280" s="167">
        <v>1</v>
      </c>
      <c r="E280" s="167">
        <v>3</v>
      </c>
      <c r="F280" s="169">
        <v>1</v>
      </c>
      <c r="G280" s="168" t="s">
        <v>145</v>
      </c>
      <c r="H280" s="146">
        <v>247</v>
      </c>
      <c r="I280" s="174">
        <v>0</v>
      </c>
      <c r="J280" s="173">
        <v>0</v>
      </c>
      <c r="K280" s="174">
        <v>0</v>
      </c>
      <c r="L280" s="174">
        <v>0</v>
      </c>
      <c r="M280" s="38"/>
    </row>
    <row r="281" spans="1:13" ht="27" hidden="1" customHeight="1">
      <c r="A281" s="170">
        <v>3</v>
      </c>
      <c r="B281" s="166">
        <v>2</v>
      </c>
      <c r="C281" s="167">
        <v>2</v>
      </c>
      <c r="D281" s="167">
        <v>1</v>
      </c>
      <c r="E281" s="167">
        <v>3</v>
      </c>
      <c r="F281" s="169">
        <v>2</v>
      </c>
      <c r="G281" s="168" t="s">
        <v>164</v>
      </c>
      <c r="H281" s="146">
        <v>248</v>
      </c>
      <c r="I281" s="174">
        <v>0</v>
      </c>
      <c r="J281" s="173">
        <v>0</v>
      </c>
      <c r="K281" s="174">
        <v>0</v>
      </c>
      <c r="L281" s="174">
        <v>0</v>
      </c>
      <c r="M281" s="38"/>
    </row>
    <row r="282" spans="1:13" ht="25.5" hidden="1" customHeight="1">
      <c r="A282" s="170">
        <v>3</v>
      </c>
      <c r="B282" s="166">
        <v>2</v>
      </c>
      <c r="C282" s="167">
        <v>2</v>
      </c>
      <c r="D282" s="167">
        <v>2</v>
      </c>
      <c r="E282" s="167"/>
      <c r="F282" s="169"/>
      <c r="G282" s="168" t="s">
        <v>165</v>
      </c>
      <c r="H282" s="146">
        <v>249</v>
      </c>
      <c r="I282" s="155">
        <f>I283</f>
        <v>0</v>
      </c>
      <c r="J282" s="156">
        <f>J283</f>
        <v>0</v>
      </c>
      <c r="K282" s="155">
        <f>K283</f>
        <v>0</v>
      </c>
      <c r="L282" s="156">
        <f>L283</f>
        <v>0</v>
      </c>
      <c r="M282" s="38"/>
    </row>
    <row r="283" spans="1:13" ht="32.25" hidden="1" customHeight="1">
      <c r="A283" s="166">
        <v>3</v>
      </c>
      <c r="B283" s="167">
        <v>2</v>
      </c>
      <c r="C283" s="159">
        <v>2</v>
      </c>
      <c r="D283" s="159">
        <v>2</v>
      </c>
      <c r="E283" s="159">
        <v>1</v>
      </c>
      <c r="F283" s="162"/>
      <c r="G283" s="168" t="s">
        <v>165</v>
      </c>
      <c r="H283" s="146">
        <v>250</v>
      </c>
      <c r="I283" s="177">
        <f>SUM(I284:I285)</f>
        <v>0</v>
      </c>
      <c r="J283" s="199">
        <f>SUM(J284:J285)</f>
        <v>0</v>
      </c>
      <c r="K283" s="178">
        <f>SUM(K284:K285)</f>
        <v>0</v>
      </c>
      <c r="L283" s="178">
        <f>SUM(L284:L285)</f>
        <v>0</v>
      </c>
      <c r="M283" s="38"/>
    </row>
    <row r="284" spans="1:13" ht="25.5" hidden="1" customHeight="1">
      <c r="A284" s="166">
        <v>3</v>
      </c>
      <c r="B284" s="167">
        <v>2</v>
      </c>
      <c r="C284" s="167">
        <v>2</v>
      </c>
      <c r="D284" s="167">
        <v>2</v>
      </c>
      <c r="E284" s="167">
        <v>1</v>
      </c>
      <c r="F284" s="169">
        <v>1</v>
      </c>
      <c r="G284" s="168" t="s">
        <v>166</v>
      </c>
      <c r="H284" s="146">
        <v>251</v>
      </c>
      <c r="I284" s="174">
        <v>0</v>
      </c>
      <c r="J284" s="174">
        <v>0</v>
      </c>
      <c r="K284" s="174">
        <v>0</v>
      </c>
      <c r="L284" s="174">
        <v>0</v>
      </c>
      <c r="M284" s="38"/>
    </row>
    <row r="285" spans="1:13" ht="25.5" hidden="1" customHeight="1">
      <c r="A285" s="166">
        <v>3</v>
      </c>
      <c r="B285" s="167">
        <v>2</v>
      </c>
      <c r="C285" s="167">
        <v>2</v>
      </c>
      <c r="D285" s="167">
        <v>2</v>
      </c>
      <c r="E285" s="167">
        <v>1</v>
      </c>
      <c r="F285" s="169">
        <v>2</v>
      </c>
      <c r="G285" s="170" t="s">
        <v>167</v>
      </c>
      <c r="H285" s="146">
        <v>252</v>
      </c>
      <c r="I285" s="174">
        <v>0</v>
      </c>
      <c r="J285" s="174">
        <v>0</v>
      </c>
      <c r="K285" s="174">
        <v>0</v>
      </c>
      <c r="L285" s="174">
        <v>0</v>
      </c>
      <c r="M285" s="38"/>
    </row>
    <row r="286" spans="1:13" ht="25.5" hidden="1" customHeight="1">
      <c r="A286" s="166">
        <v>3</v>
      </c>
      <c r="B286" s="167">
        <v>2</v>
      </c>
      <c r="C286" s="167">
        <v>2</v>
      </c>
      <c r="D286" s="167">
        <v>3</v>
      </c>
      <c r="E286" s="167"/>
      <c r="F286" s="169"/>
      <c r="G286" s="168" t="s">
        <v>168</v>
      </c>
      <c r="H286" s="146">
        <v>253</v>
      </c>
      <c r="I286" s="155">
        <f>I287</f>
        <v>0</v>
      </c>
      <c r="J286" s="197">
        <f>J287</f>
        <v>0</v>
      </c>
      <c r="K286" s="156">
        <f>K287</f>
        <v>0</v>
      </c>
      <c r="L286" s="156">
        <f>L287</f>
        <v>0</v>
      </c>
      <c r="M286" s="38"/>
    </row>
    <row r="287" spans="1:13" ht="30" hidden="1" customHeight="1">
      <c r="A287" s="161">
        <v>3</v>
      </c>
      <c r="B287" s="167">
        <v>2</v>
      </c>
      <c r="C287" s="167">
        <v>2</v>
      </c>
      <c r="D287" s="167">
        <v>3</v>
      </c>
      <c r="E287" s="167">
        <v>1</v>
      </c>
      <c r="F287" s="169"/>
      <c r="G287" s="168" t="s">
        <v>168</v>
      </c>
      <c r="H287" s="146">
        <v>254</v>
      </c>
      <c r="I287" s="155">
        <f>I288+I289</f>
        <v>0</v>
      </c>
      <c r="J287" s="155">
        <f>J288+J289</f>
        <v>0</v>
      </c>
      <c r="K287" s="155">
        <f>K288+K289</f>
        <v>0</v>
      </c>
      <c r="L287" s="155">
        <f>L288+L289</f>
        <v>0</v>
      </c>
      <c r="M287" s="38"/>
    </row>
    <row r="288" spans="1:13" ht="31.5" hidden="1" customHeight="1">
      <c r="A288" s="161">
        <v>3</v>
      </c>
      <c r="B288" s="167">
        <v>2</v>
      </c>
      <c r="C288" s="167">
        <v>2</v>
      </c>
      <c r="D288" s="167">
        <v>3</v>
      </c>
      <c r="E288" s="167">
        <v>1</v>
      </c>
      <c r="F288" s="169">
        <v>1</v>
      </c>
      <c r="G288" s="168" t="s">
        <v>169</v>
      </c>
      <c r="H288" s="146">
        <v>255</v>
      </c>
      <c r="I288" s="174">
        <v>0</v>
      </c>
      <c r="J288" s="174">
        <v>0</v>
      </c>
      <c r="K288" s="174">
        <v>0</v>
      </c>
      <c r="L288" s="174">
        <v>0</v>
      </c>
      <c r="M288" s="38"/>
    </row>
    <row r="289" spans="1:13" ht="25.5" hidden="1" customHeight="1">
      <c r="A289" s="161">
        <v>3</v>
      </c>
      <c r="B289" s="167">
        <v>2</v>
      </c>
      <c r="C289" s="167">
        <v>2</v>
      </c>
      <c r="D289" s="167">
        <v>3</v>
      </c>
      <c r="E289" s="167">
        <v>1</v>
      </c>
      <c r="F289" s="169">
        <v>2</v>
      </c>
      <c r="G289" s="168" t="s">
        <v>170</v>
      </c>
      <c r="H289" s="146">
        <v>256</v>
      </c>
      <c r="I289" s="174">
        <v>0</v>
      </c>
      <c r="J289" s="174">
        <v>0</v>
      </c>
      <c r="K289" s="174">
        <v>0</v>
      </c>
      <c r="L289" s="174">
        <v>0</v>
      </c>
      <c r="M289" s="38"/>
    </row>
    <row r="290" spans="1:13" ht="27" hidden="1" customHeight="1">
      <c r="A290" s="166">
        <v>3</v>
      </c>
      <c r="B290" s="167">
        <v>2</v>
      </c>
      <c r="C290" s="167">
        <v>2</v>
      </c>
      <c r="D290" s="167">
        <v>4</v>
      </c>
      <c r="E290" s="167"/>
      <c r="F290" s="169"/>
      <c r="G290" s="168" t="s">
        <v>171</v>
      </c>
      <c r="H290" s="146">
        <v>257</v>
      </c>
      <c r="I290" s="155">
        <f>I291</f>
        <v>0</v>
      </c>
      <c r="J290" s="197">
        <f>J291</f>
        <v>0</v>
      </c>
      <c r="K290" s="156">
        <f>K291</f>
        <v>0</v>
      </c>
      <c r="L290" s="156">
        <f>L291</f>
        <v>0</v>
      </c>
      <c r="M290" s="38"/>
    </row>
    <row r="291" spans="1:13" hidden="1">
      <c r="A291" s="166">
        <v>3</v>
      </c>
      <c r="B291" s="167">
        <v>2</v>
      </c>
      <c r="C291" s="167">
        <v>2</v>
      </c>
      <c r="D291" s="167">
        <v>4</v>
      </c>
      <c r="E291" s="167">
        <v>1</v>
      </c>
      <c r="F291" s="169"/>
      <c r="G291" s="168" t="s">
        <v>171</v>
      </c>
      <c r="H291" s="146">
        <v>258</v>
      </c>
      <c r="I291" s="155">
        <f>SUM(I292:I293)</f>
        <v>0</v>
      </c>
      <c r="J291" s="197">
        <f>SUM(J292:J293)</f>
        <v>0</v>
      </c>
      <c r="K291" s="156">
        <f>SUM(K292:K293)</f>
        <v>0</v>
      </c>
      <c r="L291" s="156">
        <f>SUM(L292:L293)</f>
        <v>0</v>
      </c>
    </row>
    <row r="292" spans="1:13" ht="30.75" hidden="1" customHeight="1">
      <c r="A292" s="166">
        <v>3</v>
      </c>
      <c r="B292" s="167">
        <v>2</v>
      </c>
      <c r="C292" s="167">
        <v>2</v>
      </c>
      <c r="D292" s="167">
        <v>4</v>
      </c>
      <c r="E292" s="167">
        <v>1</v>
      </c>
      <c r="F292" s="169">
        <v>1</v>
      </c>
      <c r="G292" s="168" t="s">
        <v>172</v>
      </c>
      <c r="H292" s="146">
        <v>259</v>
      </c>
      <c r="I292" s="174">
        <v>0</v>
      </c>
      <c r="J292" s="174">
        <v>0</v>
      </c>
      <c r="K292" s="174">
        <v>0</v>
      </c>
      <c r="L292" s="174">
        <v>0</v>
      </c>
      <c r="M292" s="38"/>
    </row>
    <row r="293" spans="1:13" ht="27.75" hidden="1" customHeight="1">
      <c r="A293" s="161">
        <v>3</v>
      </c>
      <c r="B293" s="159">
        <v>2</v>
      </c>
      <c r="C293" s="159">
        <v>2</v>
      </c>
      <c r="D293" s="159">
        <v>4</v>
      </c>
      <c r="E293" s="159">
        <v>1</v>
      </c>
      <c r="F293" s="162">
        <v>2</v>
      </c>
      <c r="G293" s="170" t="s">
        <v>173</v>
      </c>
      <c r="H293" s="146">
        <v>260</v>
      </c>
      <c r="I293" s="174">
        <v>0</v>
      </c>
      <c r="J293" s="174">
        <v>0</v>
      </c>
      <c r="K293" s="174">
        <v>0</v>
      </c>
      <c r="L293" s="174">
        <v>0</v>
      </c>
      <c r="M293" s="38"/>
    </row>
    <row r="294" spans="1:13" ht="28.5" hidden="1" customHeight="1">
      <c r="A294" s="166">
        <v>3</v>
      </c>
      <c r="B294" s="167">
        <v>2</v>
      </c>
      <c r="C294" s="167">
        <v>2</v>
      </c>
      <c r="D294" s="167">
        <v>5</v>
      </c>
      <c r="E294" s="167"/>
      <c r="F294" s="169"/>
      <c r="G294" s="168" t="s">
        <v>174</v>
      </c>
      <c r="H294" s="146">
        <v>261</v>
      </c>
      <c r="I294" s="155">
        <f t="shared" ref="I294:L295" si="26">I295</f>
        <v>0</v>
      </c>
      <c r="J294" s="197">
        <f t="shared" si="26"/>
        <v>0</v>
      </c>
      <c r="K294" s="156">
        <f t="shared" si="26"/>
        <v>0</v>
      </c>
      <c r="L294" s="156">
        <f t="shared" si="26"/>
        <v>0</v>
      </c>
      <c r="M294" s="38"/>
    </row>
    <row r="295" spans="1:13" ht="26.25" hidden="1" customHeight="1">
      <c r="A295" s="166">
        <v>3</v>
      </c>
      <c r="B295" s="167">
        <v>2</v>
      </c>
      <c r="C295" s="167">
        <v>2</v>
      </c>
      <c r="D295" s="167">
        <v>5</v>
      </c>
      <c r="E295" s="167">
        <v>1</v>
      </c>
      <c r="F295" s="169"/>
      <c r="G295" s="168" t="s">
        <v>174</v>
      </c>
      <c r="H295" s="146">
        <v>262</v>
      </c>
      <c r="I295" s="155">
        <f t="shared" si="26"/>
        <v>0</v>
      </c>
      <c r="J295" s="197">
        <f t="shared" si="26"/>
        <v>0</v>
      </c>
      <c r="K295" s="156">
        <f t="shared" si="26"/>
        <v>0</v>
      </c>
      <c r="L295" s="156">
        <f t="shared" si="26"/>
        <v>0</v>
      </c>
      <c r="M295" s="38"/>
    </row>
    <row r="296" spans="1:13" ht="26.25" hidden="1" customHeight="1">
      <c r="A296" s="166">
        <v>3</v>
      </c>
      <c r="B296" s="167">
        <v>2</v>
      </c>
      <c r="C296" s="167">
        <v>2</v>
      </c>
      <c r="D296" s="167">
        <v>5</v>
      </c>
      <c r="E296" s="167">
        <v>1</v>
      </c>
      <c r="F296" s="169">
        <v>1</v>
      </c>
      <c r="G296" s="168" t="s">
        <v>174</v>
      </c>
      <c r="H296" s="146">
        <v>263</v>
      </c>
      <c r="I296" s="174">
        <v>0</v>
      </c>
      <c r="J296" s="174">
        <v>0</v>
      </c>
      <c r="K296" s="174">
        <v>0</v>
      </c>
      <c r="L296" s="174">
        <v>0</v>
      </c>
      <c r="M296" s="38"/>
    </row>
    <row r="297" spans="1:13" ht="26.25" hidden="1" customHeight="1">
      <c r="A297" s="166">
        <v>3</v>
      </c>
      <c r="B297" s="167">
        <v>2</v>
      </c>
      <c r="C297" s="167">
        <v>2</v>
      </c>
      <c r="D297" s="167">
        <v>6</v>
      </c>
      <c r="E297" s="167"/>
      <c r="F297" s="169"/>
      <c r="G297" s="168" t="s">
        <v>157</v>
      </c>
      <c r="H297" s="146">
        <v>264</v>
      </c>
      <c r="I297" s="155">
        <f t="shared" ref="I297:L298" si="27">I298</f>
        <v>0</v>
      </c>
      <c r="J297" s="231">
        <f t="shared" si="27"/>
        <v>0</v>
      </c>
      <c r="K297" s="156">
        <f t="shared" si="27"/>
        <v>0</v>
      </c>
      <c r="L297" s="156">
        <f t="shared" si="27"/>
        <v>0</v>
      </c>
      <c r="M297" s="38"/>
    </row>
    <row r="298" spans="1:13" ht="30" hidden="1" customHeight="1">
      <c r="A298" s="166">
        <v>3</v>
      </c>
      <c r="B298" s="167">
        <v>2</v>
      </c>
      <c r="C298" s="167">
        <v>2</v>
      </c>
      <c r="D298" s="167">
        <v>6</v>
      </c>
      <c r="E298" s="167">
        <v>1</v>
      </c>
      <c r="F298" s="169"/>
      <c r="G298" s="168" t="s">
        <v>157</v>
      </c>
      <c r="H298" s="146">
        <v>265</v>
      </c>
      <c r="I298" s="155">
        <f t="shared" si="27"/>
        <v>0</v>
      </c>
      <c r="J298" s="231">
        <f t="shared" si="27"/>
        <v>0</v>
      </c>
      <c r="K298" s="156">
        <f t="shared" si="27"/>
        <v>0</v>
      </c>
      <c r="L298" s="156">
        <f t="shared" si="27"/>
        <v>0</v>
      </c>
      <c r="M298" s="38"/>
    </row>
    <row r="299" spans="1:13" ht="24.75" hidden="1" customHeight="1">
      <c r="A299" s="166">
        <v>3</v>
      </c>
      <c r="B299" s="189">
        <v>2</v>
      </c>
      <c r="C299" s="189">
        <v>2</v>
      </c>
      <c r="D299" s="167">
        <v>6</v>
      </c>
      <c r="E299" s="189">
        <v>1</v>
      </c>
      <c r="F299" s="190">
        <v>1</v>
      </c>
      <c r="G299" s="191" t="s">
        <v>157</v>
      </c>
      <c r="H299" s="146">
        <v>266</v>
      </c>
      <c r="I299" s="174">
        <v>0</v>
      </c>
      <c r="J299" s="174">
        <v>0</v>
      </c>
      <c r="K299" s="174">
        <v>0</v>
      </c>
      <c r="L299" s="174">
        <v>0</v>
      </c>
      <c r="M299" s="38"/>
    </row>
    <row r="300" spans="1:13" ht="29.25" hidden="1" customHeight="1">
      <c r="A300" s="170">
        <v>3</v>
      </c>
      <c r="B300" s="166">
        <v>2</v>
      </c>
      <c r="C300" s="167">
        <v>2</v>
      </c>
      <c r="D300" s="167">
        <v>7</v>
      </c>
      <c r="E300" s="167"/>
      <c r="F300" s="169"/>
      <c r="G300" s="168" t="s">
        <v>158</v>
      </c>
      <c r="H300" s="146">
        <v>267</v>
      </c>
      <c r="I300" s="155">
        <f>I301</f>
        <v>0</v>
      </c>
      <c r="J300" s="231">
        <f>J301</f>
        <v>0</v>
      </c>
      <c r="K300" s="156">
        <f>K301</f>
        <v>0</v>
      </c>
      <c r="L300" s="156">
        <f>L301</f>
        <v>0</v>
      </c>
      <c r="M300" s="38"/>
    </row>
    <row r="301" spans="1:13" ht="26.25" hidden="1" customHeight="1">
      <c r="A301" s="170">
        <v>3</v>
      </c>
      <c r="B301" s="166">
        <v>2</v>
      </c>
      <c r="C301" s="167">
        <v>2</v>
      </c>
      <c r="D301" s="167">
        <v>7</v>
      </c>
      <c r="E301" s="167">
        <v>1</v>
      </c>
      <c r="F301" s="169"/>
      <c r="G301" s="168" t="s">
        <v>158</v>
      </c>
      <c r="H301" s="146">
        <v>268</v>
      </c>
      <c r="I301" s="155">
        <f>I302+I303</f>
        <v>0</v>
      </c>
      <c r="J301" s="155">
        <f>J302+J303</f>
        <v>0</v>
      </c>
      <c r="K301" s="155">
        <f>K302+K303</f>
        <v>0</v>
      </c>
      <c r="L301" s="155">
        <f>L302+L303</f>
        <v>0</v>
      </c>
      <c r="M301" s="38"/>
    </row>
    <row r="302" spans="1:13" ht="27.75" hidden="1" customHeight="1">
      <c r="A302" s="170">
        <v>3</v>
      </c>
      <c r="B302" s="166">
        <v>2</v>
      </c>
      <c r="C302" s="166">
        <v>2</v>
      </c>
      <c r="D302" s="167">
        <v>7</v>
      </c>
      <c r="E302" s="167">
        <v>1</v>
      </c>
      <c r="F302" s="169">
        <v>1</v>
      </c>
      <c r="G302" s="168" t="s">
        <v>159</v>
      </c>
      <c r="H302" s="146">
        <v>269</v>
      </c>
      <c r="I302" s="174">
        <v>0</v>
      </c>
      <c r="J302" s="174">
        <v>0</v>
      </c>
      <c r="K302" s="174">
        <v>0</v>
      </c>
      <c r="L302" s="174">
        <v>0</v>
      </c>
      <c r="M302" s="38"/>
    </row>
    <row r="303" spans="1:13" ht="25.5" hidden="1" customHeight="1">
      <c r="A303" s="170">
        <v>3</v>
      </c>
      <c r="B303" s="166">
        <v>2</v>
      </c>
      <c r="C303" s="166">
        <v>2</v>
      </c>
      <c r="D303" s="167">
        <v>7</v>
      </c>
      <c r="E303" s="167">
        <v>1</v>
      </c>
      <c r="F303" s="169">
        <v>2</v>
      </c>
      <c r="G303" s="168" t="s">
        <v>160</v>
      </c>
      <c r="H303" s="146">
        <v>270</v>
      </c>
      <c r="I303" s="174">
        <v>0</v>
      </c>
      <c r="J303" s="174">
        <v>0</v>
      </c>
      <c r="K303" s="174">
        <v>0</v>
      </c>
      <c r="L303" s="174">
        <v>0</v>
      </c>
      <c r="M303" s="38"/>
    </row>
    <row r="304" spans="1:13" ht="30" hidden="1" customHeight="1">
      <c r="A304" s="175">
        <v>3</v>
      </c>
      <c r="B304" s="175">
        <v>3</v>
      </c>
      <c r="C304" s="151"/>
      <c r="D304" s="152"/>
      <c r="E304" s="152"/>
      <c r="F304" s="154"/>
      <c r="G304" s="153" t="s">
        <v>175</v>
      </c>
      <c r="H304" s="146">
        <v>271</v>
      </c>
      <c r="I304" s="155">
        <f>SUM(I305+I337)</f>
        <v>0</v>
      </c>
      <c r="J304" s="231">
        <f>SUM(J305+J337)</f>
        <v>0</v>
      </c>
      <c r="K304" s="156">
        <f>SUM(K305+K337)</f>
        <v>0</v>
      </c>
      <c r="L304" s="156">
        <f>SUM(L305+L337)</f>
        <v>0</v>
      </c>
      <c r="M304" s="38"/>
    </row>
    <row r="305" spans="1:13" ht="40.5" hidden="1" customHeight="1">
      <c r="A305" s="170">
        <v>3</v>
      </c>
      <c r="B305" s="170">
        <v>3</v>
      </c>
      <c r="C305" s="166">
        <v>1</v>
      </c>
      <c r="D305" s="167"/>
      <c r="E305" s="167"/>
      <c r="F305" s="169"/>
      <c r="G305" s="168" t="s">
        <v>176</v>
      </c>
      <c r="H305" s="146">
        <v>272</v>
      </c>
      <c r="I305" s="155">
        <f>SUM(I306+I315+I319+I323+I327+I330+I333)</f>
        <v>0</v>
      </c>
      <c r="J305" s="231">
        <f>SUM(J306+J315+J319+J323+J327+J330+J333)</f>
        <v>0</v>
      </c>
      <c r="K305" s="156">
        <f>SUM(K306+K315+K319+K323+K327+K330+K333)</f>
        <v>0</v>
      </c>
      <c r="L305" s="156">
        <f>SUM(L306+L315+L319+L323+L327+L330+L333)</f>
        <v>0</v>
      </c>
      <c r="M305" s="38"/>
    </row>
    <row r="306" spans="1:13" ht="29.25" hidden="1" customHeight="1">
      <c r="A306" s="170">
        <v>3</v>
      </c>
      <c r="B306" s="170">
        <v>3</v>
      </c>
      <c r="C306" s="166">
        <v>1</v>
      </c>
      <c r="D306" s="167">
        <v>1</v>
      </c>
      <c r="E306" s="167"/>
      <c r="F306" s="169"/>
      <c r="G306" s="168" t="s">
        <v>162</v>
      </c>
      <c r="H306" s="146">
        <v>273</v>
      </c>
      <c r="I306" s="155">
        <f>SUM(I307+I309+I312)</f>
        <v>0</v>
      </c>
      <c r="J306" s="155">
        <f>SUM(J307+J309+J312)</f>
        <v>0</v>
      </c>
      <c r="K306" s="155">
        <f>SUM(K307+K309+K312)</f>
        <v>0</v>
      </c>
      <c r="L306" s="155">
        <f>SUM(L307+L309+L312)</f>
        <v>0</v>
      </c>
      <c r="M306" s="38"/>
    </row>
    <row r="307" spans="1:13" ht="27" hidden="1" customHeight="1">
      <c r="A307" s="170">
        <v>3</v>
      </c>
      <c r="B307" s="170">
        <v>3</v>
      </c>
      <c r="C307" s="166">
        <v>1</v>
      </c>
      <c r="D307" s="167">
        <v>1</v>
      </c>
      <c r="E307" s="167">
        <v>1</v>
      </c>
      <c r="F307" s="169"/>
      <c r="G307" s="168" t="s">
        <v>140</v>
      </c>
      <c r="H307" s="146">
        <v>274</v>
      </c>
      <c r="I307" s="155">
        <f>SUM(I308:I308)</f>
        <v>0</v>
      </c>
      <c r="J307" s="231">
        <f>SUM(J308:J308)</f>
        <v>0</v>
      </c>
      <c r="K307" s="156">
        <f>SUM(K308:K308)</f>
        <v>0</v>
      </c>
      <c r="L307" s="156">
        <f>SUM(L308:L308)</f>
        <v>0</v>
      </c>
      <c r="M307" s="38"/>
    </row>
    <row r="308" spans="1:13" ht="28.5" hidden="1" customHeight="1">
      <c r="A308" s="170">
        <v>3</v>
      </c>
      <c r="B308" s="170">
        <v>3</v>
      </c>
      <c r="C308" s="166">
        <v>1</v>
      </c>
      <c r="D308" s="167">
        <v>1</v>
      </c>
      <c r="E308" s="167">
        <v>1</v>
      </c>
      <c r="F308" s="169">
        <v>1</v>
      </c>
      <c r="G308" s="168" t="s">
        <v>140</v>
      </c>
      <c r="H308" s="146">
        <v>275</v>
      </c>
      <c r="I308" s="174">
        <v>0</v>
      </c>
      <c r="J308" s="174">
        <v>0</v>
      </c>
      <c r="K308" s="174">
        <v>0</v>
      </c>
      <c r="L308" s="174">
        <v>0</v>
      </c>
      <c r="M308" s="38"/>
    </row>
    <row r="309" spans="1:13" ht="31.5" hidden="1" customHeight="1">
      <c r="A309" s="170">
        <v>3</v>
      </c>
      <c r="B309" s="170">
        <v>3</v>
      </c>
      <c r="C309" s="166">
        <v>1</v>
      </c>
      <c r="D309" s="167">
        <v>1</v>
      </c>
      <c r="E309" s="167">
        <v>2</v>
      </c>
      <c r="F309" s="169"/>
      <c r="G309" s="168" t="s">
        <v>163</v>
      </c>
      <c r="H309" s="146">
        <v>276</v>
      </c>
      <c r="I309" s="155">
        <f>SUM(I310:I311)</f>
        <v>0</v>
      </c>
      <c r="J309" s="155">
        <f>SUM(J310:J311)</f>
        <v>0</v>
      </c>
      <c r="K309" s="155">
        <f>SUM(K310:K311)</f>
        <v>0</v>
      </c>
      <c r="L309" s="155">
        <f>SUM(L310:L311)</f>
        <v>0</v>
      </c>
      <c r="M309" s="38"/>
    </row>
    <row r="310" spans="1:13" ht="25.5" hidden="1" customHeight="1">
      <c r="A310" s="170">
        <v>3</v>
      </c>
      <c r="B310" s="170">
        <v>3</v>
      </c>
      <c r="C310" s="166">
        <v>1</v>
      </c>
      <c r="D310" s="167">
        <v>1</v>
      </c>
      <c r="E310" s="167">
        <v>2</v>
      </c>
      <c r="F310" s="169">
        <v>1</v>
      </c>
      <c r="G310" s="168" t="s">
        <v>142</v>
      </c>
      <c r="H310" s="146">
        <v>277</v>
      </c>
      <c r="I310" s="174">
        <v>0</v>
      </c>
      <c r="J310" s="174">
        <v>0</v>
      </c>
      <c r="K310" s="174">
        <v>0</v>
      </c>
      <c r="L310" s="174">
        <v>0</v>
      </c>
      <c r="M310" s="38"/>
    </row>
    <row r="311" spans="1:13" ht="29.25" hidden="1" customHeight="1">
      <c r="A311" s="170">
        <v>3</v>
      </c>
      <c r="B311" s="170">
        <v>3</v>
      </c>
      <c r="C311" s="166">
        <v>1</v>
      </c>
      <c r="D311" s="167">
        <v>1</v>
      </c>
      <c r="E311" s="167">
        <v>2</v>
      </c>
      <c r="F311" s="169">
        <v>2</v>
      </c>
      <c r="G311" s="168" t="s">
        <v>143</v>
      </c>
      <c r="H311" s="146">
        <v>278</v>
      </c>
      <c r="I311" s="174">
        <v>0</v>
      </c>
      <c r="J311" s="174">
        <v>0</v>
      </c>
      <c r="K311" s="174">
        <v>0</v>
      </c>
      <c r="L311" s="174">
        <v>0</v>
      </c>
      <c r="M311" s="38"/>
    </row>
    <row r="312" spans="1:13" ht="28.5" hidden="1" customHeight="1">
      <c r="A312" s="170">
        <v>3</v>
      </c>
      <c r="B312" s="170">
        <v>3</v>
      </c>
      <c r="C312" s="166">
        <v>1</v>
      </c>
      <c r="D312" s="167">
        <v>1</v>
      </c>
      <c r="E312" s="167">
        <v>3</v>
      </c>
      <c r="F312" s="169"/>
      <c r="G312" s="168" t="s">
        <v>144</v>
      </c>
      <c r="H312" s="146">
        <v>279</v>
      </c>
      <c r="I312" s="155">
        <f>SUM(I313:I314)</f>
        <v>0</v>
      </c>
      <c r="J312" s="155">
        <f>SUM(J313:J314)</f>
        <v>0</v>
      </c>
      <c r="K312" s="155">
        <f>SUM(K313:K314)</f>
        <v>0</v>
      </c>
      <c r="L312" s="155">
        <f>SUM(L313:L314)</f>
        <v>0</v>
      </c>
      <c r="M312" s="38"/>
    </row>
    <row r="313" spans="1:13" ht="24.75" hidden="1" customHeight="1">
      <c r="A313" s="170">
        <v>3</v>
      </c>
      <c r="B313" s="170">
        <v>3</v>
      </c>
      <c r="C313" s="166">
        <v>1</v>
      </c>
      <c r="D313" s="167">
        <v>1</v>
      </c>
      <c r="E313" s="167">
        <v>3</v>
      </c>
      <c r="F313" s="169">
        <v>1</v>
      </c>
      <c r="G313" s="168" t="s">
        <v>145</v>
      </c>
      <c r="H313" s="146">
        <v>280</v>
      </c>
      <c r="I313" s="174">
        <v>0</v>
      </c>
      <c r="J313" s="174">
        <v>0</v>
      </c>
      <c r="K313" s="174">
        <v>0</v>
      </c>
      <c r="L313" s="174">
        <v>0</v>
      </c>
      <c r="M313" s="38"/>
    </row>
    <row r="314" spans="1:13" ht="22.5" hidden="1" customHeight="1">
      <c r="A314" s="170">
        <v>3</v>
      </c>
      <c r="B314" s="170">
        <v>3</v>
      </c>
      <c r="C314" s="166">
        <v>1</v>
      </c>
      <c r="D314" s="167">
        <v>1</v>
      </c>
      <c r="E314" s="167">
        <v>3</v>
      </c>
      <c r="F314" s="169">
        <v>2</v>
      </c>
      <c r="G314" s="168" t="s">
        <v>164</v>
      </c>
      <c r="H314" s="146">
        <v>281</v>
      </c>
      <c r="I314" s="174">
        <v>0</v>
      </c>
      <c r="J314" s="174">
        <v>0</v>
      </c>
      <c r="K314" s="174">
        <v>0</v>
      </c>
      <c r="L314" s="174">
        <v>0</v>
      </c>
      <c r="M314" s="38"/>
    </row>
    <row r="315" spans="1:13" hidden="1">
      <c r="A315" s="187">
        <v>3</v>
      </c>
      <c r="B315" s="161">
        <v>3</v>
      </c>
      <c r="C315" s="166">
        <v>1</v>
      </c>
      <c r="D315" s="167">
        <v>2</v>
      </c>
      <c r="E315" s="167"/>
      <c r="F315" s="169"/>
      <c r="G315" s="168" t="s">
        <v>177</v>
      </c>
      <c r="H315" s="146">
        <v>282</v>
      </c>
      <c r="I315" s="155">
        <f>I316</f>
        <v>0</v>
      </c>
      <c r="J315" s="231">
        <f>J316</f>
        <v>0</v>
      </c>
      <c r="K315" s="156">
        <f>K316</f>
        <v>0</v>
      </c>
      <c r="L315" s="156">
        <f>L316</f>
        <v>0</v>
      </c>
    </row>
    <row r="316" spans="1:13" ht="26.25" hidden="1" customHeight="1">
      <c r="A316" s="187">
        <v>3</v>
      </c>
      <c r="B316" s="187">
        <v>3</v>
      </c>
      <c r="C316" s="161">
        <v>1</v>
      </c>
      <c r="D316" s="159">
        <v>2</v>
      </c>
      <c r="E316" s="159">
        <v>1</v>
      </c>
      <c r="F316" s="162"/>
      <c r="G316" s="168" t="s">
        <v>177</v>
      </c>
      <c r="H316" s="146">
        <v>283</v>
      </c>
      <c r="I316" s="177">
        <f>SUM(I317:I318)</f>
        <v>0</v>
      </c>
      <c r="J316" s="232">
        <f>SUM(J317:J318)</f>
        <v>0</v>
      </c>
      <c r="K316" s="178">
        <f>SUM(K317:K318)</f>
        <v>0</v>
      </c>
      <c r="L316" s="178">
        <f>SUM(L317:L318)</f>
        <v>0</v>
      </c>
      <c r="M316" s="38"/>
    </row>
    <row r="317" spans="1:13" ht="25.5" hidden="1" customHeight="1">
      <c r="A317" s="170">
        <v>3</v>
      </c>
      <c r="B317" s="170">
        <v>3</v>
      </c>
      <c r="C317" s="166">
        <v>1</v>
      </c>
      <c r="D317" s="167">
        <v>2</v>
      </c>
      <c r="E317" s="167">
        <v>1</v>
      </c>
      <c r="F317" s="169">
        <v>1</v>
      </c>
      <c r="G317" s="168" t="s">
        <v>178</v>
      </c>
      <c r="H317" s="146">
        <v>284</v>
      </c>
      <c r="I317" s="174">
        <v>0</v>
      </c>
      <c r="J317" s="174">
        <v>0</v>
      </c>
      <c r="K317" s="174">
        <v>0</v>
      </c>
      <c r="L317" s="174">
        <v>0</v>
      </c>
      <c r="M317" s="38"/>
    </row>
    <row r="318" spans="1:13" ht="24" hidden="1" customHeight="1">
      <c r="A318" s="179">
        <v>3</v>
      </c>
      <c r="B318" s="215">
        <v>3</v>
      </c>
      <c r="C318" s="188">
        <v>1</v>
      </c>
      <c r="D318" s="189">
        <v>2</v>
      </c>
      <c r="E318" s="189">
        <v>1</v>
      </c>
      <c r="F318" s="190">
        <v>2</v>
      </c>
      <c r="G318" s="191" t="s">
        <v>179</v>
      </c>
      <c r="H318" s="146">
        <v>285</v>
      </c>
      <c r="I318" s="174">
        <v>0</v>
      </c>
      <c r="J318" s="174">
        <v>0</v>
      </c>
      <c r="K318" s="174">
        <v>0</v>
      </c>
      <c r="L318" s="174">
        <v>0</v>
      </c>
      <c r="M318" s="38"/>
    </row>
    <row r="319" spans="1:13" ht="27.75" hidden="1" customHeight="1">
      <c r="A319" s="166">
        <v>3</v>
      </c>
      <c r="B319" s="168">
        <v>3</v>
      </c>
      <c r="C319" s="166">
        <v>1</v>
      </c>
      <c r="D319" s="167">
        <v>3</v>
      </c>
      <c r="E319" s="167"/>
      <c r="F319" s="169"/>
      <c r="G319" s="168" t="s">
        <v>180</v>
      </c>
      <c r="H319" s="146">
        <v>286</v>
      </c>
      <c r="I319" s="155">
        <f>I320</f>
        <v>0</v>
      </c>
      <c r="J319" s="231">
        <f>J320</f>
        <v>0</v>
      </c>
      <c r="K319" s="156">
        <f>K320</f>
        <v>0</v>
      </c>
      <c r="L319" s="156">
        <f>L320</f>
        <v>0</v>
      </c>
      <c r="M319" s="38"/>
    </row>
    <row r="320" spans="1:13" ht="24" hidden="1" customHeight="1">
      <c r="A320" s="166">
        <v>3</v>
      </c>
      <c r="B320" s="191">
        <v>3</v>
      </c>
      <c r="C320" s="188">
        <v>1</v>
      </c>
      <c r="D320" s="189">
        <v>3</v>
      </c>
      <c r="E320" s="189">
        <v>1</v>
      </c>
      <c r="F320" s="190"/>
      <c r="G320" s="168" t="s">
        <v>180</v>
      </c>
      <c r="H320" s="146">
        <v>287</v>
      </c>
      <c r="I320" s="156">
        <f>I321+I322</f>
        <v>0</v>
      </c>
      <c r="J320" s="156">
        <f>J321+J322</f>
        <v>0</v>
      </c>
      <c r="K320" s="156">
        <f>K321+K322</f>
        <v>0</v>
      </c>
      <c r="L320" s="156">
        <f>L321+L322</f>
        <v>0</v>
      </c>
      <c r="M320" s="38"/>
    </row>
    <row r="321" spans="1:13" ht="27" hidden="1" customHeight="1">
      <c r="A321" s="166">
        <v>3</v>
      </c>
      <c r="B321" s="168">
        <v>3</v>
      </c>
      <c r="C321" s="166">
        <v>1</v>
      </c>
      <c r="D321" s="167">
        <v>3</v>
      </c>
      <c r="E321" s="167">
        <v>1</v>
      </c>
      <c r="F321" s="169">
        <v>1</v>
      </c>
      <c r="G321" s="168" t="s">
        <v>181</v>
      </c>
      <c r="H321" s="146">
        <v>288</v>
      </c>
      <c r="I321" s="220">
        <v>0</v>
      </c>
      <c r="J321" s="220">
        <v>0</v>
      </c>
      <c r="K321" s="220">
        <v>0</v>
      </c>
      <c r="L321" s="219">
        <v>0</v>
      </c>
      <c r="M321" s="38"/>
    </row>
    <row r="322" spans="1:13" ht="26.25" hidden="1" customHeight="1">
      <c r="A322" s="166">
        <v>3</v>
      </c>
      <c r="B322" s="168">
        <v>3</v>
      </c>
      <c r="C322" s="166">
        <v>1</v>
      </c>
      <c r="D322" s="167">
        <v>3</v>
      </c>
      <c r="E322" s="167">
        <v>1</v>
      </c>
      <c r="F322" s="169">
        <v>2</v>
      </c>
      <c r="G322" s="168" t="s">
        <v>182</v>
      </c>
      <c r="H322" s="146">
        <v>289</v>
      </c>
      <c r="I322" s="174">
        <v>0</v>
      </c>
      <c r="J322" s="174">
        <v>0</v>
      </c>
      <c r="K322" s="174">
        <v>0</v>
      </c>
      <c r="L322" s="174">
        <v>0</v>
      </c>
      <c r="M322" s="38"/>
    </row>
    <row r="323" spans="1:13" hidden="1">
      <c r="A323" s="166">
        <v>3</v>
      </c>
      <c r="B323" s="168">
        <v>3</v>
      </c>
      <c r="C323" s="166">
        <v>1</v>
      </c>
      <c r="D323" s="167">
        <v>4</v>
      </c>
      <c r="E323" s="167"/>
      <c r="F323" s="169"/>
      <c r="G323" s="168" t="s">
        <v>183</v>
      </c>
      <c r="H323" s="146">
        <v>290</v>
      </c>
      <c r="I323" s="155">
        <f>I324</f>
        <v>0</v>
      </c>
      <c r="J323" s="231">
        <f>J324</f>
        <v>0</v>
      </c>
      <c r="K323" s="156">
        <f>K324</f>
        <v>0</v>
      </c>
      <c r="L323" s="156">
        <f>L324</f>
        <v>0</v>
      </c>
    </row>
    <row r="324" spans="1:13" ht="31.5" hidden="1" customHeight="1">
      <c r="A324" s="170">
        <v>3</v>
      </c>
      <c r="B324" s="166">
        <v>3</v>
      </c>
      <c r="C324" s="167">
        <v>1</v>
      </c>
      <c r="D324" s="167">
        <v>4</v>
      </c>
      <c r="E324" s="167">
        <v>1</v>
      </c>
      <c r="F324" s="169"/>
      <c r="G324" s="168" t="s">
        <v>183</v>
      </c>
      <c r="H324" s="146">
        <v>291</v>
      </c>
      <c r="I324" s="155">
        <f>SUM(I325:I326)</f>
        <v>0</v>
      </c>
      <c r="J324" s="155">
        <f>SUM(J325:J326)</f>
        <v>0</v>
      </c>
      <c r="K324" s="155">
        <f>SUM(K325:K326)</f>
        <v>0</v>
      </c>
      <c r="L324" s="155">
        <f>SUM(L325:L326)</f>
        <v>0</v>
      </c>
      <c r="M324" s="38"/>
    </row>
    <row r="325" spans="1:13" hidden="1">
      <c r="A325" s="170">
        <v>3</v>
      </c>
      <c r="B325" s="166">
        <v>3</v>
      </c>
      <c r="C325" s="167">
        <v>1</v>
      </c>
      <c r="D325" s="167">
        <v>4</v>
      </c>
      <c r="E325" s="167">
        <v>1</v>
      </c>
      <c r="F325" s="169">
        <v>1</v>
      </c>
      <c r="G325" s="168" t="s">
        <v>184</v>
      </c>
      <c r="H325" s="146">
        <v>292</v>
      </c>
      <c r="I325" s="173">
        <v>0</v>
      </c>
      <c r="J325" s="174">
        <v>0</v>
      </c>
      <c r="K325" s="174">
        <v>0</v>
      </c>
      <c r="L325" s="173">
        <v>0</v>
      </c>
    </row>
    <row r="326" spans="1:13" ht="30.75" hidden="1" customHeight="1">
      <c r="A326" s="166">
        <v>3</v>
      </c>
      <c r="B326" s="167">
        <v>3</v>
      </c>
      <c r="C326" s="167">
        <v>1</v>
      </c>
      <c r="D326" s="167">
        <v>4</v>
      </c>
      <c r="E326" s="167">
        <v>1</v>
      </c>
      <c r="F326" s="169">
        <v>2</v>
      </c>
      <c r="G326" s="168" t="s">
        <v>185</v>
      </c>
      <c r="H326" s="146">
        <v>293</v>
      </c>
      <c r="I326" s="174">
        <v>0</v>
      </c>
      <c r="J326" s="220">
        <v>0</v>
      </c>
      <c r="K326" s="220">
        <v>0</v>
      </c>
      <c r="L326" s="219">
        <v>0</v>
      </c>
      <c r="M326" s="38"/>
    </row>
    <row r="327" spans="1:13" ht="26.25" hidden="1" customHeight="1">
      <c r="A327" s="166">
        <v>3</v>
      </c>
      <c r="B327" s="167">
        <v>3</v>
      </c>
      <c r="C327" s="167">
        <v>1</v>
      </c>
      <c r="D327" s="167">
        <v>5</v>
      </c>
      <c r="E327" s="167"/>
      <c r="F327" s="169"/>
      <c r="G327" s="168" t="s">
        <v>186</v>
      </c>
      <c r="H327" s="146">
        <v>294</v>
      </c>
      <c r="I327" s="178">
        <f t="shared" ref="I327:L328" si="28">I328</f>
        <v>0</v>
      </c>
      <c r="J327" s="231">
        <f t="shared" si="28"/>
        <v>0</v>
      </c>
      <c r="K327" s="156">
        <f t="shared" si="28"/>
        <v>0</v>
      </c>
      <c r="L327" s="156">
        <f t="shared" si="28"/>
        <v>0</v>
      </c>
      <c r="M327" s="38"/>
    </row>
    <row r="328" spans="1:13" ht="30" hidden="1" customHeight="1">
      <c r="A328" s="161">
        <v>3</v>
      </c>
      <c r="B328" s="189">
        <v>3</v>
      </c>
      <c r="C328" s="189">
        <v>1</v>
      </c>
      <c r="D328" s="189">
        <v>5</v>
      </c>
      <c r="E328" s="189">
        <v>1</v>
      </c>
      <c r="F328" s="190"/>
      <c r="G328" s="168" t="s">
        <v>186</v>
      </c>
      <c r="H328" s="146">
        <v>295</v>
      </c>
      <c r="I328" s="156">
        <f t="shared" si="28"/>
        <v>0</v>
      </c>
      <c r="J328" s="232">
        <f t="shared" si="28"/>
        <v>0</v>
      </c>
      <c r="K328" s="178">
        <f t="shared" si="28"/>
        <v>0</v>
      </c>
      <c r="L328" s="178">
        <f t="shared" si="28"/>
        <v>0</v>
      </c>
      <c r="M328" s="38"/>
    </row>
    <row r="329" spans="1:13" ht="30" hidden="1" customHeight="1">
      <c r="A329" s="166">
        <v>3</v>
      </c>
      <c r="B329" s="167">
        <v>3</v>
      </c>
      <c r="C329" s="167">
        <v>1</v>
      </c>
      <c r="D329" s="167">
        <v>5</v>
      </c>
      <c r="E329" s="167">
        <v>1</v>
      </c>
      <c r="F329" s="169">
        <v>1</v>
      </c>
      <c r="G329" s="168" t="s">
        <v>187</v>
      </c>
      <c r="H329" s="146">
        <v>296</v>
      </c>
      <c r="I329" s="174">
        <v>0</v>
      </c>
      <c r="J329" s="220">
        <v>0</v>
      </c>
      <c r="K329" s="220">
        <v>0</v>
      </c>
      <c r="L329" s="219">
        <v>0</v>
      </c>
      <c r="M329" s="38"/>
    </row>
    <row r="330" spans="1:13" ht="30" hidden="1" customHeight="1">
      <c r="A330" s="166">
        <v>3</v>
      </c>
      <c r="B330" s="167">
        <v>3</v>
      </c>
      <c r="C330" s="167">
        <v>1</v>
      </c>
      <c r="D330" s="167">
        <v>6</v>
      </c>
      <c r="E330" s="167"/>
      <c r="F330" s="169"/>
      <c r="G330" s="168" t="s">
        <v>157</v>
      </c>
      <c r="H330" s="146">
        <v>297</v>
      </c>
      <c r="I330" s="156">
        <f t="shared" ref="I330:L331" si="29">I331</f>
        <v>0</v>
      </c>
      <c r="J330" s="231">
        <f t="shared" si="29"/>
        <v>0</v>
      </c>
      <c r="K330" s="156">
        <f t="shared" si="29"/>
        <v>0</v>
      </c>
      <c r="L330" s="156">
        <f t="shared" si="29"/>
        <v>0</v>
      </c>
      <c r="M330" s="38"/>
    </row>
    <row r="331" spans="1:13" ht="30" hidden="1" customHeight="1">
      <c r="A331" s="166">
        <v>3</v>
      </c>
      <c r="B331" s="167">
        <v>3</v>
      </c>
      <c r="C331" s="167">
        <v>1</v>
      </c>
      <c r="D331" s="167">
        <v>6</v>
      </c>
      <c r="E331" s="167">
        <v>1</v>
      </c>
      <c r="F331" s="169"/>
      <c r="G331" s="168" t="s">
        <v>157</v>
      </c>
      <c r="H331" s="146">
        <v>298</v>
      </c>
      <c r="I331" s="155">
        <f t="shared" si="29"/>
        <v>0</v>
      </c>
      <c r="J331" s="231">
        <f t="shared" si="29"/>
        <v>0</v>
      </c>
      <c r="K331" s="156">
        <f t="shared" si="29"/>
        <v>0</v>
      </c>
      <c r="L331" s="156">
        <f t="shared" si="29"/>
        <v>0</v>
      </c>
      <c r="M331" s="38"/>
    </row>
    <row r="332" spans="1:13" ht="25.5" hidden="1" customHeight="1">
      <c r="A332" s="166">
        <v>3</v>
      </c>
      <c r="B332" s="167">
        <v>3</v>
      </c>
      <c r="C332" s="167">
        <v>1</v>
      </c>
      <c r="D332" s="167">
        <v>6</v>
      </c>
      <c r="E332" s="167">
        <v>1</v>
      </c>
      <c r="F332" s="169">
        <v>1</v>
      </c>
      <c r="G332" s="168" t="s">
        <v>157</v>
      </c>
      <c r="H332" s="146">
        <v>299</v>
      </c>
      <c r="I332" s="220">
        <v>0</v>
      </c>
      <c r="J332" s="220">
        <v>0</v>
      </c>
      <c r="K332" s="220">
        <v>0</v>
      </c>
      <c r="L332" s="219">
        <v>0</v>
      </c>
      <c r="M332" s="38"/>
    </row>
    <row r="333" spans="1:13" ht="22.5" hidden="1" customHeight="1">
      <c r="A333" s="166">
        <v>3</v>
      </c>
      <c r="B333" s="167">
        <v>3</v>
      </c>
      <c r="C333" s="167">
        <v>1</v>
      </c>
      <c r="D333" s="167">
        <v>7</v>
      </c>
      <c r="E333" s="167"/>
      <c r="F333" s="169"/>
      <c r="G333" s="168" t="s">
        <v>188</v>
      </c>
      <c r="H333" s="146">
        <v>300</v>
      </c>
      <c r="I333" s="155">
        <f>I334</f>
        <v>0</v>
      </c>
      <c r="J333" s="231">
        <f>J334</f>
        <v>0</v>
      </c>
      <c r="K333" s="156">
        <f>K334</f>
        <v>0</v>
      </c>
      <c r="L333" s="156">
        <f>L334</f>
        <v>0</v>
      </c>
      <c r="M333" s="38"/>
    </row>
    <row r="334" spans="1:13" ht="25.5" hidden="1" customHeight="1">
      <c r="A334" s="166">
        <v>3</v>
      </c>
      <c r="B334" s="167">
        <v>3</v>
      </c>
      <c r="C334" s="167">
        <v>1</v>
      </c>
      <c r="D334" s="167">
        <v>7</v>
      </c>
      <c r="E334" s="167">
        <v>1</v>
      </c>
      <c r="F334" s="169"/>
      <c r="G334" s="168" t="s">
        <v>188</v>
      </c>
      <c r="H334" s="146">
        <v>301</v>
      </c>
      <c r="I334" s="155">
        <f>I335+I336</f>
        <v>0</v>
      </c>
      <c r="J334" s="155">
        <f>J335+J336</f>
        <v>0</v>
      </c>
      <c r="K334" s="155">
        <f>K335+K336</f>
        <v>0</v>
      </c>
      <c r="L334" s="155">
        <f>L335+L336</f>
        <v>0</v>
      </c>
      <c r="M334" s="38"/>
    </row>
    <row r="335" spans="1:13" ht="27" hidden="1" customHeight="1">
      <c r="A335" s="166">
        <v>3</v>
      </c>
      <c r="B335" s="167">
        <v>3</v>
      </c>
      <c r="C335" s="167">
        <v>1</v>
      </c>
      <c r="D335" s="167">
        <v>7</v>
      </c>
      <c r="E335" s="167">
        <v>1</v>
      </c>
      <c r="F335" s="169">
        <v>1</v>
      </c>
      <c r="G335" s="168" t="s">
        <v>189</v>
      </c>
      <c r="H335" s="146">
        <v>302</v>
      </c>
      <c r="I335" s="220">
        <v>0</v>
      </c>
      <c r="J335" s="220">
        <v>0</v>
      </c>
      <c r="K335" s="220">
        <v>0</v>
      </c>
      <c r="L335" s="219">
        <v>0</v>
      </c>
      <c r="M335" s="38"/>
    </row>
    <row r="336" spans="1:13" ht="27.75" hidden="1" customHeight="1">
      <c r="A336" s="166">
        <v>3</v>
      </c>
      <c r="B336" s="167">
        <v>3</v>
      </c>
      <c r="C336" s="167">
        <v>1</v>
      </c>
      <c r="D336" s="167">
        <v>7</v>
      </c>
      <c r="E336" s="167">
        <v>1</v>
      </c>
      <c r="F336" s="169">
        <v>2</v>
      </c>
      <c r="G336" s="168" t="s">
        <v>190</v>
      </c>
      <c r="H336" s="146">
        <v>303</v>
      </c>
      <c r="I336" s="174">
        <v>0</v>
      </c>
      <c r="J336" s="174">
        <v>0</v>
      </c>
      <c r="K336" s="174">
        <v>0</v>
      </c>
      <c r="L336" s="174">
        <v>0</v>
      </c>
      <c r="M336" s="38"/>
    </row>
    <row r="337" spans="1:16" ht="38.25" hidden="1" customHeight="1">
      <c r="A337" s="166">
        <v>3</v>
      </c>
      <c r="B337" s="167">
        <v>3</v>
      </c>
      <c r="C337" s="167">
        <v>2</v>
      </c>
      <c r="D337" s="167"/>
      <c r="E337" s="167"/>
      <c r="F337" s="169"/>
      <c r="G337" s="168" t="s">
        <v>191</v>
      </c>
      <c r="H337" s="146">
        <v>304</v>
      </c>
      <c r="I337" s="155">
        <f>SUM(I338+I347+I351+I355+I359+I362+I365)</f>
        <v>0</v>
      </c>
      <c r="J337" s="231">
        <f>SUM(J338+J347+J351+J355+J359+J362+J365)</f>
        <v>0</v>
      </c>
      <c r="K337" s="156">
        <f>SUM(K338+K347+K351+K355+K359+K362+K365)</f>
        <v>0</v>
      </c>
      <c r="L337" s="156">
        <f>SUM(L338+L347+L351+L355+L359+L362+L365)</f>
        <v>0</v>
      </c>
      <c r="M337" s="38"/>
    </row>
    <row r="338" spans="1:16" ht="30" hidden="1" customHeight="1">
      <c r="A338" s="166">
        <v>3</v>
      </c>
      <c r="B338" s="167">
        <v>3</v>
      </c>
      <c r="C338" s="167">
        <v>2</v>
      </c>
      <c r="D338" s="167">
        <v>1</v>
      </c>
      <c r="E338" s="167"/>
      <c r="F338" s="169"/>
      <c r="G338" s="168" t="s">
        <v>139</v>
      </c>
      <c r="H338" s="146">
        <v>305</v>
      </c>
      <c r="I338" s="155">
        <f>I339</f>
        <v>0</v>
      </c>
      <c r="J338" s="231">
        <f>J339</f>
        <v>0</v>
      </c>
      <c r="K338" s="156">
        <f>K339</f>
        <v>0</v>
      </c>
      <c r="L338" s="156">
        <f>L339</f>
        <v>0</v>
      </c>
      <c r="M338" s="38"/>
    </row>
    <row r="339" spans="1:16" hidden="1">
      <c r="A339" s="170">
        <v>3</v>
      </c>
      <c r="B339" s="166">
        <v>3</v>
      </c>
      <c r="C339" s="167">
        <v>2</v>
      </c>
      <c r="D339" s="168">
        <v>1</v>
      </c>
      <c r="E339" s="166">
        <v>1</v>
      </c>
      <c r="F339" s="169"/>
      <c r="G339" s="168" t="s">
        <v>139</v>
      </c>
      <c r="H339" s="146">
        <v>306</v>
      </c>
      <c r="I339" s="155">
        <f t="shared" ref="I339:P339" si="30">SUM(I340:I340)</f>
        <v>0</v>
      </c>
      <c r="J339" s="155">
        <f t="shared" si="30"/>
        <v>0</v>
      </c>
      <c r="K339" s="155">
        <f t="shared" si="30"/>
        <v>0</v>
      </c>
      <c r="L339" s="155">
        <f t="shared" si="30"/>
        <v>0</v>
      </c>
      <c r="M339" s="233">
        <f t="shared" si="30"/>
        <v>0</v>
      </c>
      <c r="N339" s="233">
        <f t="shared" si="30"/>
        <v>0</v>
      </c>
      <c r="O339" s="233">
        <f t="shared" si="30"/>
        <v>0</v>
      </c>
      <c r="P339" s="233">
        <f t="shared" si="30"/>
        <v>0</v>
      </c>
    </row>
    <row r="340" spans="1:16" ht="27.75" hidden="1" customHeight="1">
      <c r="A340" s="170">
        <v>3</v>
      </c>
      <c r="B340" s="166">
        <v>3</v>
      </c>
      <c r="C340" s="167">
        <v>2</v>
      </c>
      <c r="D340" s="168">
        <v>1</v>
      </c>
      <c r="E340" s="166">
        <v>1</v>
      </c>
      <c r="F340" s="169">
        <v>1</v>
      </c>
      <c r="G340" s="168" t="s">
        <v>140</v>
      </c>
      <c r="H340" s="146">
        <v>307</v>
      </c>
      <c r="I340" s="220">
        <v>0</v>
      </c>
      <c r="J340" s="220">
        <v>0</v>
      </c>
      <c r="K340" s="220">
        <v>0</v>
      </c>
      <c r="L340" s="219">
        <v>0</v>
      </c>
      <c r="M340" s="38"/>
    </row>
    <row r="341" spans="1:16" hidden="1">
      <c r="A341" s="170">
        <v>3</v>
      </c>
      <c r="B341" s="166">
        <v>3</v>
      </c>
      <c r="C341" s="167">
        <v>2</v>
      </c>
      <c r="D341" s="168">
        <v>1</v>
      </c>
      <c r="E341" s="166">
        <v>2</v>
      </c>
      <c r="F341" s="169"/>
      <c r="G341" s="191" t="s">
        <v>163</v>
      </c>
      <c r="H341" s="146">
        <v>308</v>
      </c>
      <c r="I341" s="155">
        <f>SUM(I342:I343)</f>
        <v>0</v>
      </c>
      <c r="J341" s="155">
        <f>SUM(J342:J343)</f>
        <v>0</v>
      </c>
      <c r="K341" s="155">
        <f>SUM(K342:K343)</f>
        <v>0</v>
      </c>
      <c r="L341" s="155">
        <f>SUM(L342:L343)</f>
        <v>0</v>
      </c>
    </row>
    <row r="342" spans="1:16" hidden="1">
      <c r="A342" s="170">
        <v>3</v>
      </c>
      <c r="B342" s="166">
        <v>3</v>
      </c>
      <c r="C342" s="167">
        <v>2</v>
      </c>
      <c r="D342" s="168">
        <v>1</v>
      </c>
      <c r="E342" s="166">
        <v>2</v>
      </c>
      <c r="F342" s="169">
        <v>1</v>
      </c>
      <c r="G342" s="191" t="s">
        <v>142</v>
      </c>
      <c r="H342" s="146">
        <v>309</v>
      </c>
      <c r="I342" s="220">
        <v>0</v>
      </c>
      <c r="J342" s="220">
        <v>0</v>
      </c>
      <c r="K342" s="220">
        <v>0</v>
      </c>
      <c r="L342" s="219">
        <v>0</v>
      </c>
    </row>
    <row r="343" spans="1:16" hidden="1">
      <c r="A343" s="170">
        <v>3</v>
      </c>
      <c r="B343" s="166">
        <v>3</v>
      </c>
      <c r="C343" s="167">
        <v>2</v>
      </c>
      <c r="D343" s="168">
        <v>1</v>
      </c>
      <c r="E343" s="166">
        <v>2</v>
      </c>
      <c r="F343" s="169">
        <v>2</v>
      </c>
      <c r="G343" s="191" t="s">
        <v>143</v>
      </c>
      <c r="H343" s="146">
        <v>310</v>
      </c>
      <c r="I343" s="174">
        <v>0</v>
      </c>
      <c r="J343" s="174">
        <v>0</v>
      </c>
      <c r="K343" s="174">
        <v>0</v>
      </c>
      <c r="L343" s="174">
        <v>0</v>
      </c>
    </row>
    <row r="344" spans="1:16" hidden="1">
      <c r="A344" s="170">
        <v>3</v>
      </c>
      <c r="B344" s="166">
        <v>3</v>
      </c>
      <c r="C344" s="167">
        <v>2</v>
      </c>
      <c r="D344" s="168">
        <v>1</v>
      </c>
      <c r="E344" s="166">
        <v>3</v>
      </c>
      <c r="F344" s="169"/>
      <c r="G344" s="191" t="s">
        <v>144</v>
      </c>
      <c r="H344" s="146">
        <v>311</v>
      </c>
      <c r="I344" s="155">
        <f>SUM(I345:I346)</f>
        <v>0</v>
      </c>
      <c r="J344" s="155">
        <f>SUM(J345:J346)</f>
        <v>0</v>
      </c>
      <c r="K344" s="155">
        <f>SUM(K345:K346)</f>
        <v>0</v>
      </c>
      <c r="L344" s="155">
        <f>SUM(L345:L346)</f>
        <v>0</v>
      </c>
    </row>
    <row r="345" spans="1:16" hidden="1">
      <c r="A345" s="170">
        <v>3</v>
      </c>
      <c r="B345" s="166">
        <v>3</v>
      </c>
      <c r="C345" s="167">
        <v>2</v>
      </c>
      <c r="D345" s="168">
        <v>1</v>
      </c>
      <c r="E345" s="166">
        <v>3</v>
      </c>
      <c r="F345" s="169">
        <v>1</v>
      </c>
      <c r="G345" s="191" t="s">
        <v>145</v>
      </c>
      <c r="H345" s="146">
        <v>312</v>
      </c>
      <c r="I345" s="174">
        <v>0</v>
      </c>
      <c r="J345" s="174">
        <v>0</v>
      </c>
      <c r="K345" s="174">
        <v>0</v>
      </c>
      <c r="L345" s="174">
        <v>0</v>
      </c>
    </row>
    <row r="346" spans="1:16" hidden="1">
      <c r="A346" s="170">
        <v>3</v>
      </c>
      <c r="B346" s="166">
        <v>3</v>
      </c>
      <c r="C346" s="167">
        <v>2</v>
      </c>
      <c r="D346" s="168">
        <v>1</v>
      </c>
      <c r="E346" s="166">
        <v>3</v>
      </c>
      <c r="F346" s="169">
        <v>2</v>
      </c>
      <c r="G346" s="191" t="s">
        <v>164</v>
      </c>
      <c r="H346" s="146">
        <v>313</v>
      </c>
      <c r="I346" s="192">
        <v>0</v>
      </c>
      <c r="J346" s="234">
        <v>0</v>
      </c>
      <c r="K346" s="192">
        <v>0</v>
      </c>
      <c r="L346" s="192">
        <v>0</v>
      </c>
    </row>
    <row r="347" spans="1:16" hidden="1">
      <c r="A347" s="179">
        <v>3</v>
      </c>
      <c r="B347" s="179">
        <v>3</v>
      </c>
      <c r="C347" s="188">
        <v>2</v>
      </c>
      <c r="D347" s="191">
        <v>2</v>
      </c>
      <c r="E347" s="188"/>
      <c r="F347" s="190"/>
      <c r="G347" s="191" t="s">
        <v>177</v>
      </c>
      <c r="H347" s="146">
        <v>314</v>
      </c>
      <c r="I347" s="184">
        <f>I348</f>
        <v>0</v>
      </c>
      <c r="J347" s="235">
        <f>J348</f>
        <v>0</v>
      </c>
      <c r="K347" s="185">
        <f>K348</f>
        <v>0</v>
      </c>
      <c r="L347" s="185">
        <f>L348</f>
        <v>0</v>
      </c>
    </row>
    <row r="348" spans="1:16" hidden="1">
      <c r="A348" s="170">
        <v>3</v>
      </c>
      <c r="B348" s="170">
        <v>3</v>
      </c>
      <c r="C348" s="166">
        <v>2</v>
      </c>
      <c r="D348" s="168">
        <v>2</v>
      </c>
      <c r="E348" s="166">
        <v>1</v>
      </c>
      <c r="F348" s="169"/>
      <c r="G348" s="191" t="s">
        <v>177</v>
      </c>
      <c r="H348" s="146">
        <v>315</v>
      </c>
      <c r="I348" s="155">
        <f>SUM(I349:I350)</f>
        <v>0</v>
      </c>
      <c r="J348" s="197">
        <f>SUM(J349:J350)</f>
        <v>0</v>
      </c>
      <c r="K348" s="156">
        <f>SUM(K349:K350)</f>
        <v>0</v>
      </c>
      <c r="L348" s="156">
        <f>SUM(L349:L350)</f>
        <v>0</v>
      </c>
    </row>
    <row r="349" spans="1:16" hidden="1">
      <c r="A349" s="170">
        <v>3</v>
      </c>
      <c r="B349" s="170">
        <v>3</v>
      </c>
      <c r="C349" s="166">
        <v>2</v>
      </c>
      <c r="D349" s="168">
        <v>2</v>
      </c>
      <c r="E349" s="170">
        <v>1</v>
      </c>
      <c r="F349" s="202">
        <v>1</v>
      </c>
      <c r="G349" s="168" t="s">
        <v>178</v>
      </c>
      <c r="H349" s="146">
        <v>316</v>
      </c>
      <c r="I349" s="174">
        <v>0</v>
      </c>
      <c r="J349" s="174">
        <v>0</v>
      </c>
      <c r="K349" s="174">
        <v>0</v>
      </c>
      <c r="L349" s="174">
        <v>0</v>
      </c>
    </row>
    <row r="350" spans="1:16" hidden="1">
      <c r="A350" s="179">
        <v>3</v>
      </c>
      <c r="B350" s="179">
        <v>3</v>
      </c>
      <c r="C350" s="180">
        <v>2</v>
      </c>
      <c r="D350" s="181">
        <v>2</v>
      </c>
      <c r="E350" s="182">
        <v>1</v>
      </c>
      <c r="F350" s="210">
        <v>2</v>
      </c>
      <c r="G350" s="182" t="s">
        <v>179</v>
      </c>
      <c r="H350" s="146">
        <v>317</v>
      </c>
      <c r="I350" s="174">
        <v>0</v>
      </c>
      <c r="J350" s="174">
        <v>0</v>
      </c>
      <c r="K350" s="174">
        <v>0</v>
      </c>
      <c r="L350" s="174">
        <v>0</v>
      </c>
    </row>
    <row r="351" spans="1:16" ht="23.25" hidden="1" customHeight="1">
      <c r="A351" s="170">
        <v>3</v>
      </c>
      <c r="B351" s="170">
        <v>3</v>
      </c>
      <c r="C351" s="166">
        <v>2</v>
      </c>
      <c r="D351" s="167">
        <v>3</v>
      </c>
      <c r="E351" s="168"/>
      <c r="F351" s="202"/>
      <c r="G351" s="168" t="s">
        <v>180</v>
      </c>
      <c r="H351" s="146">
        <v>318</v>
      </c>
      <c r="I351" s="155">
        <f>I352</f>
        <v>0</v>
      </c>
      <c r="J351" s="197">
        <f>J352</f>
        <v>0</v>
      </c>
      <c r="K351" s="156">
        <f>K352</f>
        <v>0</v>
      </c>
      <c r="L351" s="156">
        <f>L352</f>
        <v>0</v>
      </c>
      <c r="M351" s="38"/>
    </row>
    <row r="352" spans="1:16" ht="27.75" hidden="1" customHeight="1">
      <c r="A352" s="170">
        <v>3</v>
      </c>
      <c r="B352" s="170">
        <v>3</v>
      </c>
      <c r="C352" s="166">
        <v>2</v>
      </c>
      <c r="D352" s="167">
        <v>3</v>
      </c>
      <c r="E352" s="168">
        <v>1</v>
      </c>
      <c r="F352" s="202"/>
      <c r="G352" s="168" t="s">
        <v>180</v>
      </c>
      <c r="H352" s="146">
        <v>319</v>
      </c>
      <c r="I352" s="155">
        <f>I353+I354</f>
        <v>0</v>
      </c>
      <c r="J352" s="155">
        <f>J353+J354</f>
        <v>0</v>
      </c>
      <c r="K352" s="155">
        <f>K353+K354</f>
        <v>0</v>
      </c>
      <c r="L352" s="155">
        <f>L353+L354</f>
        <v>0</v>
      </c>
      <c r="M352" s="38"/>
    </row>
    <row r="353" spans="1:13" ht="28.5" hidden="1" customHeight="1">
      <c r="A353" s="170">
        <v>3</v>
      </c>
      <c r="B353" s="170">
        <v>3</v>
      </c>
      <c r="C353" s="166">
        <v>2</v>
      </c>
      <c r="D353" s="167">
        <v>3</v>
      </c>
      <c r="E353" s="168">
        <v>1</v>
      </c>
      <c r="F353" s="202">
        <v>1</v>
      </c>
      <c r="G353" s="168" t="s">
        <v>181</v>
      </c>
      <c r="H353" s="146">
        <v>320</v>
      </c>
      <c r="I353" s="220">
        <v>0</v>
      </c>
      <c r="J353" s="220">
        <v>0</v>
      </c>
      <c r="K353" s="220">
        <v>0</v>
      </c>
      <c r="L353" s="219">
        <v>0</v>
      </c>
      <c r="M353" s="38"/>
    </row>
    <row r="354" spans="1:13" ht="27.75" hidden="1" customHeight="1">
      <c r="A354" s="170">
        <v>3</v>
      </c>
      <c r="B354" s="170">
        <v>3</v>
      </c>
      <c r="C354" s="166">
        <v>2</v>
      </c>
      <c r="D354" s="167">
        <v>3</v>
      </c>
      <c r="E354" s="168">
        <v>1</v>
      </c>
      <c r="F354" s="202">
        <v>2</v>
      </c>
      <c r="G354" s="168" t="s">
        <v>182</v>
      </c>
      <c r="H354" s="146">
        <v>321</v>
      </c>
      <c r="I354" s="174">
        <v>0</v>
      </c>
      <c r="J354" s="174">
        <v>0</v>
      </c>
      <c r="K354" s="174">
        <v>0</v>
      </c>
      <c r="L354" s="174">
        <v>0</v>
      </c>
      <c r="M354" s="38"/>
    </row>
    <row r="355" spans="1:13" hidden="1">
      <c r="A355" s="170">
        <v>3</v>
      </c>
      <c r="B355" s="170">
        <v>3</v>
      </c>
      <c r="C355" s="166">
        <v>2</v>
      </c>
      <c r="D355" s="167">
        <v>4</v>
      </c>
      <c r="E355" s="167"/>
      <c r="F355" s="169"/>
      <c r="G355" s="168" t="s">
        <v>183</v>
      </c>
      <c r="H355" s="146">
        <v>322</v>
      </c>
      <c r="I355" s="155">
        <f>I356</f>
        <v>0</v>
      </c>
      <c r="J355" s="197">
        <f>J356</f>
        <v>0</v>
      </c>
      <c r="K355" s="156">
        <f>K356</f>
        <v>0</v>
      </c>
      <c r="L355" s="156">
        <f>L356</f>
        <v>0</v>
      </c>
    </row>
    <row r="356" spans="1:13" hidden="1">
      <c r="A356" s="187">
        <v>3</v>
      </c>
      <c r="B356" s="187">
        <v>3</v>
      </c>
      <c r="C356" s="161">
        <v>2</v>
      </c>
      <c r="D356" s="159">
        <v>4</v>
      </c>
      <c r="E356" s="159">
        <v>1</v>
      </c>
      <c r="F356" s="162"/>
      <c r="G356" s="168" t="s">
        <v>183</v>
      </c>
      <c r="H356" s="146">
        <v>323</v>
      </c>
      <c r="I356" s="177">
        <f>SUM(I357:I358)</f>
        <v>0</v>
      </c>
      <c r="J356" s="199">
        <f>SUM(J357:J358)</f>
        <v>0</v>
      </c>
      <c r="K356" s="178">
        <f>SUM(K357:K358)</f>
        <v>0</v>
      </c>
      <c r="L356" s="178">
        <f>SUM(L357:L358)</f>
        <v>0</v>
      </c>
    </row>
    <row r="357" spans="1:13" ht="30.75" hidden="1" customHeight="1">
      <c r="A357" s="170">
        <v>3</v>
      </c>
      <c r="B357" s="170">
        <v>3</v>
      </c>
      <c r="C357" s="166">
        <v>2</v>
      </c>
      <c r="D357" s="167">
        <v>4</v>
      </c>
      <c r="E357" s="167">
        <v>1</v>
      </c>
      <c r="F357" s="169">
        <v>1</v>
      </c>
      <c r="G357" s="168" t="s">
        <v>184</v>
      </c>
      <c r="H357" s="146">
        <v>324</v>
      </c>
      <c r="I357" s="174">
        <v>0</v>
      </c>
      <c r="J357" s="174">
        <v>0</v>
      </c>
      <c r="K357" s="174">
        <v>0</v>
      </c>
      <c r="L357" s="174">
        <v>0</v>
      </c>
      <c r="M357" s="38"/>
    </row>
    <row r="358" spans="1:13" hidden="1">
      <c r="A358" s="170">
        <v>3</v>
      </c>
      <c r="B358" s="170">
        <v>3</v>
      </c>
      <c r="C358" s="166">
        <v>2</v>
      </c>
      <c r="D358" s="167">
        <v>4</v>
      </c>
      <c r="E358" s="167">
        <v>1</v>
      </c>
      <c r="F358" s="169">
        <v>2</v>
      </c>
      <c r="G358" s="168" t="s">
        <v>192</v>
      </c>
      <c r="H358" s="146">
        <v>325</v>
      </c>
      <c r="I358" s="174">
        <v>0</v>
      </c>
      <c r="J358" s="174">
        <v>0</v>
      </c>
      <c r="K358" s="174">
        <v>0</v>
      </c>
      <c r="L358" s="174">
        <v>0</v>
      </c>
    </row>
    <row r="359" spans="1:13" hidden="1">
      <c r="A359" s="170">
        <v>3</v>
      </c>
      <c r="B359" s="170">
        <v>3</v>
      </c>
      <c r="C359" s="166">
        <v>2</v>
      </c>
      <c r="D359" s="167">
        <v>5</v>
      </c>
      <c r="E359" s="167"/>
      <c r="F359" s="169"/>
      <c r="G359" s="168" t="s">
        <v>186</v>
      </c>
      <c r="H359" s="146">
        <v>326</v>
      </c>
      <c r="I359" s="155">
        <f t="shared" ref="I359:L360" si="31">I360</f>
        <v>0</v>
      </c>
      <c r="J359" s="197">
        <f t="shared" si="31"/>
        <v>0</v>
      </c>
      <c r="K359" s="156">
        <f t="shared" si="31"/>
        <v>0</v>
      </c>
      <c r="L359" s="156">
        <f t="shared" si="31"/>
        <v>0</v>
      </c>
    </row>
    <row r="360" spans="1:13" hidden="1">
      <c r="A360" s="187">
        <v>3</v>
      </c>
      <c r="B360" s="187">
        <v>3</v>
      </c>
      <c r="C360" s="161">
        <v>2</v>
      </c>
      <c r="D360" s="159">
        <v>5</v>
      </c>
      <c r="E360" s="159">
        <v>1</v>
      </c>
      <c r="F360" s="162"/>
      <c r="G360" s="168" t="s">
        <v>186</v>
      </c>
      <c r="H360" s="146">
        <v>327</v>
      </c>
      <c r="I360" s="177">
        <f t="shared" si="31"/>
        <v>0</v>
      </c>
      <c r="J360" s="199">
        <f t="shared" si="31"/>
        <v>0</v>
      </c>
      <c r="K360" s="178">
        <f t="shared" si="31"/>
        <v>0</v>
      </c>
      <c r="L360" s="178">
        <f t="shared" si="31"/>
        <v>0</v>
      </c>
    </row>
    <row r="361" spans="1:13" hidden="1">
      <c r="A361" s="170">
        <v>3</v>
      </c>
      <c r="B361" s="170">
        <v>3</v>
      </c>
      <c r="C361" s="166">
        <v>2</v>
      </c>
      <c r="D361" s="167">
        <v>5</v>
      </c>
      <c r="E361" s="167">
        <v>1</v>
      </c>
      <c r="F361" s="169">
        <v>1</v>
      </c>
      <c r="G361" s="168" t="s">
        <v>186</v>
      </c>
      <c r="H361" s="146">
        <v>328</v>
      </c>
      <c r="I361" s="220">
        <v>0</v>
      </c>
      <c r="J361" s="220">
        <v>0</v>
      </c>
      <c r="K361" s="220">
        <v>0</v>
      </c>
      <c r="L361" s="219">
        <v>0</v>
      </c>
    </row>
    <row r="362" spans="1:13" ht="30.75" hidden="1" customHeight="1">
      <c r="A362" s="170">
        <v>3</v>
      </c>
      <c r="B362" s="170">
        <v>3</v>
      </c>
      <c r="C362" s="166">
        <v>2</v>
      </c>
      <c r="D362" s="167">
        <v>6</v>
      </c>
      <c r="E362" s="167"/>
      <c r="F362" s="169"/>
      <c r="G362" s="168" t="s">
        <v>157</v>
      </c>
      <c r="H362" s="146">
        <v>329</v>
      </c>
      <c r="I362" s="155">
        <f t="shared" ref="I362:L363" si="32">I363</f>
        <v>0</v>
      </c>
      <c r="J362" s="197">
        <f t="shared" si="32"/>
        <v>0</v>
      </c>
      <c r="K362" s="156">
        <f t="shared" si="32"/>
        <v>0</v>
      </c>
      <c r="L362" s="156">
        <f t="shared" si="32"/>
        <v>0</v>
      </c>
      <c r="M362" s="38"/>
    </row>
    <row r="363" spans="1:13" ht="25.5" hidden="1" customHeight="1">
      <c r="A363" s="170">
        <v>3</v>
      </c>
      <c r="B363" s="170">
        <v>3</v>
      </c>
      <c r="C363" s="166">
        <v>2</v>
      </c>
      <c r="D363" s="167">
        <v>6</v>
      </c>
      <c r="E363" s="167">
        <v>1</v>
      </c>
      <c r="F363" s="169"/>
      <c r="G363" s="168" t="s">
        <v>157</v>
      </c>
      <c r="H363" s="146">
        <v>330</v>
      </c>
      <c r="I363" s="155">
        <f t="shared" si="32"/>
        <v>0</v>
      </c>
      <c r="J363" s="197">
        <f t="shared" si="32"/>
        <v>0</v>
      </c>
      <c r="K363" s="156">
        <f t="shared" si="32"/>
        <v>0</v>
      </c>
      <c r="L363" s="156">
        <f t="shared" si="32"/>
        <v>0</v>
      </c>
      <c r="M363" s="38"/>
    </row>
    <row r="364" spans="1:13" ht="24" hidden="1" customHeight="1">
      <c r="A364" s="179">
        <v>3</v>
      </c>
      <c r="B364" s="179">
        <v>3</v>
      </c>
      <c r="C364" s="180">
        <v>2</v>
      </c>
      <c r="D364" s="181">
        <v>6</v>
      </c>
      <c r="E364" s="181">
        <v>1</v>
      </c>
      <c r="F364" s="183">
        <v>1</v>
      </c>
      <c r="G364" s="182" t="s">
        <v>157</v>
      </c>
      <c r="H364" s="146">
        <v>331</v>
      </c>
      <c r="I364" s="220">
        <v>0</v>
      </c>
      <c r="J364" s="220">
        <v>0</v>
      </c>
      <c r="K364" s="220">
        <v>0</v>
      </c>
      <c r="L364" s="219">
        <v>0</v>
      </c>
      <c r="M364" s="38"/>
    </row>
    <row r="365" spans="1:13" ht="28.5" hidden="1" customHeight="1">
      <c r="A365" s="170">
        <v>3</v>
      </c>
      <c r="B365" s="170">
        <v>3</v>
      </c>
      <c r="C365" s="166">
        <v>2</v>
      </c>
      <c r="D365" s="167">
        <v>7</v>
      </c>
      <c r="E365" s="167"/>
      <c r="F365" s="169"/>
      <c r="G365" s="168" t="s">
        <v>188</v>
      </c>
      <c r="H365" s="146">
        <v>332</v>
      </c>
      <c r="I365" s="155">
        <f>I366</f>
        <v>0</v>
      </c>
      <c r="J365" s="197">
        <f>J366</f>
        <v>0</v>
      </c>
      <c r="K365" s="156">
        <f>K366</f>
        <v>0</v>
      </c>
      <c r="L365" s="156">
        <f>L366</f>
        <v>0</v>
      </c>
      <c r="M365" s="38"/>
    </row>
    <row r="366" spans="1:13" ht="28.5" hidden="1" customHeight="1">
      <c r="A366" s="179">
        <v>3</v>
      </c>
      <c r="B366" s="179">
        <v>3</v>
      </c>
      <c r="C366" s="180">
        <v>2</v>
      </c>
      <c r="D366" s="181">
        <v>7</v>
      </c>
      <c r="E366" s="181">
        <v>1</v>
      </c>
      <c r="F366" s="183"/>
      <c r="G366" s="168" t="s">
        <v>188</v>
      </c>
      <c r="H366" s="146">
        <v>333</v>
      </c>
      <c r="I366" s="155">
        <f>SUM(I367:I368)</f>
        <v>0</v>
      </c>
      <c r="J366" s="155">
        <f>SUM(J367:J368)</f>
        <v>0</v>
      </c>
      <c r="K366" s="155">
        <f>SUM(K367:K368)</f>
        <v>0</v>
      </c>
      <c r="L366" s="155">
        <f>SUM(L367:L368)</f>
        <v>0</v>
      </c>
      <c r="M366" s="38"/>
    </row>
    <row r="367" spans="1:13" ht="27" hidden="1" customHeight="1">
      <c r="A367" s="170">
        <v>3</v>
      </c>
      <c r="B367" s="170">
        <v>3</v>
      </c>
      <c r="C367" s="166">
        <v>2</v>
      </c>
      <c r="D367" s="167">
        <v>7</v>
      </c>
      <c r="E367" s="167">
        <v>1</v>
      </c>
      <c r="F367" s="169">
        <v>1</v>
      </c>
      <c r="G367" s="168" t="s">
        <v>189</v>
      </c>
      <c r="H367" s="146">
        <v>334</v>
      </c>
      <c r="I367" s="220">
        <v>0</v>
      </c>
      <c r="J367" s="220">
        <v>0</v>
      </c>
      <c r="K367" s="220">
        <v>0</v>
      </c>
      <c r="L367" s="219">
        <v>0</v>
      </c>
      <c r="M367" s="38"/>
    </row>
    <row r="368" spans="1:13" ht="30" hidden="1" customHeight="1">
      <c r="A368" s="170">
        <v>3</v>
      </c>
      <c r="B368" s="170">
        <v>3</v>
      </c>
      <c r="C368" s="166">
        <v>2</v>
      </c>
      <c r="D368" s="167">
        <v>7</v>
      </c>
      <c r="E368" s="167">
        <v>1</v>
      </c>
      <c r="F368" s="169">
        <v>2</v>
      </c>
      <c r="G368" s="168" t="s">
        <v>190</v>
      </c>
      <c r="H368" s="146">
        <v>335</v>
      </c>
      <c r="I368" s="174">
        <v>0</v>
      </c>
      <c r="J368" s="174">
        <v>0</v>
      </c>
      <c r="K368" s="174">
        <v>0</v>
      </c>
      <c r="L368" s="174">
        <v>0</v>
      </c>
      <c r="M368" s="38"/>
    </row>
    <row r="369" spans="1:13" ht="39.75" customHeight="1">
      <c r="A369" s="133"/>
      <c r="B369" s="133"/>
      <c r="C369" s="134"/>
      <c r="D369" s="236"/>
      <c r="E369" s="237"/>
      <c r="F369" s="238"/>
      <c r="G369" s="239" t="s">
        <v>193</v>
      </c>
      <c r="H369" s="146">
        <v>336</v>
      </c>
      <c r="I369" s="207">
        <f>SUM(I34+I185)</f>
        <v>1315100</v>
      </c>
      <c r="J369" s="207">
        <f>SUM(J34+J185)</f>
        <v>1315100</v>
      </c>
      <c r="K369" s="207">
        <f>SUM(K34+K185)</f>
        <v>1313842.01</v>
      </c>
      <c r="L369" s="207">
        <f>SUM(L34+L185)</f>
        <v>1313842.01</v>
      </c>
      <c r="M369" s="38"/>
    </row>
    <row r="370" spans="1:13" ht="18.75" customHeight="1">
      <c r="G370" s="157"/>
      <c r="H370" s="146"/>
      <c r="I370" s="240"/>
      <c r="J370" s="241"/>
      <c r="K370" s="241"/>
      <c r="L370" s="241"/>
    </row>
    <row r="371" spans="1:13" ht="23.25" customHeight="1">
      <c r="A371" s="491" t="s">
        <v>371</v>
      </c>
      <c r="B371" s="491"/>
      <c r="C371" s="491"/>
      <c r="D371" s="491"/>
      <c r="E371" s="491"/>
      <c r="F371" s="491"/>
      <c r="G371" s="491"/>
      <c r="H371" s="242"/>
      <c r="I371" s="243"/>
      <c r="J371" s="492" t="s">
        <v>372</v>
      </c>
      <c r="K371" s="492"/>
      <c r="L371" s="492"/>
    </row>
    <row r="372" spans="1:13" ht="18.75" customHeight="1">
      <c r="A372" s="244"/>
      <c r="B372" s="244"/>
      <c r="C372" s="244"/>
      <c r="D372" s="478" t="s">
        <v>393</v>
      </c>
      <c r="E372" s="478"/>
      <c r="F372" s="478"/>
      <c r="G372" s="478"/>
      <c r="I372" s="245" t="s">
        <v>194</v>
      </c>
      <c r="K372" s="479" t="s">
        <v>195</v>
      </c>
      <c r="L372" s="479"/>
    </row>
    <row r="373" spans="1:13" ht="12.75" customHeight="1">
      <c r="I373" s="246"/>
      <c r="K373" s="246"/>
      <c r="L373" s="246"/>
    </row>
    <row r="374" spans="1:13" ht="15.75" customHeight="1">
      <c r="A374" s="491" t="s">
        <v>365</v>
      </c>
      <c r="B374" s="491"/>
      <c r="C374" s="491"/>
      <c r="D374" s="491"/>
      <c r="E374" s="491"/>
      <c r="F374" s="491"/>
      <c r="G374" s="491"/>
      <c r="I374" s="246"/>
      <c r="J374" s="481" t="s">
        <v>196</v>
      </c>
      <c r="K374" s="481"/>
      <c r="L374" s="481"/>
    </row>
    <row r="375" spans="1:13" ht="33.75" customHeight="1">
      <c r="D375" s="482" t="s">
        <v>394</v>
      </c>
      <c r="E375" s="483"/>
      <c r="F375" s="483"/>
      <c r="G375" s="483"/>
      <c r="H375" s="91"/>
      <c r="I375" s="247" t="s">
        <v>194</v>
      </c>
      <c r="K375" s="479" t="s">
        <v>195</v>
      </c>
      <c r="L375" s="479"/>
    </row>
    <row r="376" spans="1:13" ht="7.5" customHeight="1"/>
    <row r="377" spans="1:13" ht="8.25" customHeight="1">
      <c r="H377" s="92" t="s">
        <v>373</v>
      </c>
    </row>
  </sheetData>
  <mergeCells count="32">
    <mergeCell ref="D372:G372"/>
    <mergeCell ref="K372:L372"/>
    <mergeCell ref="A374:G374"/>
    <mergeCell ref="J374:L374"/>
    <mergeCell ref="D375:G375"/>
    <mergeCell ref="K375:L375"/>
    <mergeCell ref="K31:K32"/>
    <mergeCell ref="L31:L32"/>
    <mergeCell ref="A33:F33"/>
    <mergeCell ref="A371:G371"/>
    <mergeCell ref="J371:L371"/>
    <mergeCell ref="G29:H29"/>
    <mergeCell ref="A31:F32"/>
    <mergeCell ref="G31:G32"/>
    <mergeCell ref="H31:H32"/>
    <mergeCell ref="I31:J31"/>
    <mergeCell ref="J1:L1"/>
    <mergeCell ref="J2:L2"/>
    <mergeCell ref="A7:L7"/>
    <mergeCell ref="A9:L9"/>
    <mergeCell ref="G12:K12"/>
    <mergeCell ref="A13:L13"/>
    <mergeCell ref="A27:I27"/>
    <mergeCell ref="A10:L10"/>
    <mergeCell ref="G15:K15"/>
    <mergeCell ref="G19:K19"/>
    <mergeCell ref="G14:K14"/>
    <mergeCell ref="B16:L16"/>
    <mergeCell ref="G18:K18"/>
    <mergeCell ref="E21:K21"/>
    <mergeCell ref="A22:L22"/>
    <mergeCell ref="A26:I26"/>
  </mergeCells>
  <pageMargins left="0.39370078740157483" right="0.19685039370078741" top="0.19685039370078741" bottom="0.19685039370078741" header="0.51181102362204722" footer="0.51181102362204722"/>
  <pageSetup paperSize="9" scale="5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3"/>
  <sheetViews>
    <sheetView tabSelected="1" topLeftCell="A13" workbookViewId="0">
      <selection activeCell="J26" sqref="J26"/>
    </sheetView>
  </sheetViews>
  <sheetFormatPr defaultRowHeight="15"/>
  <cols>
    <col min="1" max="1" width="42.42578125" style="306" customWidth="1"/>
    <col min="2" max="5" width="11.28515625" style="306" customWidth="1"/>
    <col min="6" max="16384" width="9.140625" style="38"/>
  </cols>
  <sheetData>
    <row r="1" spans="1:5">
      <c r="D1" s="38" t="s">
        <v>248</v>
      </c>
      <c r="E1" s="38"/>
    </row>
    <row r="2" spans="1:5">
      <c r="D2" s="3" t="s">
        <v>407</v>
      </c>
      <c r="E2" s="38"/>
    </row>
    <row r="3" spans="1:5" ht="15.75">
      <c r="B3" s="307"/>
      <c r="D3" s="3" t="s">
        <v>250</v>
      </c>
      <c r="E3" s="38"/>
    </row>
    <row r="4" spans="1:5" ht="15.75">
      <c r="A4" s="307"/>
      <c r="B4" s="307"/>
      <c r="D4" s="3" t="s">
        <v>408</v>
      </c>
      <c r="E4" s="38"/>
    </row>
    <row r="5" spans="1:5" ht="15.75">
      <c r="A5" s="308" t="s">
        <v>289</v>
      </c>
      <c r="B5" s="307"/>
      <c r="D5" s="3" t="s">
        <v>409</v>
      </c>
      <c r="E5" s="38"/>
    </row>
    <row r="6" spans="1:5" ht="15.75">
      <c r="A6" s="309" t="s">
        <v>410</v>
      </c>
      <c r="B6" s="309"/>
      <c r="C6" s="310"/>
      <c r="D6" s="310"/>
      <c r="E6" s="311"/>
    </row>
    <row r="7" spans="1:5" ht="15.75">
      <c r="A7" s="309"/>
      <c r="B7" s="309"/>
      <c r="C7" s="310"/>
      <c r="D7" s="306" t="s">
        <v>411</v>
      </c>
      <c r="E7" s="311"/>
    </row>
    <row r="9" spans="1:5">
      <c r="A9" s="676" t="s">
        <v>412</v>
      </c>
      <c r="B9" s="676"/>
      <c r="C9" s="676"/>
      <c r="D9" s="676"/>
      <c r="E9" s="676"/>
    </row>
    <row r="10" spans="1:5">
      <c r="A10" s="312"/>
      <c r="B10" s="312"/>
      <c r="C10" s="312"/>
      <c r="D10" s="312"/>
      <c r="E10" s="312"/>
    </row>
    <row r="11" spans="1:5">
      <c r="A11" s="677" t="s">
        <v>413</v>
      </c>
      <c r="B11" s="677"/>
      <c r="C11" s="677"/>
      <c r="D11" s="677"/>
    </row>
    <row r="12" spans="1:5">
      <c r="E12" s="306" t="s">
        <v>414</v>
      </c>
    </row>
    <row r="14" spans="1:5" ht="33.75">
      <c r="A14" s="313" t="s">
        <v>415</v>
      </c>
      <c r="B14" s="314" t="s">
        <v>416</v>
      </c>
      <c r="C14" s="315" t="s">
        <v>417</v>
      </c>
      <c r="D14" s="316" t="s">
        <v>418</v>
      </c>
      <c r="E14" s="314" t="s">
        <v>419</v>
      </c>
    </row>
    <row r="15" spans="1:5" ht="15.75">
      <c r="A15" s="317" t="s">
        <v>420</v>
      </c>
      <c r="B15" s="318"/>
      <c r="C15" s="319">
        <v>29699.55</v>
      </c>
      <c r="D15" s="318">
        <v>29699.55</v>
      </c>
      <c r="E15" s="320">
        <f>SUM(B15+C15-D15)</f>
        <v>0</v>
      </c>
    </row>
    <row r="16" spans="1:5" ht="15.75">
      <c r="A16" s="321" t="s">
        <v>421</v>
      </c>
      <c r="B16" s="318">
        <v>300</v>
      </c>
      <c r="C16" s="319">
        <v>300</v>
      </c>
      <c r="D16" s="318"/>
      <c r="E16" s="322">
        <f t="shared" ref="E16:E21" si="0">SUM(B16+C16-D16)</f>
        <v>600</v>
      </c>
    </row>
    <row r="17" spans="1:5" ht="31.5">
      <c r="A17" s="323" t="s">
        <v>422</v>
      </c>
      <c r="B17" s="318">
        <v>2818.18</v>
      </c>
      <c r="C17" s="319"/>
      <c r="D17" s="318"/>
      <c r="E17" s="322">
        <f t="shared" si="0"/>
        <v>2818.18</v>
      </c>
    </row>
    <row r="18" spans="1:5" ht="24" customHeight="1">
      <c r="A18" s="324" t="s">
        <v>423</v>
      </c>
      <c r="B18" s="322"/>
      <c r="C18" s="322"/>
      <c r="D18" s="322"/>
      <c r="E18" s="322">
        <f t="shared" si="0"/>
        <v>0</v>
      </c>
    </row>
    <row r="19" spans="1:5" ht="47.25">
      <c r="A19" s="325" t="s">
        <v>424</v>
      </c>
      <c r="B19" s="322"/>
      <c r="C19" s="322">
        <v>3942.1</v>
      </c>
      <c r="D19" s="322">
        <v>3942.1</v>
      </c>
      <c r="E19" s="322">
        <f t="shared" si="0"/>
        <v>0</v>
      </c>
    </row>
    <row r="20" spans="1:5" ht="47.25">
      <c r="A20" s="325" t="s">
        <v>425</v>
      </c>
      <c r="B20" s="326"/>
      <c r="C20" s="322">
        <v>7420.8</v>
      </c>
      <c r="D20" s="322">
        <v>7420.8</v>
      </c>
      <c r="E20" s="322">
        <f t="shared" si="0"/>
        <v>0</v>
      </c>
    </row>
    <row r="21" spans="1:5" ht="15.75">
      <c r="A21" s="324" t="s">
        <v>426</v>
      </c>
      <c r="B21" s="322">
        <v>675.6</v>
      </c>
      <c r="C21" s="322"/>
      <c r="D21" s="322"/>
      <c r="E21" s="322">
        <f t="shared" si="0"/>
        <v>675.6</v>
      </c>
    </row>
    <row r="22" spans="1:5" ht="15.75">
      <c r="A22" s="327" t="s">
        <v>285</v>
      </c>
      <c r="B22" s="328">
        <f>SUM(B15:B21)</f>
        <v>3793.7799999999997</v>
      </c>
      <c r="C22" s="328">
        <f>SUM(C15:C21)</f>
        <v>41362.450000000004</v>
      </c>
      <c r="D22" s="328">
        <f>SUM(D15:D21)</f>
        <v>41062.450000000004</v>
      </c>
      <c r="E22" s="328">
        <f>SUM(E15:E21)</f>
        <v>4093.7799999999997</v>
      </c>
    </row>
    <row r="23" spans="1:5">
      <c r="A23" s="329"/>
      <c r="B23" s="329"/>
      <c r="C23" s="329"/>
      <c r="D23" s="311"/>
      <c r="E23" s="330"/>
    </row>
    <row r="24" spans="1:5">
      <c r="A24" s="331"/>
      <c r="B24" s="331"/>
      <c r="C24" s="331"/>
      <c r="D24" s="331"/>
      <c r="E24" s="331"/>
    </row>
    <row r="25" spans="1:5" ht="23.25" customHeight="1">
      <c r="A25" s="332" t="s">
        <v>371</v>
      </c>
      <c r="B25" s="333"/>
      <c r="C25" s="334"/>
      <c r="D25" s="678" t="s">
        <v>372</v>
      </c>
      <c r="E25" s="678"/>
    </row>
    <row r="26" spans="1:5" ht="15" customHeight="1">
      <c r="A26" s="331"/>
      <c r="B26" s="335" t="s">
        <v>194</v>
      </c>
      <c r="C26" s="331"/>
      <c r="D26" s="675" t="s">
        <v>427</v>
      </c>
      <c r="E26" s="675"/>
    </row>
    <row r="27" spans="1:5" ht="25.5" customHeight="1">
      <c r="A27" s="336" t="s">
        <v>428</v>
      </c>
      <c r="B27" s="333"/>
      <c r="C27" s="334"/>
      <c r="D27" s="678" t="s">
        <v>196</v>
      </c>
      <c r="E27" s="678"/>
    </row>
    <row r="28" spans="1:5">
      <c r="A28" s="331"/>
      <c r="B28" s="335" t="s">
        <v>194</v>
      </c>
      <c r="C28" s="331"/>
      <c r="D28" s="675" t="s">
        <v>427</v>
      </c>
      <c r="E28" s="675"/>
    </row>
    <row r="29" spans="1:5">
      <c r="A29" s="337" t="s">
        <v>355</v>
      </c>
      <c r="B29" s="337"/>
      <c r="C29" s="338"/>
      <c r="D29" s="330"/>
      <c r="E29" s="330"/>
    </row>
    <row r="30" spans="1:5">
      <c r="A30" s="12" t="s">
        <v>331</v>
      </c>
      <c r="B30" s="12"/>
      <c r="C30" s="248"/>
      <c r="D30" s="331"/>
      <c r="E30" s="331"/>
    </row>
    <row r="31" spans="1:5">
      <c r="A31" s="331"/>
      <c r="B31" s="331"/>
      <c r="C31" s="331"/>
      <c r="D31" s="331"/>
      <c r="E31" s="331"/>
    </row>
    <row r="32" spans="1:5">
      <c r="A32" s="331"/>
      <c r="B32" s="331"/>
      <c r="C32" s="331"/>
      <c r="D32" s="331"/>
      <c r="E32" s="331"/>
    </row>
    <row r="33" spans="1:5">
      <c r="A33" s="331"/>
      <c r="B33" s="331"/>
      <c r="C33" s="331"/>
      <c r="D33" s="331"/>
      <c r="E33" s="331"/>
    </row>
    <row r="34" spans="1:5">
      <c r="A34" s="331"/>
      <c r="B34" s="331"/>
      <c r="C34" s="331"/>
      <c r="D34" s="331"/>
      <c r="E34" s="331"/>
    </row>
    <row r="35" spans="1:5">
      <c r="A35" s="331"/>
      <c r="B35" s="331"/>
      <c r="C35" s="331"/>
      <c r="D35" s="331"/>
      <c r="E35" s="331"/>
    </row>
    <row r="36" spans="1:5">
      <c r="A36" s="331"/>
      <c r="B36" s="331"/>
      <c r="C36" s="331"/>
      <c r="D36" s="331"/>
      <c r="E36" s="331"/>
    </row>
    <row r="37" spans="1:5">
      <c r="A37" s="331"/>
      <c r="B37" s="331"/>
      <c r="C37" s="331"/>
      <c r="D37" s="331"/>
      <c r="E37" s="331"/>
    </row>
    <row r="38" spans="1:5">
      <c r="A38" s="331"/>
      <c r="B38" s="331"/>
      <c r="C38" s="331"/>
      <c r="D38" s="331"/>
      <c r="E38" s="331"/>
    </row>
    <row r="39" spans="1:5">
      <c r="A39" s="331"/>
      <c r="B39" s="331"/>
      <c r="C39" s="331"/>
      <c r="D39" s="331"/>
      <c r="E39" s="331"/>
    </row>
    <row r="40" spans="1:5">
      <c r="A40" s="331"/>
      <c r="B40" s="331"/>
      <c r="C40" s="331"/>
      <c r="D40" s="331"/>
      <c r="E40" s="331"/>
    </row>
    <row r="41" spans="1:5">
      <c r="A41" s="339"/>
      <c r="B41" s="339"/>
      <c r="C41" s="339"/>
      <c r="D41" s="339"/>
      <c r="E41" s="339"/>
    </row>
    <row r="42" spans="1:5">
      <c r="A42" s="331"/>
      <c r="B42" s="331"/>
      <c r="C42" s="331"/>
      <c r="D42" s="331"/>
      <c r="E42" s="331"/>
    </row>
    <row r="43" spans="1:5">
      <c r="A43" s="331"/>
      <c r="B43" s="331"/>
      <c r="C43" s="331"/>
      <c r="D43" s="331"/>
      <c r="E43" s="331"/>
    </row>
    <row r="44" spans="1:5">
      <c r="A44" s="331"/>
      <c r="B44" s="331"/>
      <c r="C44" s="331"/>
      <c r="D44" s="331"/>
      <c r="E44" s="331"/>
    </row>
    <row r="45" spans="1:5">
      <c r="A45" s="331"/>
      <c r="B45" s="331"/>
      <c r="C45" s="331"/>
      <c r="D45" s="331"/>
      <c r="E45" s="331"/>
    </row>
    <row r="46" spans="1:5">
      <c r="A46" s="331"/>
      <c r="B46" s="331"/>
      <c r="C46" s="331"/>
      <c r="D46" s="331"/>
      <c r="E46" s="331"/>
    </row>
    <row r="47" spans="1:5">
      <c r="A47" s="339"/>
      <c r="B47" s="339"/>
      <c r="C47" s="339"/>
      <c r="D47" s="339"/>
      <c r="E47" s="339"/>
    </row>
    <row r="48" spans="1:5">
      <c r="A48" s="331"/>
      <c r="B48" s="331"/>
      <c r="C48" s="331"/>
      <c r="D48" s="331"/>
      <c r="E48" s="331"/>
    </row>
    <row r="49" spans="1:5">
      <c r="A49" s="331"/>
      <c r="B49" s="331"/>
      <c r="C49" s="331"/>
      <c r="D49" s="331"/>
      <c r="E49" s="331"/>
    </row>
    <row r="50" spans="1:5">
      <c r="A50" s="340"/>
      <c r="B50" s="340"/>
      <c r="C50" s="340"/>
      <c r="D50" s="330"/>
      <c r="E50" s="330"/>
    </row>
    <row r="51" spans="1:5">
      <c r="A51" s="331"/>
      <c r="B51" s="331"/>
      <c r="C51" s="331"/>
      <c r="D51" s="331"/>
      <c r="E51" s="331"/>
    </row>
    <row r="52" spans="1:5">
      <c r="A52" s="331"/>
      <c r="B52" s="331"/>
      <c r="C52" s="331"/>
      <c r="D52" s="331"/>
      <c r="E52" s="331"/>
    </row>
    <row r="53" spans="1:5">
      <c r="A53" s="339"/>
      <c r="B53" s="339"/>
      <c r="C53" s="339"/>
      <c r="D53" s="339"/>
      <c r="E53" s="339"/>
    </row>
    <row r="54" spans="1:5">
      <c r="A54" s="339"/>
      <c r="B54" s="339"/>
      <c r="C54" s="339"/>
      <c r="D54" s="339"/>
      <c r="E54" s="339"/>
    </row>
    <row r="55" spans="1:5">
      <c r="A55" s="331"/>
      <c r="B55" s="331"/>
      <c r="C55" s="331"/>
      <c r="D55" s="331"/>
      <c r="E55" s="331"/>
    </row>
    <row r="56" spans="1:5">
      <c r="A56" s="339"/>
      <c r="B56" s="339"/>
      <c r="C56" s="339"/>
      <c r="D56" s="339"/>
      <c r="E56" s="339"/>
    </row>
    <row r="57" spans="1:5">
      <c r="A57" s="331"/>
      <c r="B57" s="331"/>
      <c r="C57" s="331"/>
      <c r="D57" s="331"/>
      <c r="E57" s="331"/>
    </row>
    <row r="58" spans="1:5">
      <c r="A58" s="331"/>
      <c r="B58" s="331"/>
      <c r="C58" s="331"/>
      <c r="D58" s="331"/>
      <c r="E58" s="331"/>
    </row>
    <row r="59" spans="1:5">
      <c r="A59" s="331"/>
      <c r="B59" s="331"/>
      <c r="C59" s="331"/>
      <c r="D59" s="331"/>
      <c r="E59" s="331"/>
    </row>
    <row r="60" spans="1:5">
      <c r="A60" s="331"/>
      <c r="B60" s="331"/>
      <c r="C60" s="331"/>
      <c r="D60" s="331"/>
      <c r="E60" s="331"/>
    </row>
    <row r="61" spans="1:5">
      <c r="A61" s="331"/>
      <c r="B61" s="331"/>
      <c r="C61" s="331"/>
      <c r="D61" s="331"/>
      <c r="E61" s="331"/>
    </row>
    <row r="62" spans="1:5">
      <c r="A62" s="331"/>
      <c r="B62" s="331"/>
      <c r="C62" s="331"/>
      <c r="D62" s="331"/>
      <c r="E62" s="331"/>
    </row>
    <row r="63" spans="1:5">
      <c r="A63" s="331"/>
      <c r="B63" s="331"/>
      <c r="C63" s="331"/>
      <c r="D63" s="331"/>
      <c r="E63" s="331"/>
    </row>
    <row r="64" spans="1:5">
      <c r="A64" s="331"/>
      <c r="B64" s="331"/>
      <c r="C64" s="331"/>
      <c r="D64" s="331"/>
      <c r="E64" s="331"/>
    </row>
    <row r="65" spans="1:5">
      <c r="A65" s="331"/>
      <c r="B65" s="331"/>
      <c r="C65" s="331"/>
      <c r="D65" s="331"/>
      <c r="E65" s="331"/>
    </row>
    <row r="66" spans="1:5">
      <c r="A66" s="340"/>
      <c r="B66" s="340"/>
      <c r="C66" s="340"/>
      <c r="D66" s="330"/>
      <c r="E66" s="330"/>
    </row>
    <row r="67" spans="1:5">
      <c r="A67" s="331"/>
      <c r="B67" s="331"/>
      <c r="C67" s="331"/>
      <c r="D67" s="331"/>
      <c r="E67" s="331"/>
    </row>
    <row r="68" spans="1:5">
      <c r="A68" s="331"/>
      <c r="B68" s="331"/>
      <c r="C68" s="331"/>
      <c r="D68" s="331"/>
      <c r="E68" s="331"/>
    </row>
    <row r="69" spans="1:5">
      <c r="A69" s="331"/>
      <c r="B69" s="331"/>
      <c r="C69" s="331"/>
      <c r="D69" s="331"/>
      <c r="E69" s="331"/>
    </row>
    <row r="70" spans="1:5">
      <c r="A70" s="331"/>
      <c r="B70" s="331"/>
      <c r="C70" s="331"/>
      <c r="D70" s="331"/>
      <c r="E70" s="331"/>
    </row>
    <row r="71" spans="1:5">
      <c r="A71" s="331"/>
      <c r="B71" s="331"/>
      <c r="C71" s="331"/>
      <c r="D71" s="331"/>
      <c r="E71" s="331"/>
    </row>
    <row r="72" spans="1:5">
      <c r="A72" s="331"/>
      <c r="B72" s="331"/>
      <c r="C72" s="331"/>
      <c r="D72" s="331"/>
      <c r="E72" s="331"/>
    </row>
    <row r="73" spans="1:5">
      <c r="A73" s="331"/>
      <c r="B73" s="331"/>
      <c r="C73" s="331"/>
      <c r="D73" s="331"/>
      <c r="E73" s="331"/>
    </row>
    <row r="74" spans="1:5">
      <c r="A74" s="331"/>
      <c r="B74" s="331"/>
      <c r="C74" s="331"/>
      <c r="D74" s="331"/>
      <c r="E74" s="331"/>
    </row>
    <row r="75" spans="1:5">
      <c r="A75" s="340"/>
      <c r="B75" s="340"/>
      <c r="C75" s="340"/>
      <c r="D75" s="330"/>
      <c r="E75" s="330"/>
    </row>
    <row r="76" spans="1:5">
      <c r="A76" s="331"/>
      <c r="B76" s="331"/>
      <c r="C76" s="331"/>
      <c r="D76" s="331"/>
      <c r="E76" s="331"/>
    </row>
    <row r="77" spans="1:5">
      <c r="A77" s="331"/>
      <c r="B77" s="331"/>
      <c r="C77" s="331"/>
      <c r="D77" s="331"/>
      <c r="E77" s="331"/>
    </row>
    <row r="78" spans="1:5">
      <c r="A78" s="331"/>
      <c r="B78" s="331"/>
      <c r="C78" s="331"/>
      <c r="D78" s="331"/>
      <c r="E78" s="331"/>
    </row>
    <row r="79" spans="1:5">
      <c r="A79" s="331"/>
      <c r="B79" s="331"/>
      <c r="C79" s="331"/>
      <c r="D79" s="331"/>
      <c r="E79" s="331"/>
    </row>
    <row r="80" spans="1:5">
      <c r="A80" s="331"/>
      <c r="B80" s="331"/>
      <c r="C80" s="331"/>
      <c r="D80" s="331"/>
      <c r="E80" s="331"/>
    </row>
    <row r="81" spans="1:5">
      <c r="A81" s="331"/>
      <c r="B81" s="331"/>
      <c r="C81" s="331"/>
      <c r="D81" s="331"/>
      <c r="E81" s="331"/>
    </row>
    <row r="82" spans="1:5">
      <c r="A82" s="331"/>
      <c r="B82" s="331"/>
      <c r="C82" s="331"/>
      <c r="D82" s="331"/>
      <c r="E82" s="331"/>
    </row>
    <row r="83" spans="1:5">
      <c r="A83" s="331"/>
      <c r="B83" s="331"/>
      <c r="C83" s="331"/>
      <c r="D83" s="331"/>
      <c r="E83" s="331"/>
    </row>
    <row r="84" spans="1:5">
      <c r="A84" s="331"/>
      <c r="B84" s="331"/>
      <c r="C84" s="331"/>
      <c r="D84" s="331"/>
      <c r="E84" s="331"/>
    </row>
    <row r="85" spans="1:5">
      <c r="A85" s="329"/>
      <c r="B85" s="329"/>
      <c r="C85" s="329"/>
      <c r="D85" s="331"/>
      <c r="E85" s="331"/>
    </row>
    <row r="86" spans="1:5">
      <c r="A86" s="331"/>
      <c r="B86" s="331"/>
      <c r="C86" s="331"/>
      <c r="D86" s="331"/>
      <c r="E86" s="331"/>
    </row>
    <row r="87" spans="1:5">
      <c r="A87" s="331"/>
      <c r="B87" s="331"/>
      <c r="C87" s="331"/>
      <c r="D87" s="331"/>
      <c r="E87" s="331"/>
    </row>
    <row r="88" spans="1:5">
      <c r="A88" s="331"/>
      <c r="B88" s="331"/>
      <c r="C88" s="331"/>
      <c r="D88" s="331"/>
      <c r="E88" s="331"/>
    </row>
    <row r="89" spans="1:5">
      <c r="A89" s="331"/>
      <c r="B89" s="331"/>
      <c r="C89" s="331"/>
      <c r="D89" s="331"/>
      <c r="E89" s="331"/>
    </row>
    <row r="90" spans="1:5">
      <c r="A90" s="331"/>
      <c r="B90" s="331"/>
      <c r="C90" s="331"/>
      <c r="D90" s="331"/>
      <c r="E90" s="331"/>
    </row>
    <row r="91" spans="1:5">
      <c r="A91" s="331"/>
      <c r="B91" s="331"/>
      <c r="C91" s="331"/>
      <c r="D91" s="331"/>
      <c r="E91" s="331"/>
    </row>
    <row r="92" spans="1:5">
      <c r="A92" s="340"/>
      <c r="B92" s="340"/>
      <c r="C92" s="340"/>
      <c r="D92" s="330"/>
      <c r="E92" s="330"/>
    </row>
    <row r="93" spans="1:5">
      <c r="A93" s="339"/>
      <c r="B93" s="339"/>
      <c r="C93" s="339"/>
      <c r="D93" s="339"/>
      <c r="E93" s="339"/>
    </row>
    <row r="94" spans="1:5">
      <c r="A94" s="331"/>
      <c r="B94" s="331"/>
      <c r="C94" s="331"/>
      <c r="D94" s="331"/>
      <c r="E94" s="331"/>
    </row>
    <row r="95" spans="1:5">
      <c r="A95" s="331"/>
      <c r="B95" s="331"/>
      <c r="C95" s="331"/>
      <c r="D95" s="331"/>
      <c r="E95" s="331"/>
    </row>
    <row r="96" spans="1:5">
      <c r="A96" s="339"/>
      <c r="B96" s="339"/>
      <c r="C96" s="339"/>
      <c r="D96" s="339"/>
      <c r="E96" s="339"/>
    </row>
    <row r="97" spans="1:5">
      <c r="A97" s="331"/>
      <c r="B97" s="331"/>
      <c r="C97" s="331"/>
      <c r="D97" s="331"/>
      <c r="E97" s="331"/>
    </row>
    <row r="98" spans="1:5">
      <c r="A98" s="331"/>
      <c r="B98" s="331"/>
      <c r="C98" s="331"/>
      <c r="D98" s="331"/>
      <c r="E98" s="331"/>
    </row>
    <row r="99" spans="1:5">
      <c r="A99" s="331"/>
      <c r="B99" s="331"/>
      <c r="C99" s="331"/>
      <c r="D99" s="331"/>
      <c r="E99" s="331"/>
    </row>
    <row r="100" spans="1:5">
      <c r="A100" s="339"/>
      <c r="B100" s="339"/>
      <c r="C100" s="339"/>
      <c r="D100" s="339"/>
      <c r="E100" s="339"/>
    </row>
    <row r="101" spans="1:5">
      <c r="A101" s="339"/>
      <c r="B101" s="339"/>
      <c r="C101" s="339"/>
      <c r="D101" s="339"/>
      <c r="E101" s="339"/>
    </row>
    <row r="102" spans="1:5">
      <c r="A102" s="340"/>
      <c r="B102" s="340"/>
      <c r="C102" s="340"/>
      <c r="D102" s="330"/>
      <c r="E102" s="330"/>
    </row>
    <row r="103" spans="1:5">
      <c r="A103" s="331"/>
      <c r="B103" s="331"/>
      <c r="C103" s="331"/>
      <c r="D103" s="331"/>
      <c r="E103" s="331"/>
    </row>
    <row r="104" spans="1:5">
      <c r="A104" s="331"/>
      <c r="B104" s="331"/>
      <c r="C104" s="331"/>
      <c r="D104" s="331"/>
      <c r="E104" s="331"/>
    </row>
    <row r="105" spans="1:5">
      <c r="A105" s="340"/>
      <c r="B105" s="340"/>
      <c r="C105" s="330"/>
      <c r="D105" s="330"/>
      <c r="E105" s="330"/>
    </row>
    <row r="106" spans="1:5">
      <c r="A106" s="329"/>
      <c r="B106" s="329"/>
      <c r="C106" s="329"/>
      <c r="D106" s="330"/>
      <c r="E106" s="330"/>
    </row>
    <row r="107" spans="1:5">
      <c r="A107" s="331"/>
      <c r="B107" s="331"/>
      <c r="C107" s="331"/>
      <c r="D107" s="331"/>
      <c r="E107" s="331"/>
    </row>
    <row r="108" spans="1:5">
      <c r="A108" s="331"/>
      <c r="B108" s="331"/>
      <c r="C108" s="331"/>
      <c r="D108" s="331"/>
      <c r="E108" s="331"/>
    </row>
    <row r="109" spans="1:5">
      <c r="A109" s="331"/>
      <c r="B109" s="331"/>
      <c r="C109" s="331"/>
      <c r="D109" s="331"/>
      <c r="E109" s="331"/>
    </row>
    <row r="110" spans="1:5">
      <c r="A110" s="331"/>
      <c r="B110" s="331"/>
      <c r="C110" s="331"/>
      <c r="D110" s="331"/>
      <c r="E110" s="331"/>
    </row>
    <row r="111" spans="1:5">
      <c r="A111" s="331"/>
      <c r="B111" s="331"/>
      <c r="C111" s="331"/>
      <c r="D111" s="331"/>
      <c r="E111" s="331"/>
    </row>
    <row r="112" spans="1:5">
      <c r="A112" s="331"/>
      <c r="B112" s="331"/>
      <c r="C112" s="331"/>
      <c r="D112" s="331"/>
      <c r="E112" s="331"/>
    </row>
    <row r="113" spans="1:5">
      <c r="A113" s="331"/>
      <c r="B113" s="331"/>
      <c r="C113" s="331"/>
      <c r="D113" s="331"/>
      <c r="E113" s="331"/>
    </row>
    <row r="114" spans="1:5">
      <c r="A114" s="331"/>
      <c r="B114" s="331"/>
      <c r="C114" s="331"/>
      <c r="D114" s="331"/>
      <c r="E114" s="331"/>
    </row>
    <row r="115" spans="1:5">
      <c r="A115" s="331"/>
      <c r="B115" s="331"/>
      <c r="C115" s="331"/>
      <c r="D115" s="331"/>
      <c r="E115" s="331"/>
    </row>
    <row r="116" spans="1:5">
      <c r="A116" s="331"/>
      <c r="B116" s="331"/>
      <c r="C116" s="331"/>
      <c r="D116" s="331"/>
      <c r="E116" s="331"/>
    </row>
    <row r="117" spans="1:5">
      <c r="A117" s="331"/>
      <c r="B117" s="331"/>
      <c r="C117" s="331"/>
      <c r="D117" s="331"/>
      <c r="E117" s="331"/>
    </row>
    <row r="118" spans="1:5">
      <c r="A118" s="331"/>
      <c r="B118" s="331"/>
      <c r="C118" s="331"/>
      <c r="D118" s="331"/>
      <c r="E118" s="331"/>
    </row>
    <row r="119" spans="1:5">
      <c r="A119" s="331"/>
      <c r="B119" s="331"/>
      <c r="C119" s="331"/>
      <c r="D119" s="331"/>
      <c r="E119" s="331"/>
    </row>
    <row r="120" spans="1:5">
      <c r="A120" s="331"/>
      <c r="B120" s="331"/>
      <c r="C120" s="331"/>
      <c r="D120" s="331"/>
      <c r="E120" s="331"/>
    </row>
    <row r="121" spans="1:5">
      <c r="A121" s="331"/>
      <c r="B121" s="331"/>
      <c r="C121" s="331"/>
      <c r="D121" s="331"/>
      <c r="E121" s="331"/>
    </row>
    <row r="122" spans="1:5">
      <c r="A122" s="331"/>
      <c r="B122" s="331"/>
      <c r="C122" s="331"/>
      <c r="D122" s="331"/>
      <c r="E122" s="331"/>
    </row>
    <row r="123" spans="1:5">
      <c r="A123" s="341"/>
      <c r="B123" s="341"/>
      <c r="C123" s="341"/>
      <c r="D123" s="341"/>
      <c r="E123" s="341"/>
    </row>
    <row r="124" spans="1:5">
      <c r="A124" s="339"/>
      <c r="B124" s="339"/>
      <c r="C124" s="339"/>
      <c r="D124" s="339"/>
      <c r="E124" s="339"/>
    </row>
    <row r="125" spans="1:5">
      <c r="A125" s="339"/>
      <c r="B125" s="339"/>
      <c r="C125" s="339"/>
      <c r="D125" s="339"/>
      <c r="E125" s="339"/>
    </row>
    <row r="126" spans="1:5">
      <c r="A126" s="331"/>
      <c r="B126" s="331"/>
      <c r="C126" s="331"/>
      <c r="D126" s="331"/>
      <c r="E126" s="331"/>
    </row>
    <row r="127" spans="1:5">
      <c r="A127" s="339"/>
      <c r="B127" s="339"/>
      <c r="C127" s="339"/>
      <c r="D127" s="339"/>
      <c r="E127" s="339"/>
    </row>
    <row r="128" spans="1:5">
      <c r="A128" s="331"/>
      <c r="B128" s="331"/>
      <c r="C128" s="331"/>
      <c r="D128" s="331"/>
      <c r="E128" s="331"/>
    </row>
    <row r="129" spans="1:5">
      <c r="A129" s="339"/>
      <c r="B129" s="339"/>
      <c r="C129" s="339"/>
      <c r="D129" s="339"/>
      <c r="E129" s="339"/>
    </row>
    <row r="130" spans="1:5">
      <c r="A130" s="331"/>
      <c r="B130" s="331"/>
      <c r="C130" s="331"/>
      <c r="D130" s="331"/>
      <c r="E130" s="331"/>
    </row>
    <row r="131" spans="1:5">
      <c r="A131" s="331"/>
      <c r="B131" s="331"/>
      <c r="C131" s="331"/>
      <c r="D131" s="331"/>
      <c r="E131" s="331"/>
    </row>
    <row r="132" spans="1:5">
      <c r="A132" s="331"/>
      <c r="B132" s="331"/>
      <c r="C132" s="331"/>
      <c r="D132" s="331"/>
      <c r="E132" s="331"/>
    </row>
    <row r="133" spans="1:5">
      <c r="A133" s="331"/>
      <c r="B133" s="331"/>
      <c r="C133" s="331"/>
      <c r="D133" s="331"/>
      <c r="E133" s="331"/>
    </row>
    <row r="134" spans="1:5">
      <c r="A134" s="331"/>
      <c r="B134" s="331"/>
      <c r="C134" s="331"/>
      <c r="D134" s="331"/>
      <c r="E134" s="331"/>
    </row>
    <row r="135" spans="1:5">
      <c r="A135" s="331"/>
      <c r="B135" s="331"/>
      <c r="C135" s="331"/>
      <c r="D135" s="331"/>
      <c r="E135" s="331"/>
    </row>
    <row r="136" spans="1:5">
      <c r="A136" s="342"/>
      <c r="B136" s="342"/>
      <c r="C136" s="342"/>
      <c r="D136" s="342"/>
      <c r="E136" s="342"/>
    </row>
    <row r="137" spans="1:5">
      <c r="A137" s="342"/>
      <c r="B137" s="342"/>
      <c r="C137" s="342"/>
      <c r="D137" s="342"/>
      <c r="E137" s="342"/>
    </row>
    <row r="138" spans="1:5">
      <c r="A138" s="329"/>
      <c r="B138" s="329"/>
      <c r="C138" s="329"/>
      <c r="D138" s="330"/>
      <c r="E138" s="330"/>
    </row>
    <row r="139" spans="1:5">
      <c r="A139" s="331"/>
      <c r="B139" s="331"/>
      <c r="C139" s="331"/>
      <c r="D139" s="331"/>
      <c r="E139" s="331"/>
    </row>
    <row r="140" spans="1:5">
      <c r="A140" s="331"/>
      <c r="B140" s="331"/>
      <c r="C140" s="331"/>
      <c r="D140" s="331"/>
      <c r="E140" s="331"/>
    </row>
    <row r="141" spans="1:5">
      <c r="A141" s="331"/>
      <c r="B141" s="331"/>
      <c r="C141" s="331"/>
      <c r="D141" s="331"/>
      <c r="E141" s="331"/>
    </row>
    <row r="142" spans="1:5">
      <c r="A142" s="331"/>
      <c r="B142" s="331"/>
      <c r="C142" s="331"/>
      <c r="D142" s="331"/>
      <c r="E142" s="331"/>
    </row>
    <row r="143" spans="1:5">
      <c r="A143" s="331"/>
      <c r="B143" s="331"/>
      <c r="C143" s="331"/>
      <c r="D143" s="331"/>
      <c r="E143" s="331"/>
    </row>
    <row r="144" spans="1:5">
      <c r="A144" s="331"/>
      <c r="B144" s="331"/>
      <c r="C144" s="331"/>
      <c r="D144" s="331"/>
      <c r="E144" s="331"/>
    </row>
    <row r="145" spans="1:5">
      <c r="A145" s="331"/>
      <c r="B145" s="331"/>
      <c r="C145" s="331"/>
      <c r="D145" s="331"/>
      <c r="E145" s="331"/>
    </row>
    <row r="146" spans="1:5">
      <c r="A146" s="331"/>
      <c r="B146" s="331"/>
      <c r="C146" s="331"/>
      <c r="D146" s="331"/>
      <c r="E146" s="331"/>
    </row>
    <row r="147" spans="1:5">
      <c r="A147" s="329"/>
      <c r="B147" s="329"/>
      <c r="C147" s="329"/>
      <c r="D147" s="330"/>
      <c r="E147" s="330"/>
    </row>
    <row r="148" spans="1:5">
      <c r="A148" s="331"/>
      <c r="B148" s="331"/>
      <c r="C148" s="331"/>
      <c r="D148" s="331"/>
      <c r="E148" s="331"/>
    </row>
    <row r="149" spans="1:5">
      <c r="A149" s="331"/>
      <c r="B149" s="331"/>
      <c r="C149" s="331"/>
      <c r="D149" s="331"/>
      <c r="E149" s="331"/>
    </row>
    <row r="150" spans="1:5">
      <c r="A150" s="331"/>
      <c r="B150" s="331"/>
      <c r="C150" s="331"/>
      <c r="D150" s="331"/>
      <c r="E150" s="331"/>
    </row>
    <row r="151" spans="1:5">
      <c r="A151" s="331"/>
      <c r="B151" s="331"/>
      <c r="C151" s="331"/>
      <c r="D151" s="331"/>
      <c r="E151" s="331"/>
    </row>
    <row r="152" spans="1:5">
      <c r="A152" s="331"/>
      <c r="B152" s="331"/>
      <c r="C152" s="331"/>
      <c r="D152" s="331"/>
      <c r="E152" s="331"/>
    </row>
    <row r="153" spans="1:5">
      <c r="A153" s="331"/>
      <c r="B153" s="331"/>
      <c r="C153" s="331"/>
      <c r="D153" s="331"/>
      <c r="E153" s="331"/>
    </row>
    <row r="154" spans="1:5">
      <c r="A154" s="331"/>
      <c r="B154" s="331"/>
      <c r="C154" s="331"/>
      <c r="D154" s="331"/>
      <c r="E154" s="331"/>
    </row>
    <row r="155" spans="1:5">
      <c r="A155" s="331"/>
      <c r="B155" s="331"/>
      <c r="C155" s="331"/>
      <c r="D155" s="331"/>
      <c r="E155" s="331"/>
    </row>
    <row r="156" spans="1:5">
      <c r="A156" s="331"/>
      <c r="B156" s="331"/>
      <c r="C156" s="331"/>
      <c r="D156" s="331"/>
      <c r="E156" s="331"/>
    </row>
    <row r="157" spans="1:5">
      <c r="A157" s="331"/>
      <c r="B157" s="331"/>
      <c r="C157" s="331"/>
      <c r="D157" s="331"/>
      <c r="E157" s="331"/>
    </row>
    <row r="158" spans="1:5">
      <c r="A158" s="342"/>
      <c r="B158" s="342"/>
      <c r="C158" s="342"/>
      <c r="D158" s="342"/>
      <c r="E158" s="342"/>
    </row>
    <row r="159" spans="1:5">
      <c r="A159" s="343"/>
      <c r="B159" s="343"/>
      <c r="C159" s="343"/>
      <c r="D159" s="343"/>
      <c r="E159" s="343"/>
    </row>
    <row r="160" spans="1:5">
      <c r="A160" s="343"/>
      <c r="B160" s="343"/>
      <c r="C160" s="343"/>
      <c r="D160" s="343"/>
      <c r="E160" s="343"/>
    </row>
    <row r="161" spans="1:5">
      <c r="A161" s="343"/>
      <c r="B161" s="343"/>
      <c r="C161" s="343"/>
      <c r="D161" s="343"/>
      <c r="E161" s="343"/>
    </row>
    <row r="162" spans="1:5">
      <c r="A162" s="343"/>
      <c r="B162" s="343"/>
      <c r="C162" s="343"/>
      <c r="D162" s="343"/>
      <c r="E162" s="343"/>
    </row>
    <row r="163" spans="1:5">
      <c r="A163" s="343"/>
      <c r="B163" s="343"/>
      <c r="C163" s="343"/>
      <c r="D163" s="343"/>
      <c r="E163" s="343"/>
    </row>
  </sheetData>
  <mergeCells count="6">
    <mergeCell ref="D28:E28"/>
    <mergeCell ref="A9:E9"/>
    <mergeCell ref="A11:D11"/>
    <mergeCell ref="D25:E25"/>
    <mergeCell ref="D26:E26"/>
    <mergeCell ref="D27:E27"/>
  </mergeCells>
  <pageMargins left="0.70866141732283472" right="0.70866141732283472" top="0.74803149606299213" bottom="0.74803149606299213" header="0.31496062992125984" footer="0.31496062992125984"/>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7"/>
  <sheetViews>
    <sheetView topLeftCell="A9" zoomScaleNormal="100" workbookViewId="0">
      <selection activeCell="AD187" sqref="AD187"/>
    </sheetView>
  </sheetViews>
  <sheetFormatPr defaultColWidth="9.140625" defaultRowHeight="15"/>
  <cols>
    <col min="1" max="4" width="2" style="92" customWidth="1"/>
    <col min="5" max="5" width="2.140625" style="92" customWidth="1"/>
    <col min="6" max="6" width="3.5703125" style="91" customWidth="1"/>
    <col min="7" max="7" width="34.28515625" style="92" customWidth="1"/>
    <col min="8" max="8" width="4.7109375" style="92" customWidth="1"/>
    <col min="9" max="12" width="12.85546875" style="92" customWidth="1"/>
    <col min="13" max="13" width="0.140625" style="92" hidden="1" customWidth="1"/>
    <col min="14" max="14" width="6.140625" style="92" hidden="1" customWidth="1"/>
    <col min="15" max="15" width="8.85546875" style="92" hidden="1" customWidth="1"/>
    <col min="16" max="16" width="9.140625" style="92"/>
    <col min="17" max="17" width="6.140625" style="92" customWidth="1"/>
    <col min="18" max="18" width="9.140625" style="92"/>
    <col min="19" max="16384" width="9.140625" style="38"/>
  </cols>
  <sheetData>
    <row r="1" spans="1:17" ht="24.75" customHeight="1">
      <c r="G1" s="107"/>
      <c r="H1" s="108"/>
      <c r="I1" s="109"/>
      <c r="J1" s="474" t="s">
        <v>368</v>
      </c>
      <c r="K1" s="474"/>
      <c r="L1" s="474"/>
      <c r="M1" s="110"/>
      <c r="N1" s="81"/>
      <c r="O1" s="81"/>
      <c r="P1" s="81"/>
      <c r="Q1" s="81"/>
    </row>
    <row r="2" spans="1:17" ht="13.5" customHeight="1">
      <c r="H2" s="108"/>
      <c r="I2" s="111"/>
      <c r="J2" s="475" t="s">
        <v>357</v>
      </c>
      <c r="K2" s="475"/>
      <c r="L2" s="475"/>
      <c r="M2" s="110"/>
      <c r="N2" s="81"/>
      <c r="O2" s="81"/>
      <c r="P2" s="81"/>
      <c r="Q2" s="112"/>
    </row>
    <row r="3" spans="1:17" ht="5.25" customHeight="1">
      <c r="H3" s="113"/>
      <c r="I3" s="81"/>
      <c r="J3" s="81"/>
      <c r="K3" s="114"/>
      <c r="L3" s="114"/>
      <c r="M3" s="110"/>
      <c r="N3" s="81"/>
      <c r="O3" s="81"/>
      <c r="P3" s="81"/>
      <c r="Q3" s="112"/>
    </row>
    <row r="4" spans="1:17" ht="6" customHeight="1">
      <c r="G4" s="115" t="s">
        <v>0</v>
      </c>
      <c r="H4" s="108"/>
      <c r="J4" s="114"/>
      <c r="K4" s="114"/>
      <c r="L4" s="114"/>
      <c r="M4" s="110"/>
      <c r="N4" s="81"/>
      <c r="O4" s="81"/>
      <c r="P4" s="81"/>
      <c r="Q4" s="112"/>
    </row>
    <row r="5" spans="1:17" ht="5.25" customHeight="1">
      <c r="H5" s="108"/>
      <c r="J5" s="114"/>
      <c r="K5" s="114"/>
      <c r="L5" s="114"/>
      <c r="M5" s="110"/>
      <c r="N5" s="81"/>
      <c r="O5" s="81"/>
      <c r="P5" s="81"/>
      <c r="Q5" s="112"/>
    </row>
    <row r="6" spans="1:17" ht="3.75" customHeight="1">
      <c r="H6" s="108"/>
      <c r="J6" s="116"/>
      <c r="K6" s="114"/>
      <c r="L6" s="114"/>
      <c r="M6" s="110"/>
      <c r="N6" s="81"/>
      <c r="O6" s="81"/>
      <c r="P6" s="81"/>
    </row>
    <row r="7" spans="1:17" ht="36.75" customHeight="1">
      <c r="A7" s="476" t="s">
        <v>377</v>
      </c>
      <c r="B7" s="476"/>
      <c r="C7" s="476"/>
      <c r="D7" s="476"/>
      <c r="E7" s="476"/>
      <c r="F7" s="476"/>
      <c r="G7" s="476"/>
      <c r="H7" s="476"/>
      <c r="I7" s="476"/>
      <c r="J7" s="476"/>
      <c r="K7" s="476"/>
      <c r="L7" s="476"/>
      <c r="M7" s="117"/>
      <c r="N7" s="117"/>
      <c r="O7" s="117"/>
      <c r="P7" s="117"/>
      <c r="Q7" s="117"/>
    </row>
    <row r="8" spans="1:17" ht="12" customHeight="1">
      <c r="G8" s="117"/>
      <c r="H8" s="118"/>
      <c r="I8" s="118"/>
      <c r="J8" s="119"/>
      <c r="K8" s="119"/>
      <c r="L8" s="120"/>
      <c r="M8" s="110"/>
    </row>
    <row r="9" spans="1:17" ht="18" customHeight="1">
      <c r="A9" s="477" t="s">
        <v>338</v>
      </c>
      <c r="B9" s="477"/>
      <c r="C9" s="477"/>
      <c r="D9" s="477"/>
      <c r="E9" s="477"/>
      <c r="F9" s="477"/>
      <c r="G9" s="477"/>
      <c r="H9" s="477"/>
      <c r="I9" s="477"/>
      <c r="J9" s="477"/>
      <c r="K9" s="477"/>
      <c r="L9" s="477"/>
      <c r="M9" s="110"/>
    </row>
    <row r="10" spans="1:17" ht="18.75" customHeight="1">
      <c r="A10" s="473" t="s">
        <v>1</v>
      </c>
      <c r="B10" s="470"/>
      <c r="C10" s="470"/>
      <c r="D10" s="470"/>
      <c r="E10" s="470"/>
      <c r="F10" s="470"/>
      <c r="G10" s="470"/>
      <c r="H10" s="470"/>
      <c r="I10" s="470"/>
      <c r="J10" s="470"/>
      <c r="K10" s="470"/>
      <c r="L10" s="470"/>
      <c r="M10" s="110"/>
    </row>
    <row r="11" spans="1:17" ht="7.5" customHeight="1">
      <c r="A11" s="121"/>
      <c r="B11" s="81"/>
      <c r="C11" s="81"/>
      <c r="D11" s="81"/>
      <c r="E11" s="81"/>
      <c r="F11" s="81"/>
      <c r="G11" s="81"/>
      <c r="H11" s="81"/>
      <c r="I11" s="81"/>
      <c r="J11" s="81"/>
      <c r="K11" s="81"/>
      <c r="L11" s="81"/>
      <c r="M11" s="110"/>
    </row>
    <row r="12" spans="1:17" ht="14.25" customHeight="1">
      <c r="A12" s="121"/>
      <c r="B12" s="81"/>
      <c r="C12" s="81"/>
      <c r="D12" s="81"/>
      <c r="E12" s="81"/>
      <c r="F12" s="81"/>
      <c r="G12" s="467" t="s">
        <v>378</v>
      </c>
      <c r="H12" s="467"/>
      <c r="I12" s="467"/>
      <c r="J12" s="467"/>
      <c r="K12" s="467"/>
      <c r="L12" s="81"/>
      <c r="M12" s="110"/>
    </row>
    <row r="13" spans="1:17" ht="16.5" customHeight="1">
      <c r="A13" s="468" t="s">
        <v>379</v>
      </c>
      <c r="B13" s="468"/>
      <c r="C13" s="468"/>
      <c r="D13" s="468"/>
      <c r="E13" s="468"/>
      <c r="F13" s="468"/>
      <c r="G13" s="468"/>
      <c r="H13" s="468"/>
      <c r="I13" s="468"/>
      <c r="J13" s="468"/>
      <c r="K13" s="468"/>
      <c r="L13" s="468"/>
      <c r="M13" s="110"/>
      <c r="P13" s="92" t="s">
        <v>9</v>
      </c>
    </row>
    <row r="14" spans="1:17" ht="15.75" customHeight="1">
      <c r="G14" s="472" t="s">
        <v>395</v>
      </c>
      <c r="H14" s="472"/>
      <c r="I14" s="472"/>
      <c r="J14" s="472"/>
      <c r="K14" s="472"/>
      <c r="M14" s="110"/>
    </row>
    <row r="15" spans="1:17" ht="12" customHeight="1">
      <c r="G15" s="469" t="s">
        <v>380</v>
      </c>
      <c r="H15" s="469"/>
      <c r="I15" s="469"/>
      <c r="J15" s="469"/>
      <c r="K15" s="469"/>
    </row>
    <row r="16" spans="1:17" ht="12" customHeight="1">
      <c r="B16" s="468" t="s">
        <v>2</v>
      </c>
      <c r="C16" s="468"/>
      <c r="D16" s="468"/>
      <c r="E16" s="468"/>
      <c r="F16" s="468"/>
      <c r="G16" s="468"/>
      <c r="H16" s="468"/>
      <c r="I16" s="468"/>
      <c r="J16" s="468"/>
      <c r="K16" s="468"/>
      <c r="L16" s="468"/>
    </row>
    <row r="17" spans="1:13" ht="12" customHeight="1"/>
    <row r="18" spans="1:13" ht="12.75" customHeight="1">
      <c r="G18" s="472" t="s">
        <v>381</v>
      </c>
      <c r="H18" s="472"/>
      <c r="I18" s="472"/>
      <c r="J18" s="472"/>
      <c r="K18" s="472"/>
    </row>
    <row r="19" spans="1:13" ht="11.25" customHeight="1">
      <c r="G19" s="470" t="s">
        <v>3</v>
      </c>
      <c r="H19" s="470"/>
      <c r="I19" s="470"/>
      <c r="J19" s="470"/>
      <c r="K19" s="470"/>
    </row>
    <row r="20" spans="1:13" ht="11.25" customHeight="1">
      <c r="G20" s="81"/>
      <c r="H20" s="81"/>
      <c r="I20" s="81"/>
      <c r="J20" s="81"/>
      <c r="K20" s="81"/>
    </row>
    <row r="21" spans="1:13">
      <c r="E21" s="465" t="s">
        <v>199</v>
      </c>
      <c r="F21" s="465"/>
      <c r="G21" s="465"/>
      <c r="H21" s="465"/>
      <c r="I21" s="465"/>
      <c r="J21" s="465"/>
      <c r="K21" s="465"/>
    </row>
    <row r="22" spans="1:13" ht="12" customHeight="1">
      <c r="A22" s="466" t="s">
        <v>4</v>
      </c>
      <c r="B22" s="466"/>
      <c r="C22" s="466"/>
      <c r="D22" s="466"/>
      <c r="E22" s="466"/>
      <c r="F22" s="466"/>
      <c r="G22" s="466"/>
      <c r="H22" s="466"/>
      <c r="I22" s="466"/>
      <c r="J22" s="466"/>
      <c r="K22" s="466"/>
      <c r="L22" s="466"/>
      <c r="M22" s="122"/>
    </row>
    <row r="23" spans="1:13" ht="12" customHeight="1">
      <c r="F23" s="92"/>
      <c r="J23" s="123"/>
      <c r="K23" s="120"/>
      <c r="L23" s="124" t="s">
        <v>5</v>
      </c>
      <c r="M23" s="122"/>
    </row>
    <row r="24" spans="1:13" ht="11.25" customHeight="1">
      <c r="F24" s="92"/>
      <c r="J24" s="125" t="s">
        <v>358</v>
      </c>
      <c r="K24" s="113"/>
      <c r="L24" s="126"/>
      <c r="M24" s="122"/>
    </row>
    <row r="25" spans="1:13" ht="12" customHeight="1">
      <c r="E25" s="81"/>
      <c r="F25" s="127"/>
      <c r="I25" s="102"/>
      <c r="J25" s="102"/>
      <c r="K25" s="128" t="s">
        <v>6</v>
      </c>
      <c r="L25" s="126"/>
      <c r="M25" s="122"/>
    </row>
    <row r="26" spans="1:13" ht="12.75" customHeight="1">
      <c r="A26" s="483"/>
      <c r="B26" s="483"/>
      <c r="C26" s="483"/>
      <c r="D26" s="483"/>
      <c r="E26" s="483"/>
      <c r="F26" s="483"/>
      <c r="G26" s="483"/>
      <c r="H26" s="483"/>
      <c r="I26" s="483"/>
      <c r="K26" s="128" t="s">
        <v>7</v>
      </c>
      <c r="L26" s="129" t="s">
        <v>8</v>
      </c>
      <c r="M26" s="122"/>
    </row>
    <row r="27" spans="1:13" ht="12" customHeight="1">
      <c r="A27" s="483" t="s">
        <v>200</v>
      </c>
      <c r="B27" s="483"/>
      <c r="C27" s="483"/>
      <c r="D27" s="483"/>
      <c r="E27" s="483"/>
      <c r="F27" s="483"/>
      <c r="G27" s="483"/>
      <c r="H27" s="483"/>
      <c r="I27" s="483"/>
      <c r="J27" s="130" t="s">
        <v>10</v>
      </c>
      <c r="K27" s="131" t="s">
        <v>22</v>
      </c>
      <c r="L27" s="126"/>
      <c r="M27" s="122"/>
    </row>
    <row r="28" spans="1:13" ht="43.5" customHeight="1">
      <c r="F28" s="92"/>
      <c r="G28" s="132" t="s">
        <v>11</v>
      </c>
      <c r="H28" s="133" t="s">
        <v>197</v>
      </c>
      <c r="I28" s="134"/>
      <c r="J28" s="135"/>
      <c r="K28" s="126"/>
      <c r="L28" s="126"/>
      <c r="M28" s="122"/>
    </row>
    <row r="29" spans="1:13" ht="13.5" customHeight="1">
      <c r="F29" s="92"/>
      <c r="G29" s="493" t="s">
        <v>12</v>
      </c>
      <c r="H29" s="493"/>
      <c r="I29" s="136" t="s">
        <v>201</v>
      </c>
      <c r="J29" s="137" t="s">
        <v>202</v>
      </c>
      <c r="K29" s="138" t="s">
        <v>202</v>
      </c>
      <c r="L29" s="138" t="s">
        <v>202</v>
      </c>
      <c r="M29" s="122"/>
    </row>
    <row r="30" spans="1:13" ht="17.25" customHeight="1">
      <c r="A30" s="139" t="s">
        <v>198</v>
      </c>
      <c r="B30" s="139"/>
      <c r="C30" s="139"/>
      <c r="D30" s="139"/>
      <c r="E30" s="139"/>
      <c r="F30" s="140"/>
      <c r="G30" s="141"/>
      <c r="I30" s="141"/>
      <c r="J30" s="141"/>
      <c r="K30" s="141"/>
      <c r="L30" s="142" t="s">
        <v>13</v>
      </c>
      <c r="M30" s="143"/>
    </row>
    <row r="31" spans="1:13" ht="24" customHeight="1">
      <c r="A31" s="494" t="s">
        <v>14</v>
      </c>
      <c r="B31" s="495"/>
      <c r="C31" s="495"/>
      <c r="D31" s="495"/>
      <c r="E31" s="495"/>
      <c r="F31" s="495"/>
      <c r="G31" s="498" t="s">
        <v>15</v>
      </c>
      <c r="H31" s="500" t="s">
        <v>16</v>
      </c>
      <c r="I31" s="502" t="s">
        <v>17</v>
      </c>
      <c r="J31" s="503"/>
      <c r="K31" s="484" t="s">
        <v>18</v>
      </c>
      <c r="L31" s="486" t="s">
        <v>19</v>
      </c>
      <c r="M31" s="143"/>
    </row>
    <row r="32" spans="1:13" ht="46.5" customHeight="1">
      <c r="A32" s="496"/>
      <c r="B32" s="497"/>
      <c r="C32" s="497"/>
      <c r="D32" s="497"/>
      <c r="E32" s="497"/>
      <c r="F32" s="497"/>
      <c r="G32" s="499"/>
      <c r="H32" s="501"/>
      <c r="I32" s="144" t="s">
        <v>20</v>
      </c>
      <c r="J32" s="145" t="s">
        <v>21</v>
      </c>
      <c r="K32" s="485"/>
      <c r="L32" s="487"/>
    </row>
    <row r="33" spans="1:18" ht="11.25" customHeight="1">
      <c r="A33" s="488" t="s">
        <v>22</v>
      </c>
      <c r="B33" s="489"/>
      <c r="C33" s="489"/>
      <c r="D33" s="489"/>
      <c r="E33" s="489"/>
      <c r="F33" s="490"/>
      <c r="G33" s="146">
        <v>2</v>
      </c>
      <c r="H33" s="147">
        <v>3</v>
      </c>
      <c r="I33" s="148" t="s">
        <v>23</v>
      </c>
      <c r="J33" s="149" t="s">
        <v>24</v>
      </c>
      <c r="K33" s="150">
        <v>6</v>
      </c>
      <c r="L33" s="150">
        <v>7</v>
      </c>
    </row>
    <row r="34" spans="1:18" s="157" customFormat="1" ht="14.25" customHeight="1">
      <c r="A34" s="151">
        <v>2</v>
      </c>
      <c r="B34" s="151"/>
      <c r="C34" s="152"/>
      <c r="D34" s="153"/>
      <c r="E34" s="151"/>
      <c r="F34" s="154"/>
      <c r="G34" s="153" t="s">
        <v>25</v>
      </c>
      <c r="H34" s="146">
        <v>1</v>
      </c>
      <c r="I34" s="155">
        <f>SUM(I35+I46+I66+I87+I94+I114+I140+I159+I169)</f>
        <v>1230800</v>
      </c>
      <c r="J34" s="155">
        <f>SUM(J35+J46+J66+J87+J94+J114+J140+J159+J169)</f>
        <v>1230800</v>
      </c>
      <c r="K34" s="156">
        <f>SUM(K35+K46+K66+K87+K94+K114+K140+K159+K169)</f>
        <v>1229542.76</v>
      </c>
      <c r="L34" s="155">
        <f>SUM(L35+L46+L66+L87+L94+L114+L140+L159+L169)</f>
        <v>1229542.76</v>
      </c>
    </row>
    <row r="35" spans="1:18" ht="16.5" customHeight="1">
      <c r="A35" s="151">
        <v>2</v>
      </c>
      <c r="B35" s="158">
        <v>1</v>
      </c>
      <c r="C35" s="159"/>
      <c r="D35" s="160"/>
      <c r="E35" s="161"/>
      <c r="F35" s="162"/>
      <c r="G35" s="163" t="s">
        <v>26</v>
      </c>
      <c r="H35" s="146">
        <v>2</v>
      </c>
      <c r="I35" s="155">
        <f>SUM(I36+I42)</f>
        <v>1109600</v>
      </c>
      <c r="J35" s="155">
        <f>SUM(J36+J42)</f>
        <v>1109600</v>
      </c>
      <c r="K35" s="164">
        <f>SUM(K36+K42)</f>
        <v>1109600</v>
      </c>
      <c r="L35" s="165">
        <f>SUM(L36+L42)</f>
        <v>1109600</v>
      </c>
      <c r="M35" s="38"/>
    </row>
    <row r="36" spans="1:18" ht="14.25" customHeight="1">
      <c r="A36" s="166">
        <v>2</v>
      </c>
      <c r="B36" s="166">
        <v>1</v>
      </c>
      <c r="C36" s="167">
        <v>1</v>
      </c>
      <c r="D36" s="168"/>
      <c r="E36" s="166"/>
      <c r="F36" s="169"/>
      <c r="G36" s="168" t="s">
        <v>27</v>
      </c>
      <c r="H36" s="146">
        <v>3</v>
      </c>
      <c r="I36" s="155">
        <f>SUM(I37)</f>
        <v>1091900</v>
      </c>
      <c r="J36" s="155">
        <f>SUM(J37)</f>
        <v>1091900</v>
      </c>
      <c r="K36" s="156">
        <f>SUM(K37)</f>
        <v>1091900</v>
      </c>
      <c r="L36" s="155">
        <f>SUM(L37)</f>
        <v>1091900</v>
      </c>
      <c r="M36" s="38"/>
    </row>
    <row r="37" spans="1:18" ht="13.5" customHeight="1">
      <c r="A37" s="170">
        <v>2</v>
      </c>
      <c r="B37" s="166">
        <v>1</v>
      </c>
      <c r="C37" s="167">
        <v>1</v>
      </c>
      <c r="D37" s="168">
        <v>1</v>
      </c>
      <c r="E37" s="166"/>
      <c r="F37" s="169"/>
      <c r="G37" s="168" t="s">
        <v>27</v>
      </c>
      <c r="H37" s="146">
        <v>4</v>
      </c>
      <c r="I37" s="155">
        <f>SUM(I38+I40)</f>
        <v>1091900</v>
      </c>
      <c r="J37" s="155">
        <f>SUM(J38+J40)</f>
        <v>1091900</v>
      </c>
      <c r="K37" s="155">
        <f>SUM(K38+K40)</f>
        <v>1091900</v>
      </c>
      <c r="L37" s="155">
        <f>SUM(L38+L40)</f>
        <v>1091900</v>
      </c>
      <c r="M37" s="38"/>
      <c r="Q37" s="171"/>
    </row>
    <row r="38" spans="1:18" ht="14.25" customHeight="1">
      <c r="A38" s="170">
        <v>2</v>
      </c>
      <c r="B38" s="166">
        <v>1</v>
      </c>
      <c r="C38" s="167">
        <v>1</v>
      </c>
      <c r="D38" s="168">
        <v>1</v>
      </c>
      <c r="E38" s="166">
        <v>1</v>
      </c>
      <c r="F38" s="169"/>
      <c r="G38" s="168" t="s">
        <v>28</v>
      </c>
      <c r="H38" s="146">
        <v>5</v>
      </c>
      <c r="I38" s="156">
        <f>SUM(I39)</f>
        <v>1091900</v>
      </c>
      <c r="J38" s="156">
        <f>SUM(J39)</f>
        <v>1091900</v>
      </c>
      <c r="K38" s="156">
        <f>SUM(K39)</f>
        <v>1091900</v>
      </c>
      <c r="L38" s="156">
        <f>SUM(L39)</f>
        <v>1091900</v>
      </c>
      <c r="M38" s="38"/>
      <c r="Q38" s="171"/>
    </row>
    <row r="39" spans="1:18" ht="14.25" customHeight="1">
      <c r="A39" s="170">
        <v>2</v>
      </c>
      <c r="B39" s="166">
        <v>1</v>
      </c>
      <c r="C39" s="167">
        <v>1</v>
      </c>
      <c r="D39" s="168">
        <v>1</v>
      </c>
      <c r="E39" s="166">
        <v>1</v>
      </c>
      <c r="F39" s="169">
        <v>1</v>
      </c>
      <c r="G39" s="168" t="s">
        <v>28</v>
      </c>
      <c r="H39" s="146">
        <v>6</v>
      </c>
      <c r="I39" s="172">
        <v>1091900</v>
      </c>
      <c r="J39" s="173">
        <v>1091900</v>
      </c>
      <c r="K39" s="173">
        <v>1091900</v>
      </c>
      <c r="L39" s="173">
        <v>1091900</v>
      </c>
      <c r="M39" s="38"/>
      <c r="Q39" s="171"/>
    </row>
    <row r="40" spans="1:18" ht="12.75" hidden="1" customHeight="1">
      <c r="A40" s="170">
        <v>2</v>
      </c>
      <c r="B40" s="166">
        <v>1</v>
      </c>
      <c r="C40" s="167">
        <v>1</v>
      </c>
      <c r="D40" s="168">
        <v>1</v>
      </c>
      <c r="E40" s="166">
        <v>2</v>
      </c>
      <c r="F40" s="169"/>
      <c r="G40" s="168" t="s">
        <v>29</v>
      </c>
      <c r="H40" s="146">
        <v>7</v>
      </c>
      <c r="I40" s="156">
        <f>I41</f>
        <v>0</v>
      </c>
      <c r="J40" s="156">
        <f>J41</f>
        <v>0</v>
      </c>
      <c r="K40" s="156">
        <f>K41</f>
        <v>0</v>
      </c>
      <c r="L40" s="156">
        <f>L41</f>
        <v>0</v>
      </c>
      <c r="M40" s="38"/>
      <c r="Q40" s="171"/>
    </row>
    <row r="41" spans="1:18" ht="12.75" hidden="1" customHeight="1">
      <c r="A41" s="170">
        <v>2</v>
      </c>
      <c r="B41" s="166">
        <v>1</v>
      </c>
      <c r="C41" s="167">
        <v>1</v>
      </c>
      <c r="D41" s="168">
        <v>1</v>
      </c>
      <c r="E41" s="166">
        <v>2</v>
      </c>
      <c r="F41" s="169">
        <v>1</v>
      </c>
      <c r="G41" s="168" t="s">
        <v>29</v>
      </c>
      <c r="H41" s="146">
        <v>8</v>
      </c>
      <c r="I41" s="173">
        <v>0</v>
      </c>
      <c r="J41" s="174">
        <v>0</v>
      </c>
      <c r="K41" s="173">
        <v>0</v>
      </c>
      <c r="L41" s="174">
        <v>0</v>
      </c>
      <c r="M41" s="38"/>
      <c r="Q41" s="171"/>
    </row>
    <row r="42" spans="1:18" ht="13.5" customHeight="1">
      <c r="A42" s="170">
        <v>2</v>
      </c>
      <c r="B42" s="166">
        <v>1</v>
      </c>
      <c r="C42" s="167">
        <v>2</v>
      </c>
      <c r="D42" s="168"/>
      <c r="E42" s="166"/>
      <c r="F42" s="169"/>
      <c r="G42" s="168" t="s">
        <v>30</v>
      </c>
      <c r="H42" s="146">
        <v>9</v>
      </c>
      <c r="I42" s="156">
        <f t="shared" ref="I42:L44" si="0">I43</f>
        <v>17700</v>
      </c>
      <c r="J42" s="155">
        <f t="shared" si="0"/>
        <v>17700</v>
      </c>
      <c r="K42" s="156">
        <f t="shared" si="0"/>
        <v>17700</v>
      </c>
      <c r="L42" s="155">
        <f t="shared" si="0"/>
        <v>17700</v>
      </c>
      <c r="M42" s="38"/>
      <c r="Q42" s="171"/>
    </row>
    <row r="43" spans="1:18">
      <c r="A43" s="170">
        <v>2</v>
      </c>
      <c r="B43" s="166">
        <v>1</v>
      </c>
      <c r="C43" s="167">
        <v>2</v>
      </c>
      <c r="D43" s="168">
        <v>1</v>
      </c>
      <c r="E43" s="166"/>
      <c r="F43" s="169"/>
      <c r="G43" s="168" t="s">
        <v>30</v>
      </c>
      <c r="H43" s="146">
        <v>10</v>
      </c>
      <c r="I43" s="156">
        <f t="shared" si="0"/>
        <v>17700</v>
      </c>
      <c r="J43" s="155">
        <f t="shared" si="0"/>
        <v>17700</v>
      </c>
      <c r="K43" s="155">
        <f t="shared" si="0"/>
        <v>17700</v>
      </c>
      <c r="L43" s="155">
        <f t="shared" si="0"/>
        <v>17700</v>
      </c>
    </row>
    <row r="44" spans="1:18" ht="13.5" customHeight="1">
      <c r="A44" s="170">
        <v>2</v>
      </c>
      <c r="B44" s="166">
        <v>1</v>
      </c>
      <c r="C44" s="167">
        <v>2</v>
      </c>
      <c r="D44" s="168">
        <v>1</v>
      </c>
      <c r="E44" s="166">
        <v>1</v>
      </c>
      <c r="F44" s="169"/>
      <c r="G44" s="168" t="s">
        <v>30</v>
      </c>
      <c r="H44" s="146">
        <v>11</v>
      </c>
      <c r="I44" s="155">
        <f t="shared" si="0"/>
        <v>17700</v>
      </c>
      <c r="J44" s="155">
        <f t="shared" si="0"/>
        <v>17700</v>
      </c>
      <c r="K44" s="155">
        <f t="shared" si="0"/>
        <v>17700</v>
      </c>
      <c r="L44" s="155">
        <f t="shared" si="0"/>
        <v>17700</v>
      </c>
      <c r="M44" s="38"/>
      <c r="Q44" s="171"/>
    </row>
    <row r="45" spans="1:18" ht="14.25" customHeight="1">
      <c r="A45" s="170">
        <v>2</v>
      </c>
      <c r="B45" s="166">
        <v>1</v>
      </c>
      <c r="C45" s="167">
        <v>2</v>
      </c>
      <c r="D45" s="168">
        <v>1</v>
      </c>
      <c r="E45" s="166">
        <v>1</v>
      </c>
      <c r="F45" s="169">
        <v>1</v>
      </c>
      <c r="G45" s="168" t="s">
        <v>30</v>
      </c>
      <c r="H45" s="146">
        <v>12</v>
      </c>
      <c r="I45" s="174">
        <v>17700</v>
      </c>
      <c r="J45" s="173">
        <v>17700</v>
      </c>
      <c r="K45" s="173">
        <v>17700</v>
      </c>
      <c r="L45" s="173">
        <v>17700</v>
      </c>
      <c r="M45" s="38"/>
      <c r="Q45" s="171"/>
    </row>
    <row r="46" spans="1:18" ht="26.25" customHeight="1">
      <c r="A46" s="175">
        <v>2</v>
      </c>
      <c r="B46" s="176">
        <v>2</v>
      </c>
      <c r="C46" s="159"/>
      <c r="D46" s="160"/>
      <c r="E46" s="161"/>
      <c r="F46" s="162"/>
      <c r="G46" s="163" t="s">
        <v>31</v>
      </c>
      <c r="H46" s="146">
        <v>13</v>
      </c>
      <c r="I46" s="177">
        <f t="shared" ref="I46:L48" si="1">I47</f>
        <v>97100</v>
      </c>
      <c r="J46" s="178">
        <f t="shared" si="1"/>
        <v>97100</v>
      </c>
      <c r="K46" s="177">
        <f t="shared" si="1"/>
        <v>95842.760000000009</v>
      </c>
      <c r="L46" s="177">
        <f t="shared" si="1"/>
        <v>95842.760000000009</v>
      </c>
      <c r="M46" s="38"/>
    </row>
    <row r="47" spans="1:18" ht="27" customHeight="1">
      <c r="A47" s="170">
        <v>2</v>
      </c>
      <c r="B47" s="166">
        <v>2</v>
      </c>
      <c r="C47" s="167">
        <v>1</v>
      </c>
      <c r="D47" s="168"/>
      <c r="E47" s="166"/>
      <c r="F47" s="169"/>
      <c r="G47" s="160" t="s">
        <v>31</v>
      </c>
      <c r="H47" s="146">
        <v>14</v>
      </c>
      <c r="I47" s="155">
        <f t="shared" si="1"/>
        <v>97100</v>
      </c>
      <c r="J47" s="156">
        <f t="shared" si="1"/>
        <v>97100</v>
      </c>
      <c r="K47" s="155">
        <f t="shared" si="1"/>
        <v>95842.760000000009</v>
      </c>
      <c r="L47" s="156">
        <f t="shared" si="1"/>
        <v>95842.760000000009</v>
      </c>
      <c r="M47" s="38"/>
      <c r="R47" s="171"/>
    </row>
    <row r="48" spans="1:18" ht="15.75" customHeight="1">
      <c r="A48" s="170">
        <v>2</v>
      </c>
      <c r="B48" s="166">
        <v>2</v>
      </c>
      <c r="C48" s="167">
        <v>1</v>
      </c>
      <c r="D48" s="168">
        <v>1</v>
      </c>
      <c r="E48" s="166"/>
      <c r="F48" s="169"/>
      <c r="G48" s="160" t="s">
        <v>31</v>
      </c>
      <c r="H48" s="146">
        <v>15</v>
      </c>
      <c r="I48" s="155">
        <f t="shared" si="1"/>
        <v>97100</v>
      </c>
      <c r="J48" s="156">
        <f t="shared" si="1"/>
        <v>97100</v>
      </c>
      <c r="K48" s="165">
        <f t="shared" si="1"/>
        <v>95842.760000000009</v>
      </c>
      <c r="L48" s="165">
        <f t="shared" si="1"/>
        <v>95842.760000000009</v>
      </c>
      <c r="M48" s="38"/>
      <c r="Q48" s="171"/>
    </row>
    <row r="49" spans="1:17" ht="24.75" customHeight="1">
      <c r="A49" s="179">
        <v>2</v>
      </c>
      <c r="B49" s="180">
        <v>2</v>
      </c>
      <c r="C49" s="181">
        <v>1</v>
      </c>
      <c r="D49" s="182">
        <v>1</v>
      </c>
      <c r="E49" s="180">
        <v>1</v>
      </c>
      <c r="F49" s="183"/>
      <c r="G49" s="160" t="s">
        <v>31</v>
      </c>
      <c r="H49" s="146">
        <v>16</v>
      </c>
      <c r="I49" s="184">
        <f>SUM(I50:I65)</f>
        <v>97100</v>
      </c>
      <c r="J49" s="184">
        <f>SUM(J50:J65)</f>
        <v>97100</v>
      </c>
      <c r="K49" s="185">
        <f>SUM(K50:K65)</f>
        <v>95842.760000000009</v>
      </c>
      <c r="L49" s="185">
        <f>SUM(L50:L65)</f>
        <v>95842.760000000009</v>
      </c>
      <c r="M49" s="38"/>
      <c r="Q49" s="171"/>
    </row>
    <row r="50" spans="1:17" ht="15.75" customHeight="1">
      <c r="A50" s="170">
        <v>2</v>
      </c>
      <c r="B50" s="166">
        <v>2</v>
      </c>
      <c r="C50" s="167">
        <v>1</v>
      </c>
      <c r="D50" s="168">
        <v>1</v>
      </c>
      <c r="E50" s="166">
        <v>1</v>
      </c>
      <c r="F50" s="186">
        <v>1</v>
      </c>
      <c r="G50" s="168" t="s">
        <v>32</v>
      </c>
      <c r="H50" s="146">
        <v>17</v>
      </c>
      <c r="I50" s="173">
        <v>18500</v>
      </c>
      <c r="J50" s="173">
        <v>18500</v>
      </c>
      <c r="K50" s="173">
        <v>17247.07</v>
      </c>
      <c r="L50" s="173">
        <v>17247.07</v>
      </c>
      <c r="M50" s="38"/>
      <c r="Q50" s="171"/>
    </row>
    <row r="51" spans="1:17" ht="26.25" customHeight="1">
      <c r="A51" s="170">
        <v>2</v>
      </c>
      <c r="B51" s="166">
        <v>2</v>
      </c>
      <c r="C51" s="167">
        <v>1</v>
      </c>
      <c r="D51" s="168">
        <v>1</v>
      </c>
      <c r="E51" s="166">
        <v>1</v>
      </c>
      <c r="F51" s="169">
        <v>2</v>
      </c>
      <c r="G51" s="168" t="s">
        <v>33</v>
      </c>
      <c r="H51" s="146">
        <v>18</v>
      </c>
      <c r="I51" s="173">
        <v>1204</v>
      </c>
      <c r="J51" s="173">
        <v>1204</v>
      </c>
      <c r="K51" s="173">
        <v>1204</v>
      </c>
      <c r="L51" s="173">
        <v>1204</v>
      </c>
      <c r="M51" s="38"/>
      <c r="Q51" s="171"/>
    </row>
    <row r="52" spans="1:17" ht="26.25" customHeight="1">
      <c r="A52" s="170">
        <v>2</v>
      </c>
      <c r="B52" s="166">
        <v>2</v>
      </c>
      <c r="C52" s="167">
        <v>1</v>
      </c>
      <c r="D52" s="168">
        <v>1</v>
      </c>
      <c r="E52" s="166">
        <v>1</v>
      </c>
      <c r="F52" s="169">
        <v>5</v>
      </c>
      <c r="G52" s="168" t="s">
        <v>34</v>
      </c>
      <c r="H52" s="146">
        <v>19</v>
      </c>
      <c r="I52" s="173">
        <v>2452</v>
      </c>
      <c r="J52" s="173">
        <v>2452</v>
      </c>
      <c r="K52" s="173">
        <v>2451.39</v>
      </c>
      <c r="L52" s="173">
        <v>2451.39</v>
      </c>
      <c r="M52" s="38"/>
      <c r="Q52" s="171"/>
    </row>
    <row r="53" spans="1:17" ht="27" hidden="1" customHeight="1">
      <c r="A53" s="170">
        <v>2</v>
      </c>
      <c r="B53" s="166">
        <v>2</v>
      </c>
      <c r="C53" s="167">
        <v>1</v>
      </c>
      <c r="D53" s="168">
        <v>1</v>
      </c>
      <c r="E53" s="166">
        <v>1</v>
      </c>
      <c r="F53" s="169">
        <v>6</v>
      </c>
      <c r="G53" s="168" t="s">
        <v>35</v>
      </c>
      <c r="H53" s="146">
        <v>20</v>
      </c>
      <c r="I53" s="173">
        <v>0</v>
      </c>
      <c r="J53" s="173">
        <v>0</v>
      </c>
      <c r="K53" s="173">
        <v>0</v>
      </c>
      <c r="L53" s="173">
        <v>0</v>
      </c>
      <c r="M53" s="38"/>
      <c r="Q53" s="171"/>
    </row>
    <row r="54" spans="1:17" ht="26.25" customHeight="1">
      <c r="A54" s="187">
        <v>2</v>
      </c>
      <c r="B54" s="161">
        <v>2</v>
      </c>
      <c r="C54" s="159">
        <v>1</v>
      </c>
      <c r="D54" s="160">
        <v>1</v>
      </c>
      <c r="E54" s="161">
        <v>1</v>
      </c>
      <c r="F54" s="162">
        <v>7</v>
      </c>
      <c r="G54" s="160" t="s">
        <v>36</v>
      </c>
      <c r="H54" s="146">
        <v>21</v>
      </c>
      <c r="I54" s="173">
        <v>794</v>
      </c>
      <c r="J54" s="173">
        <v>794</v>
      </c>
      <c r="K54" s="173">
        <v>793.62</v>
      </c>
      <c r="L54" s="173">
        <v>793.62</v>
      </c>
      <c r="M54" s="38"/>
      <c r="Q54" s="171"/>
    </row>
    <row r="55" spans="1:17" ht="12" customHeight="1">
      <c r="A55" s="170">
        <v>2</v>
      </c>
      <c r="B55" s="166">
        <v>2</v>
      </c>
      <c r="C55" s="167">
        <v>1</v>
      </c>
      <c r="D55" s="168">
        <v>1</v>
      </c>
      <c r="E55" s="166">
        <v>1</v>
      </c>
      <c r="F55" s="169">
        <v>11</v>
      </c>
      <c r="G55" s="168" t="s">
        <v>37</v>
      </c>
      <c r="H55" s="146">
        <v>22</v>
      </c>
      <c r="I55" s="174">
        <v>1552</v>
      </c>
      <c r="J55" s="173">
        <v>1552</v>
      </c>
      <c r="K55" s="173">
        <v>1551.13</v>
      </c>
      <c r="L55" s="173">
        <v>1551.13</v>
      </c>
      <c r="M55" s="38"/>
      <c r="Q55" s="171"/>
    </row>
    <row r="56" spans="1:17" ht="15.75" hidden="1" customHeight="1">
      <c r="A56" s="179">
        <v>2</v>
      </c>
      <c r="B56" s="188">
        <v>2</v>
      </c>
      <c r="C56" s="189">
        <v>1</v>
      </c>
      <c r="D56" s="189">
        <v>1</v>
      </c>
      <c r="E56" s="189">
        <v>1</v>
      </c>
      <c r="F56" s="190">
        <v>12</v>
      </c>
      <c r="G56" s="191" t="s">
        <v>38</v>
      </c>
      <c r="H56" s="146">
        <v>23</v>
      </c>
      <c r="I56" s="192">
        <v>0</v>
      </c>
      <c r="J56" s="173">
        <v>0</v>
      </c>
      <c r="K56" s="173">
        <v>0</v>
      </c>
      <c r="L56" s="173">
        <v>0</v>
      </c>
      <c r="M56" s="38"/>
      <c r="Q56" s="171"/>
    </row>
    <row r="57" spans="1:17" ht="25.5" hidden="1" customHeight="1">
      <c r="A57" s="170">
        <v>2</v>
      </c>
      <c r="B57" s="166">
        <v>2</v>
      </c>
      <c r="C57" s="167">
        <v>1</v>
      </c>
      <c r="D57" s="167">
        <v>1</v>
      </c>
      <c r="E57" s="167">
        <v>1</v>
      </c>
      <c r="F57" s="169">
        <v>14</v>
      </c>
      <c r="G57" s="193" t="s">
        <v>39</v>
      </c>
      <c r="H57" s="146">
        <v>24</v>
      </c>
      <c r="I57" s="174">
        <v>0</v>
      </c>
      <c r="J57" s="174">
        <v>0</v>
      </c>
      <c r="K57" s="174">
        <v>0</v>
      </c>
      <c r="L57" s="174">
        <v>0</v>
      </c>
      <c r="M57" s="38"/>
      <c r="Q57" s="171"/>
    </row>
    <row r="58" spans="1:17" ht="27.75" customHeight="1">
      <c r="A58" s="170">
        <v>2</v>
      </c>
      <c r="B58" s="166">
        <v>2</v>
      </c>
      <c r="C58" s="167">
        <v>1</v>
      </c>
      <c r="D58" s="167">
        <v>1</v>
      </c>
      <c r="E58" s="167">
        <v>1</v>
      </c>
      <c r="F58" s="169">
        <v>15</v>
      </c>
      <c r="G58" s="168" t="s">
        <v>40</v>
      </c>
      <c r="H58" s="146">
        <v>25</v>
      </c>
      <c r="I58" s="174">
        <v>11894</v>
      </c>
      <c r="J58" s="173">
        <v>11894</v>
      </c>
      <c r="K58" s="173">
        <v>11894</v>
      </c>
      <c r="L58" s="173">
        <v>11894</v>
      </c>
      <c r="M58" s="38"/>
      <c r="Q58" s="171"/>
    </row>
    <row r="59" spans="1:17" ht="15.75" customHeight="1">
      <c r="A59" s="170">
        <v>2</v>
      </c>
      <c r="B59" s="166">
        <v>2</v>
      </c>
      <c r="C59" s="167">
        <v>1</v>
      </c>
      <c r="D59" s="167">
        <v>1</v>
      </c>
      <c r="E59" s="167">
        <v>1</v>
      </c>
      <c r="F59" s="169">
        <v>16</v>
      </c>
      <c r="G59" s="168" t="s">
        <v>41</v>
      </c>
      <c r="H59" s="146">
        <v>26</v>
      </c>
      <c r="I59" s="174">
        <v>5448</v>
      </c>
      <c r="J59" s="173">
        <v>5448</v>
      </c>
      <c r="K59" s="173">
        <v>5447.33</v>
      </c>
      <c r="L59" s="173">
        <v>5447.33</v>
      </c>
      <c r="M59" s="38"/>
      <c r="Q59" s="171"/>
    </row>
    <row r="60" spans="1:17" ht="27.75" hidden="1" customHeight="1">
      <c r="A60" s="170">
        <v>2</v>
      </c>
      <c r="B60" s="166">
        <v>2</v>
      </c>
      <c r="C60" s="167">
        <v>1</v>
      </c>
      <c r="D60" s="167">
        <v>1</v>
      </c>
      <c r="E60" s="167">
        <v>1</v>
      </c>
      <c r="F60" s="169">
        <v>17</v>
      </c>
      <c r="G60" s="168" t="s">
        <v>42</v>
      </c>
      <c r="H60" s="146">
        <v>27</v>
      </c>
      <c r="I60" s="174">
        <v>0</v>
      </c>
      <c r="J60" s="174">
        <v>0</v>
      </c>
      <c r="K60" s="174">
        <v>0</v>
      </c>
      <c r="L60" s="174">
        <v>0</v>
      </c>
      <c r="M60" s="38"/>
      <c r="Q60" s="171"/>
    </row>
    <row r="61" spans="1:17" ht="14.25" customHeight="1">
      <c r="A61" s="170">
        <v>2</v>
      </c>
      <c r="B61" s="166">
        <v>2</v>
      </c>
      <c r="C61" s="167">
        <v>1</v>
      </c>
      <c r="D61" s="167">
        <v>1</v>
      </c>
      <c r="E61" s="167">
        <v>1</v>
      </c>
      <c r="F61" s="169">
        <v>20</v>
      </c>
      <c r="G61" s="168" t="s">
        <v>43</v>
      </c>
      <c r="H61" s="146">
        <v>28</v>
      </c>
      <c r="I61" s="174">
        <v>37556</v>
      </c>
      <c r="J61" s="173">
        <v>37556</v>
      </c>
      <c r="K61" s="173">
        <v>37555.089999999997</v>
      </c>
      <c r="L61" s="173">
        <v>37555.089999999997</v>
      </c>
      <c r="M61" s="38"/>
      <c r="Q61" s="171"/>
    </row>
    <row r="62" spans="1:17" ht="27.75" customHeight="1">
      <c r="A62" s="170">
        <v>2</v>
      </c>
      <c r="B62" s="166">
        <v>2</v>
      </c>
      <c r="C62" s="167">
        <v>1</v>
      </c>
      <c r="D62" s="167">
        <v>1</v>
      </c>
      <c r="E62" s="167">
        <v>1</v>
      </c>
      <c r="F62" s="169">
        <v>21</v>
      </c>
      <c r="G62" s="168" t="s">
        <v>44</v>
      </c>
      <c r="H62" s="146">
        <v>29</v>
      </c>
      <c r="I62" s="174">
        <v>7200</v>
      </c>
      <c r="J62" s="173">
        <v>7200</v>
      </c>
      <c r="K62" s="173">
        <v>7199.99</v>
      </c>
      <c r="L62" s="173">
        <v>7199.99</v>
      </c>
      <c r="M62" s="38"/>
      <c r="Q62" s="171"/>
    </row>
    <row r="63" spans="1:17" ht="12" customHeight="1">
      <c r="A63" s="170">
        <v>2</v>
      </c>
      <c r="B63" s="166">
        <v>2</v>
      </c>
      <c r="C63" s="167">
        <v>1</v>
      </c>
      <c r="D63" s="167">
        <v>1</v>
      </c>
      <c r="E63" s="167">
        <v>1</v>
      </c>
      <c r="F63" s="169">
        <v>22</v>
      </c>
      <c r="G63" s="168" t="s">
        <v>45</v>
      </c>
      <c r="H63" s="146">
        <v>30</v>
      </c>
      <c r="I63" s="174">
        <v>600</v>
      </c>
      <c r="J63" s="173">
        <v>600</v>
      </c>
      <c r="K63" s="173">
        <v>599.14</v>
      </c>
      <c r="L63" s="173">
        <v>599.14</v>
      </c>
      <c r="M63" s="38"/>
      <c r="Q63" s="171"/>
    </row>
    <row r="64" spans="1:17" ht="12" hidden="1" customHeight="1">
      <c r="A64" s="170">
        <v>2</v>
      </c>
      <c r="B64" s="166">
        <v>2</v>
      </c>
      <c r="C64" s="167">
        <v>1</v>
      </c>
      <c r="D64" s="167">
        <v>1</v>
      </c>
      <c r="E64" s="167">
        <v>1</v>
      </c>
      <c r="F64" s="169">
        <v>23</v>
      </c>
      <c r="G64" s="168" t="s">
        <v>359</v>
      </c>
      <c r="H64" s="146">
        <v>31</v>
      </c>
      <c r="I64" s="174">
        <v>0</v>
      </c>
      <c r="J64" s="173">
        <v>0</v>
      </c>
      <c r="K64" s="173">
        <v>0</v>
      </c>
      <c r="L64" s="173">
        <v>0</v>
      </c>
      <c r="M64" s="38"/>
      <c r="Q64" s="171"/>
    </row>
    <row r="65" spans="1:18" ht="15" customHeight="1">
      <c r="A65" s="170">
        <v>2</v>
      </c>
      <c r="B65" s="166">
        <v>2</v>
      </c>
      <c r="C65" s="167">
        <v>1</v>
      </c>
      <c r="D65" s="167">
        <v>1</v>
      </c>
      <c r="E65" s="167">
        <v>1</v>
      </c>
      <c r="F65" s="169">
        <v>30</v>
      </c>
      <c r="G65" s="168" t="s">
        <v>46</v>
      </c>
      <c r="H65" s="146">
        <v>32</v>
      </c>
      <c r="I65" s="174">
        <v>9900</v>
      </c>
      <c r="J65" s="173">
        <v>9900</v>
      </c>
      <c r="K65" s="173">
        <v>9900</v>
      </c>
      <c r="L65" s="173">
        <v>9900</v>
      </c>
      <c r="M65" s="38"/>
      <c r="Q65" s="171"/>
    </row>
    <row r="66" spans="1:18" ht="14.25" hidden="1" customHeight="1">
      <c r="A66" s="194">
        <v>2</v>
      </c>
      <c r="B66" s="195">
        <v>3</v>
      </c>
      <c r="C66" s="158"/>
      <c r="D66" s="159"/>
      <c r="E66" s="159"/>
      <c r="F66" s="162"/>
      <c r="G66" s="196" t="s">
        <v>47</v>
      </c>
      <c r="H66" s="146">
        <v>33</v>
      </c>
      <c r="I66" s="177">
        <f>I67</f>
        <v>0</v>
      </c>
      <c r="J66" s="177">
        <f>J67</f>
        <v>0</v>
      </c>
      <c r="K66" s="177">
        <f>K67</f>
        <v>0</v>
      </c>
      <c r="L66" s="177">
        <f>L67</f>
        <v>0</v>
      </c>
      <c r="M66" s="38"/>
    </row>
    <row r="67" spans="1:18" ht="13.5" hidden="1" customHeight="1">
      <c r="A67" s="170">
        <v>2</v>
      </c>
      <c r="B67" s="166">
        <v>3</v>
      </c>
      <c r="C67" s="167">
        <v>1</v>
      </c>
      <c r="D67" s="167"/>
      <c r="E67" s="167"/>
      <c r="F67" s="169"/>
      <c r="G67" s="168" t="s">
        <v>48</v>
      </c>
      <c r="H67" s="146">
        <v>34</v>
      </c>
      <c r="I67" s="155">
        <f>SUM(I68+I73+I78)</f>
        <v>0</v>
      </c>
      <c r="J67" s="197">
        <f>SUM(J68+J73+J78)</f>
        <v>0</v>
      </c>
      <c r="K67" s="156">
        <f>SUM(K68+K73+K78)</f>
        <v>0</v>
      </c>
      <c r="L67" s="155">
        <f>SUM(L68+L73+L78)</f>
        <v>0</v>
      </c>
      <c r="M67" s="38"/>
      <c r="R67" s="171"/>
    </row>
    <row r="68" spans="1:18" ht="15" hidden="1" customHeight="1">
      <c r="A68" s="170">
        <v>2</v>
      </c>
      <c r="B68" s="166">
        <v>3</v>
      </c>
      <c r="C68" s="167">
        <v>1</v>
      </c>
      <c r="D68" s="167">
        <v>1</v>
      </c>
      <c r="E68" s="167"/>
      <c r="F68" s="169"/>
      <c r="G68" s="168" t="s">
        <v>49</v>
      </c>
      <c r="H68" s="146">
        <v>35</v>
      </c>
      <c r="I68" s="155">
        <f>I69</f>
        <v>0</v>
      </c>
      <c r="J68" s="197">
        <f>J69</f>
        <v>0</v>
      </c>
      <c r="K68" s="156">
        <f>K69</f>
        <v>0</v>
      </c>
      <c r="L68" s="155">
        <f>L69</f>
        <v>0</v>
      </c>
      <c r="M68" s="38"/>
      <c r="Q68" s="171"/>
    </row>
    <row r="69" spans="1:18" ht="13.5" hidden="1" customHeight="1">
      <c r="A69" s="170">
        <v>2</v>
      </c>
      <c r="B69" s="166">
        <v>3</v>
      </c>
      <c r="C69" s="167">
        <v>1</v>
      </c>
      <c r="D69" s="167">
        <v>1</v>
      </c>
      <c r="E69" s="167">
        <v>1</v>
      </c>
      <c r="F69" s="169"/>
      <c r="G69" s="168" t="s">
        <v>49</v>
      </c>
      <c r="H69" s="146">
        <v>36</v>
      </c>
      <c r="I69" s="155">
        <f>SUM(I70:I72)</f>
        <v>0</v>
      </c>
      <c r="J69" s="197">
        <f>SUM(J70:J72)</f>
        <v>0</v>
      </c>
      <c r="K69" s="156">
        <f>SUM(K70:K72)</f>
        <v>0</v>
      </c>
      <c r="L69" s="155">
        <f>SUM(L70:L72)</f>
        <v>0</v>
      </c>
      <c r="M69" s="38"/>
      <c r="Q69" s="171"/>
    </row>
    <row r="70" spans="1:18" s="198" customFormat="1" ht="25.5" hidden="1" customHeight="1">
      <c r="A70" s="170">
        <v>2</v>
      </c>
      <c r="B70" s="166">
        <v>3</v>
      </c>
      <c r="C70" s="167">
        <v>1</v>
      </c>
      <c r="D70" s="167">
        <v>1</v>
      </c>
      <c r="E70" s="167">
        <v>1</v>
      </c>
      <c r="F70" s="169">
        <v>1</v>
      </c>
      <c r="G70" s="168" t="s">
        <v>50</v>
      </c>
      <c r="H70" s="146">
        <v>37</v>
      </c>
      <c r="I70" s="174">
        <v>0</v>
      </c>
      <c r="J70" s="174">
        <v>0</v>
      </c>
      <c r="K70" s="174">
        <v>0</v>
      </c>
      <c r="L70" s="174">
        <v>0</v>
      </c>
      <c r="Q70" s="171"/>
      <c r="R70" s="92"/>
    </row>
    <row r="71" spans="1:18" ht="19.5" hidden="1" customHeight="1">
      <c r="A71" s="170">
        <v>2</v>
      </c>
      <c r="B71" s="161">
        <v>3</v>
      </c>
      <c r="C71" s="159">
        <v>1</v>
      </c>
      <c r="D71" s="159">
        <v>1</v>
      </c>
      <c r="E71" s="159">
        <v>1</v>
      </c>
      <c r="F71" s="162">
        <v>2</v>
      </c>
      <c r="G71" s="160" t="s">
        <v>51</v>
      </c>
      <c r="H71" s="146">
        <v>38</v>
      </c>
      <c r="I71" s="172">
        <v>0</v>
      </c>
      <c r="J71" s="172">
        <v>0</v>
      </c>
      <c r="K71" s="172">
        <v>0</v>
      </c>
      <c r="L71" s="172">
        <v>0</v>
      </c>
      <c r="M71" s="38"/>
      <c r="Q71" s="171"/>
    </row>
    <row r="72" spans="1:18" ht="16.5" hidden="1" customHeight="1">
      <c r="A72" s="166">
        <v>2</v>
      </c>
      <c r="B72" s="167">
        <v>3</v>
      </c>
      <c r="C72" s="167">
        <v>1</v>
      </c>
      <c r="D72" s="167">
        <v>1</v>
      </c>
      <c r="E72" s="167">
        <v>1</v>
      </c>
      <c r="F72" s="169">
        <v>3</v>
      </c>
      <c r="G72" s="168" t="s">
        <v>52</v>
      </c>
      <c r="H72" s="146">
        <v>39</v>
      </c>
      <c r="I72" s="174">
        <v>0</v>
      </c>
      <c r="J72" s="174">
        <v>0</v>
      </c>
      <c r="K72" s="174">
        <v>0</v>
      </c>
      <c r="L72" s="174">
        <v>0</v>
      </c>
      <c r="M72" s="38"/>
      <c r="Q72" s="171"/>
    </row>
    <row r="73" spans="1:18" ht="29.25" hidden="1" customHeight="1">
      <c r="A73" s="161">
        <v>2</v>
      </c>
      <c r="B73" s="159">
        <v>3</v>
      </c>
      <c r="C73" s="159">
        <v>1</v>
      </c>
      <c r="D73" s="159">
        <v>2</v>
      </c>
      <c r="E73" s="159"/>
      <c r="F73" s="162"/>
      <c r="G73" s="160" t="s">
        <v>53</v>
      </c>
      <c r="H73" s="146">
        <v>40</v>
      </c>
      <c r="I73" s="177">
        <f>I74</f>
        <v>0</v>
      </c>
      <c r="J73" s="199">
        <f>J74</f>
        <v>0</v>
      </c>
      <c r="K73" s="178">
        <f>K74</f>
        <v>0</v>
      </c>
      <c r="L73" s="178">
        <f>L74</f>
        <v>0</v>
      </c>
      <c r="M73" s="38"/>
      <c r="Q73" s="171"/>
    </row>
    <row r="74" spans="1:18" ht="27" hidden="1" customHeight="1">
      <c r="A74" s="180">
        <v>2</v>
      </c>
      <c r="B74" s="181">
        <v>3</v>
      </c>
      <c r="C74" s="181">
        <v>1</v>
      </c>
      <c r="D74" s="181">
        <v>2</v>
      </c>
      <c r="E74" s="181">
        <v>1</v>
      </c>
      <c r="F74" s="183"/>
      <c r="G74" s="160" t="s">
        <v>53</v>
      </c>
      <c r="H74" s="146">
        <v>41</v>
      </c>
      <c r="I74" s="165">
        <f>SUM(I75:I77)</f>
        <v>0</v>
      </c>
      <c r="J74" s="200">
        <f>SUM(J75:J77)</f>
        <v>0</v>
      </c>
      <c r="K74" s="164">
        <f>SUM(K75:K77)</f>
        <v>0</v>
      </c>
      <c r="L74" s="156">
        <f>SUM(L75:L77)</f>
        <v>0</v>
      </c>
      <c r="M74" s="38"/>
      <c r="Q74" s="171"/>
    </row>
    <row r="75" spans="1:18" s="198" customFormat="1" ht="27" hidden="1" customHeight="1">
      <c r="A75" s="166">
        <v>2</v>
      </c>
      <c r="B75" s="167">
        <v>3</v>
      </c>
      <c r="C75" s="167">
        <v>1</v>
      </c>
      <c r="D75" s="167">
        <v>2</v>
      </c>
      <c r="E75" s="167">
        <v>1</v>
      </c>
      <c r="F75" s="169">
        <v>1</v>
      </c>
      <c r="G75" s="170" t="s">
        <v>50</v>
      </c>
      <c r="H75" s="146">
        <v>42</v>
      </c>
      <c r="I75" s="174">
        <v>0</v>
      </c>
      <c r="J75" s="174">
        <v>0</v>
      </c>
      <c r="K75" s="174">
        <v>0</v>
      </c>
      <c r="L75" s="174">
        <v>0</v>
      </c>
      <c r="Q75" s="171"/>
      <c r="R75" s="92"/>
    </row>
    <row r="76" spans="1:18" ht="16.5" hidden="1" customHeight="1">
      <c r="A76" s="166">
        <v>2</v>
      </c>
      <c r="B76" s="167">
        <v>3</v>
      </c>
      <c r="C76" s="167">
        <v>1</v>
      </c>
      <c r="D76" s="167">
        <v>2</v>
      </c>
      <c r="E76" s="167">
        <v>1</v>
      </c>
      <c r="F76" s="169">
        <v>2</v>
      </c>
      <c r="G76" s="170" t="s">
        <v>51</v>
      </c>
      <c r="H76" s="146">
        <v>43</v>
      </c>
      <c r="I76" s="174">
        <v>0</v>
      </c>
      <c r="J76" s="174">
        <v>0</v>
      </c>
      <c r="K76" s="174">
        <v>0</v>
      </c>
      <c r="L76" s="174">
        <v>0</v>
      </c>
      <c r="M76" s="38"/>
      <c r="Q76" s="171"/>
    </row>
    <row r="77" spans="1:18" ht="15" hidden="1" customHeight="1">
      <c r="A77" s="166">
        <v>2</v>
      </c>
      <c r="B77" s="167">
        <v>3</v>
      </c>
      <c r="C77" s="167">
        <v>1</v>
      </c>
      <c r="D77" s="167">
        <v>2</v>
      </c>
      <c r="E77" s="167">
        <v>1</v>
      </c>
      <c r="F77" s="169">
        <v>3</v>
      </c>
      <c r="G77" s="170" t="s">
        <v>52</v>
      </c>
      <c r="H77" s="146">
        <v>44</v>
      </c>
      <c r="I77" s="174">
        <v>0</v>
      </c>
      <c r="J77" s="174">
        <v>0</v>
      </c>
      <c r="K77" s="174">
        <v>0</v>
      </c>
      <c r="L77" s="174">
        <v>0</v>
      </c>
      <c r="M77" s="38"/>
      <c r="Q77" s="171"/>
    </row>
    <row r="78" spans="1:18" ht="27.75" hidden="1" customHeight="1">
      <c r="A78" s="166">
        <v>2</v>
      </c>
      <c r="B78" s="167">
        <v>3</v>
      </c>
      <c r="C78" s="167">
        <v>1</v>
      </c>
      <c r="D78" s="167">
        <v>3</v>
      </c>
      <c r="E78" s="167"/>
      <c r="F78" s="169"/>
      <c r="G78" s="170" t="s">
        <v>360</v>
      </c>
      <c r="H78" s="146">
        <v>45</v>
      </c>
      <c r="I78" s="155">
        <f>I79</f>
        <v>0</v>
      </c>
      <c r="J78" s="197">
        <f>J79</f>
        <v>0</v>
      </c>
      <c r="K78" s="156">
        <f>K79</f>
        <v>0</v>
      </c>
      <c r="L78" s="156">
        <f>L79</f>
        <v>0</v>
      </c>
      <c r="M78" s="38"/>
      <c r="Q78" s="171"/>
    </row>
    <row r="79" spans="1:18" ht="26.25" hidden="1" customHeight="1">
      <c r="A79" s="166">
        <v>2</v>
      </c>
      <c r="B79" s="167">
        <v>3</v>
      </c>
      <c r="C79" s="167">
        <v>1</v>
      </c>
      <c r="D79" s="167">
        <v>3</v>
      </c>
      <c r="E79" s="167">
        <v>1</v>
      </c>
      <c r="F79" s="169"/>
      <c r="G79" s="170" t="s">
        <v>361</v>
      </c>
      <c r="H79" s="146">
        <v>46</v>
      </c>
      <c r="I79" s="155">
        <f>SUM(I80:I82)</f>
        <v>0</v>
      </c>
      <c r="J79" s="197">
        <f>SUM(J80:J82)</f>
        <v>0</v>
      </c>
      <c r="K79" s="156">
        <f>SUM(K80:K82)</f>
        <v>0</v>
      </c>
      <c r="L79" s="156">
        <f>SUM(L80:L82)</f>
        <v>0</v>
      </c>
      <c r="M79" s="38"/>
      <c r="Q79" s="171"/>
    </row>
    <row r="80" spans="1:18" ht="15" hidden="1" customHeight="1">
      <c r="A80" s="161">
        <v>2</v>
      </c>
      <c r="B80" s="159">
        <v>3</v>
      </c>
      <c r="C80" s="159">
        <v>1</v>
      </c>
      <c r="D80" s="159">
        <v>3</v>
      </c>
      <c r="E80" s="159">
        <v>1</v>
      </c>
      <c r="F80" s="162">
        <v>1</v>
      </c>
      <c r="G80" s="187" t="s">
        <v>54</v>
      </c>
      <c r="H80" s="146">
        <v>47</v>
      </c>
      <c r="I80" s="172">
        <v>0</v>
      </c>
      <c r="J80" s="172">
        <v>0</v>
      </c>
      <c r="K80" s="172">
        <v>0</v>
      </c>
      <c r="L80" s="172">
        <v>0</v>
      </c>
      <c r="M80" s="38"/>
      <c r="Q80" s="171"/>
    </row>
    <row r="81" spans="1:17" ht="16.5" hidden="1" customHeight="1">
      <c r="A81" s="166">
        <v>2</v>
      </c>
      <c r="B81" s="167">
        <v>3</v>
      </c>
      <c r="C81" s="167">
        <v>1</v>
      </c>
      <c r="D81" s="167">
        <v>3</v>
      </c>
      <c r="E81" s="167">
        <v>1</v>
      </c>
      <c r="F81" s="169">
        <v>2</v>
      </c>
      <c r="G81" s="170" t="s">
        <v>55</v>
      </c>
      <c r="H81" s="146">
        <v>48</v>
      </c>
      <c r="I81" s="174">
        <v>0</v>
      </c>
      <c r="J81" s="174">
        <v>0</v>
      </c>
      <c r="K81" s="174">
        <v>0</v>
      </c>
      <c r="L81" s="174">
        <v>0</v>
      </c>
      <c r="M81" s="38"/>
      <c r="Q81" s="171"/>
    </row>
    <row r="82" spans="1:17" ht="17.25" hidden="1" customHeight="1">
      <c r="A82" s="161">
        <v>2</v>
      </c>
      <c r="B82" s="159">
        <v>3</v>
      </c>
      <c r="C82" s="159">
        <v>1</v>
      </c>
      <c r="D82" s="159">
        <v>3</v>
      </c>
      <c r="E82" s="159">
        <v>1</v>
      </c>
      <c r="F82" s="162">
        <v>3</v>
      </c>
      <c r="G82" s="187" t="s">
        <v>56</v>
      </c>
      <c r="H82" s="146">
        <v>49</v>
      </c>
      <c r="I82" s="172">
        <v>0</v>
      </c>
      <c r="J82" s="172">
        <v>0</v>
      </c>
      <c r="K82" s="172">
        <v>0</v>
      </c>
      <c r="L82" s="172">
        <v>0</v>
      </c>
      <c r="M82" s="38"/>
      <c r="Q82" s="171"/>
    </row>
    <row r="83" spans="1:17" ht="12.75" hidden="1" customHeight="1">
      <c r="A83" s="161">
        <v>2</v>
      </c>
      <c r="B83" s="159">
        <v>3</v>
      </c>
      <c r="C83" s="159">
        <v>2</v>
      </c>
      <c r="D83" s="159"/>
      <c r="E83" s="159"/>
      <c r="F83" s="162"/>
      <c r="G83" s="187" t="s">
        <v>57</v>
      </c>
      <c r="H83" s="146">
        <v>50</v>
      </c>
      <c r="I83" s="155">
        <f t="shared" ref="I83:L84" si="2">I84</f>
        <v>0</v>
      </c>
      <c r="J83" s="155">
        <f t="shared" si="2"/>
        <v>0</v>
      </c>
      <c r="K83" s="155">
        <f t="shared" si="2"/>
        <v>0</v>
      </c>
      <c r="L83" s="155">
        <f t="shared" si="2"/>
        <v>0</v>
      </c>
      <c r="M83" s="38"/>
    </row>
    <row r="84" spans="1:17" ht="12" hidden="1" customHeight="1">
      <c r="A84" s="161">
        <v>2</v>
      </c>
      <c r="B84" s="159">
        <v>3</v>
      </c>
      <c r="C84" s="159">
        <v>2</v>
      </c>
      <c r="D84" s="159">
        <v>1</v>
      </c>
      <c r="E84" s="159"/>
      <c r="F84" s="162"/>
      <c r="G84" s="187" t="s">
        <v>57</v>
      </c>
      <c r="H84" s="146">
        <v>51</v>
      </c>
      <c r="I84" s="155">
        <f t="shared" si="2"/>
        <v>0</v>
      </c>
      <c r="J84" s="155">
        <f t="shared" si="2"/>
        <v>0</v>
      </c>
      <c r="K84" s="155">
        <f t="shared" si="2"/>
        <v>0</v>
      </c>
      <c r="L84" s="155">
        <f t="shared" si="2"/>
        <v>0</v>
      </c>
      <c r="M84" s="38"/>
    </row>
    <row r="85" spans="1:17" ht="15.75" hidden="1" customHeight="1">
      <c r="A85" s="161">
        <v>2</v>
      </c>
      <c r="B85" s="159">
        <v>3</v>
      </c>
      <c r="C85" s="159">
        <v>2</v>
      </c>
      <c r="D85" s="159">
        <v>1</v>
      </c>
      <c r="E85" s="159">
        <v>1</v>
      </c>
      <c r="F85" s="162"/>
      <c r="G85" s="187" t="s">
        <v>57</v>
      </c>
      <c r="H85" s="146">
        <v>52</v>
      </c>
      <c r="I85" s="155">
        <f>SUM(I86)</f>
        <v>0</v>
      </c>
      <c r="J85" s="155">
        <f>SUM(J86)</f>
        <v>0</v>
      </c>
      <c r="K85" s="155">
        <f>SUM(K86)</f>
        <v>0</v>
      </c>
      <c r="L85" s="155">
        <f>SUM(L86)</f>
        <v>0</v>
      </c>
      <c r="M85" s="38"/>
    </row>
    <row r="86" spans="1:17" ht="13.5" hidden="1" customHeight="1">
      <c r="A86" s="161">
        <v>2</v>
      </c>
      <c r="B86" s="159">
        <v>3</v>
      </c>
      <c r="C86" s="159">
        <v>2</v>
      </c>
      <c r="D86" s="159">
        <v>1</v>
      </c>
      <c r="E86" s="159">
        <v>1</v>
      </c>
      <c r="F86" s="162">
        <v>1</v>
      </c>
      <c r="G86" s="187" t="s">
        <v>57</v>
      </c>
      <c r="H86" s="146">
        <v>53</v>
      </c>
      <c r="I86" s="174">
        <v>0</v>
      </c>
      <c r="J86" s="174">
        <v>0</v>
      </c>
      <c r="K86" s="174">
        <v>0</v>
      </c>
      <c r="L86" s="174">
        <v>0</v>
      </c>
      <c r="M86" s="38"/>
    </row>
    <row r="87" spans="1:17" ht="16.5" hidden="1" customHeight="1">
      <c r="A87" s="151">
        <v>2</v>
      </c>
      <c r="B87" s="152">
        <v>4</v>
      </c>
      <c r="C87" s="152"/>
      <c r="D87" s="152"/>
      <c r="E87" s="152"/>
      <c r="F87" s="154"/>
      <c r="G87" s="201" t="s">
        <v>58</v>
      </c>
      <c r="H87" s="146">
        <v>54</v>
      </c>
      <c r="I87" s="155">
        <f t="shared" ref="I87:L89" si="3">I88</f>
        <v>0</v>
      </c>
      <c r="J87" s="197">
        <f t="shared" si="3"/>
        <v>0</v>
      </c>
      <c r="K87" s="156">
        <f t="shared" si="3"/>
        <v>0</v>
      </c>
      <c r="L87" s="156">
        <f t="shared" si="3"/>
        <v>0</v>
      </c>
      <c r="M87" s="38"/>
    </row>
    <row r="88" spans="1:17" ht="15.75" hidden="1" customHeight="1">
      <c r="A88" s="166">
        <v>2</v>
      </c>
      <c r="B88" s="167">
        <v>4</v>
      </c>
      <c r="C88" s="167">
        <v>1</v>
      </c>
      <c r="D88" s="167"/>
      <c r="E88" s="167"/>
      <c r="F88" s="169"/>
      <c r="G88" s="170" t="s">
        <v>59</v>
      </c>
      <c r="H88" s="146">
        <v>55</v>
      </c>
      <c r="I88" s="155">
        <f t="shared" si="3"/>
        <v>0</v>
      </c>
      <c r="J88" s="197">
        <f t="shared" si="3"/>
        <v>0</v>
      </c>
      <c r="K88" s="156">
        <f t="shared" si="3"/>
        <v>0</v>
      </c>
      <c r="L88" s="156">
        <f t="shared" si="3"/>
        <v>0</v>
      </c>
      <c r="M88" s="38"/>
    </row>
    <row r="89" spans="1:17" ht="17.25" hidden="1" customHeight="1">
      <c r="A89" s="166">
        <v>2</v>
      </c>
      <c r="B89" s="167">
        <v>4</v>
      </c>
      <c r="C89" s="167">
        <v>1</v>
      </c>
      <c r="D89" s="167">
        <v>1</v>
      </c>
      <c r="E89" s="167"/>
      <c r="F89" s="169"/>
      <c r="G89" s="170" t="s">
        <v>59</v>
      </c>
      <c r="H89" s="146">
        <v>56</v>
      </c>
      <c r="I89" s="155">
        <f t="shared" si="3"/>
        <v>0</v>
      </c>
      <c r="J89" s="197">
        <f t="shared" si="3"/>
        <v>0</v>
      </c>
      <c r="K89" s="156">
        <f t="shared" si="3"/>
        <v>0</v>
      </c>
      <c r="L89" s="156">
        <f t="shared" si="3"/>
        <v>0</v>
      </c>
      <c r="M89" s="38"/>
    </row>
    <row r="90" spans="1:17" ht="18" hidden="1" customHeight="1">
      <c r="A90" s="166">
        <v>2</v>
      </c>
      <c r="B90" s="167">
        <v>4</v>
      </c>
      <c r="C90" s="167">
        <v>1</v>
      </c>
      <c r="D90" s="167">
        <v>1</v>
      </c>
      <c r="E90" s="167">
        <v>1</v>
      </c>
      <c r="F90" s="169"/>
      <c r="G90" s="170" t="s">
        <v>59</v>
      </c>
      <c r="H90" s="146">
        <v>57</v>
      </c>
      <c r="I90" s="155">
        <f>SUM(I91:I93)</f>
        <v>0</v>
      </c>
      <c r="J90" s="197">
        <f>SUM(J91:J93)</f>
        <v>0</v>
      </c>
      <c r="K90" s="156">
        <f>SUM(K91:K93)</f>
        <v>0</v>
      </c>
      <c r="L90" s="156">
        <f>SUM(L91:L93)</f>
        <v>0</v>
      </c>
      <c r="M90" s="38"/>
    </row>
    <row r="91" spans="1:17" ht="14.25" hidden="1" customHeight="1">
      <c r="A91" s="166">
        <v>2</v>
      </c>
      <c r="B91" s="167">
        <v>4</v>
      </c>
      <c r="C91" s="167">
        <v>1</v>
      </c>
      <c r="D91" s="167">
        <v>1</v>
      </c>
      <c r="E91" s="167">
        <v>1</v>
      </c>
      <c r="F91" s="169">
        <v>1</v>
      </c>
      <c r="G91" s="170" t="s">
        <v>60</v>
      </c>
      <c r="H91" s="146">
        <v>58</v>
      </c>
      <c r="I91" s="174">
        <v>0</v>
      </c>
      <c r="J91" s="174">
        <v>0</v>
      </c>
      <c r="K91" s="174">
        <v>0</v>
      </c>
      <c r="L91" s="174">
        <v>0</v>
      </c>
      <c r="M91" s="38"/>
    </row>
    <row r="92" spans="1:17" ht="13.5" hidden="1" customHeight="1">
      <c r="A92" s="166">
        <v>2</v>
      </c>
      <c r="B92" s="166">
        <v>4</v>
      </c>
      <c r="C92" s="166">
        <v>1</v>
      </c>
      <c r="D92" s="167">
        <v>1</v>
      </c>
      <c r="E92" s="167">
        <v>1</v>
      </c>
      <c r="F92" s="202">
        <v>2</v>
      </c>
      <c r="G92" s="168" t="s">
        <v>61</v>
      </c>
      <c r="H92" s="146">
        <v>59</v>
      </c>
      <c r="I92" s="174">
        <v>0</v>
      </c>
      <c r="J92" s="174">
        <v>0</v>
      </c>
      <c r="K92" s="174">
        <v>0</v>
      </c>
      <c r="L92" s="174">
        <v>0</v>
      </c>
      <c r="M92" s="38"/>
    </row>
    <row r="93" spans="1:17" hidden="1">
      <c r="A93" s="166">
        <v>2</v>
      </c>
      <c r="B93" s="167">
        <v>4</v>
      </c>
      <c r="C93" s="166">
        <v>1</v>
      </c>
      <c r="D93" s="167">
        <v>1</v>
      </c>
      <c r="E93" s="167">
        <v>1</v>
      </c>
      <c r="F93" s="202">
        <v>3</v>
      </c>
      <c r="G93" s="168" t="s">
        <v>62</v>
      </c>
      <c r="H93" s="146">
        <v>60</v>
      </c>
      <c r="I93" s="174">
        <v>0</v>
      </c>
      <c r="J93" s="174">
        <v>0</v>
      </c>
      <c r="K93" s="174">
        <v>0</v>
      </c>
      <c r="L93" s="174">
        <v>0</v>
      </c>
    </row>
    <row r="94" spans="1:17" hidden="1">
      <c r="A94" s="151">
        <v>2</v>
      </c>
      <c r="B94" s="152">
        <v>5</v>
      </c>
      <c r="C94" s="151"/>
      <c r="D94" s="152"/>
      <c r="E94" s="152"/>
      <c r="F94" s="203"/>
      <c r="G94" s="153" t="s">
        <v>63</v>
      </c>
      <c r="H94" s="146">
        <v>61</v>
      </c>
      <c r="I94" s="155">
        <f>SUM(I95+I100+I105)</f>
        <v>0</v>
      </c>
      <c r="J94" s="197">
        <f>SUM(J95+J100+J105)</f>
        <v>0</v>
      </c>
      <c r="K94" s="156">
        <f>SUM(K95+K100+K105)</f>
        <v>0</v>
      </c>
      <c r="L94" s="156">
        <f>SUM(L95+L100+L105)</f>
        <v>0</v>
      </c>
    </row>
    <row r="95" spans="1:17" hidden="1">
      <c r="A95" s="161">
        <v>2</v>
      </c>
      <c r="B95" s="159">
        <v>5</v>
      </c>
      <c r="C95" s="161">
        <v>1</v>
      </c>
      <c r="D95" s="159"/>
      <c r="E95" s="159"/>
      <c r="F95" s="204"/>
      <c r="G95" s="160" t="s">
        <v>64</v>
      </c>
      <c r="H95" s="146">
        <v>62</v>
      </c>
      <c r="I95" s="177">
        <f t="shared" ref="I95:L96" si="4">I96</f>
        <v>0</v>
      </c>
      <c r="J95" s="199">
        <f t="shared" si="4"/>
        <v>0</v>
      </c>
      <c r="K95" s="178">
        <f t="shared" si="4"/>
        <v>0</v>
      </c>
      <c r="L95" s="178">
        <f t="shared" si="4"/>
        <v>0</v>
      </c>
    </row>
    <row r="96" spans="1:17" hidden="1">
      <c r="A96" s="166">
        <v>2</v>
      </c>
      <c r="B96" s="167">
        <v>5</v>
      </c>
      <c r="C96" s="166">
        <v>1</v>
      </c>
      <c r="D96" s="167">
        <v>1</v>
      </c>
      <c r="E96" s="167"/>
      <c r="F96" s="202"/>
      <c r="G96" s="168" t="s">
        <v>64</v>
      </c>
      <c r="H96" s="146">
        <v>63</v>
      </c>
      <c r="I96" s="155">
        <f t="shared" si="4"/>
        <v>0</v>
      </c>
      <c r="J96" s="197">
        <f t="shared" si="4"/>
        <v>0</v>
      </c>
      <c r="K96" s="156">
        <f t="shared" si="4"/>
        <v>0</v>
      </c>
      <c r="L96" s="156">
        <f t="shared" si="4"/>
        <v>0</v>
      </c>
    </row>
    <row r="97" spans="1:13" hidden="1">
      <c r="A97" s="166">
        <v>2</v>
      </c>
      <c r="B97" s="167">
        <v>5</v>
      </c>
      <c r="C97" s="166">
        <v>1</v>
      </c>
      <c r="D97" s="167">
        <v>1</v>
      </c>
      <c r="E97" s="167">
        <v>1</v>
      </c>
      <c r="F97" s="202"/>
      <c r="G97" s="168" t="s">
        <v>64</v>
      </c>
      <c r="H97" s="146">
        <v>64</v>
      </c>
      <c r="I97" s="155">
        <f>SUM(I98:I99)</f>
        <v>0</v>
      </c>
      <c r="J97" s="197">
        <f>SUM(J98:J99)</f>
        <v>0</v>
      </c>
      <c r="K97" s="156">
        <f>SUM(K98:K99)</f>
        <v>0</v>
      </c>
      <c r="L97" s="156">
        <f>SUM(L98:L99)</f>
        <v>0</v>
      </c>
    </row>
    <row r="98" spans="1:13" ht="25.5" hidden="1" customHeight="1">
      <c r="A98" s="166">
        <v>2</v>
      </c>
      <c r="B98" s="167">
        <v>5</v>
      </c>
      <c r="C98" s="166">
        <v>1</v>
      </c>
      <c r="D98" s="167">
        <v>1</v>
      </c>
      <c r="E98" s="167">
        <v>1</v>
      </c>
      <c r="F98" s="202">
        <v>1</v>
      </c>
      <c r="G98" s="168" t="s">
        <v>65</v>
      </c>
      <c r="H98" s="146">
        <v>65</v>
      </c>
      <c r="I98" s="174">
        <v>0</v>
      </c>
      <c r="J98" s="174">
        <v>0</v>
      </c>
      <c r="K98" s="174">
        <v>0</v>
      </c>
      <c r="L98" s="174">
        <v>0</v>
      </c>
      <c r="M98" s="38"/>
    </row>
    <row r="99" spans="1:13" ht="15.75" hidden="1" customHeight="1">
      <c r="A99" s="166">
        <v>2</v>
      </c>
      <c r="B99" s="167">
        <v>5</v>
      </c>
      <c r="C99" s="166">
        <v>1</v>
      </c>
      <c r="D99" s="167">
        <v>1</v>
      </c>
      <c r="E99" s="167">
        <v>1</v>
      </c>
      <c r="F99" s="202">
        <v>2</v>
      </c>
      <c r="G99" s="168" t="s">
        <v>66</v>
      </c>
      <c r="H99" s="146">
        <v>66</v>
      </c>
      <c r="I99" s="174">
        <v>0</v>
      </c>
      <c r="J99" s="174">
        <v>0</v>
      </c>
      <c r="K99" s="174">
        <v>0</v>
      </c>
      <c r="L99" s="174">
        <v>0</v>
      </c>
      <c r="M99" s="38"/>
    </row>
    <row r="100" spans="1:13" ht="12" hidden="1" customHeight="1">
      <c r="A100" s="166">
        <v>2</v>
      </c>
      <c r="B100" s="167">
        <v>5</v>
      </c>
      <c r="C100" s="166">
        <v>2</v>
      </c>
      <c r="D100" s="167"/>
      <c r="E100" s="167"/>
      <c r="F100" s="202"/>
      <c r="G100" s="168" t="s">
        <v>67</v>
      </c>
      <c r="H100" s="146">
        <v>67</v>
      </c>
      <c r="I100" s="155">
        <f t="shared" ref="I100:L101" si="5">I101</f>
        <v>0</v>
      </c>
      <c r="J100" s="197">
        <f t="shared" si="5"/>
        <v>0</v>
      </c>
      <c r="K100" s="156">
        <f t="shared" si="5"/>
        <v>0</v>
      </c>
      <c r="L100" s="155">
        <f t="shared" si="5"/>
        <v>0</v>
      </c>
      <c r="M100" s="38"/>
    </row>
    <row r="101" spans="1:13" ht="15.75" hidden="1" customHeight="1">
      <c r="A101" s="170">
        <v>2</v>
      </c>
      <c r="B101" s="166">
        <v>5</v>
      </c>
      <c r="C101" s="167">
        <v>2</v>
      </c>
      <c r="D101" s="168">
        <v>1</v>
      </c>
      <c r="E101" s="166"/>
      <c r="F101" s="202"/>
      <c r="G101" s="168" t="s">
        <v>67</v>
      </c>
      <c r="H101" s="146">
        <v>68</v>
      </c>
      <c r="I101" s="155">
        <f t="shared" si="5"/>
        <v>0</v>
      </c>
      <c r="J101" s="197">
        <f t="shared" si="5"/>
        <v>0</v>
      </c>
      <c r="K101" s="156">
        <f t="shared" si="5"/>
        <v>0</v>
      </c>
      <c r="L101" s="155">
        <f t="shared" si="5"/>
        <v>0</v>
      </c>
      <c r="M101" s="38"/>
    </row>
    <row r="102" spans="1:13" ht="15" hidden="1" customHeight="1">
      <c r="A102" s="170">
        <v>2</v>
      </c>
      <c r="B102" s="166">
        <v>5</v>
      </c>
      <c r="C102" s="167">
        <v>2</v>
      </c>
      <c r="D102" s="168">
        <v>1</v>
      </c>
      <c r="E102" s="166">
        <v>1</v>
      </c>
      <c r="F102" s="202"/>
      <c r="G102" s="168" t="s">
        <v>67</v>
      </c>
      <c r="H102" s="146">
        <v>69</v>
      </c>
      <c r="I102" s="155">
        <f>SUM(I103:I104)</f>
        <v>0</v>
      </c>
      <c r="J102" s="197">
        <f>SUM(J103:J104)</f>
        <v>0</v>
      </c>
      <c r="K102" s="156">
        <f>SUM(K103:K104)</f>
        <v>0</v>
      </c>
      <c r="L102" s="155">
        <f>SUM(L103:L104)</f>
        <v>0</v>
      </c>
      <c r="M102" s="38"/>
    </row>
    <row r="103" spans="1:13" ht="25.5" hidden="1" customHeight="1">
      <c r="A103" s="170">
        <v>2</v>
      </c>
      <c r="B103" s="166">
        <v>5</v>
      </c>
      <c r="C103" s="167">
        <v>2</v>
      </c>
      <c r="D103" s="168">
        <v>1</v>
      </c>
      <c r="E103" s="166">
        <v>1</v>
      </c>
      <c r="F103" s="202">
        <v>1</v>
      </c>
      <c r="G103" s="168" t="s">
        <v>68</v>
      </c>
      <c r="H103" s="146">
        <v>70</v>
      </c>
      <c r="I103" s="174">
        <v>0</v>
      </c>
      <c r="J103" s="174">
        <v>0</v>
      </c>
      <c r="K103" s="174">
        <v>0</v>
      </c>
      <c r="L103" s="174">
        <v>0</v>
      </c>
      <c r="M103" s="38"/>
    </row>
    <row r="104" spans="1:13" ht="25.5" hidden="1" customHeight="1">
      <c r="A104" s="170">
        <v>2</v>
      </c>
      <c r="B104" s="166">
        <v>5</v>
      </c>
      <c r="C104" s="167">
        <v>2</v>
      </c>
      <c r="D104" s="168">
        <v>1</v>
      </c>
      <c r="E104" s="166">
        <v>1</v>
      </c>
      <c r="F104" s="202">
        <v>2</v>
      </c>
      <c r="G104" s="168" t="s">
        <v>69</v>
      </c>
      <c r="H104" s="146">
        <v>71</v>
      </c>
      <c r="I104" s="174">
        <v>0</v>
      </c>
      <c r="J104" s="174">
        <v>0</v>
      </c>
      <c r="K104" s="174">
        <v>0</v>
      </c>
      <c r="L104" s="174">
        <v>0</v>
      </c>
      <c r="M104" s="38"/>
    </row>
    <row r="105" spans="1:13" ht="28.5" hidden="1" customHeight="1">
      <c r="A105" s="170">
        <v>2</v>
      </c>
      <c r="B105" s="166">
        <v>5</v>
      </c>
      <c r="C105" s="167">
        <v>3</v>
      </c>
      <c r="D105" s="168"/>
      <c r="E105" s="166"/>
      <c r="F105" s="202"/>
      <c r="G105" s="168" t="s">
        <v>70</v>
      </c>
      <c r="H105" s="146">
        <v>72</v>
      </c>
      <c r="I105" s="155">
        <f>I106+I110</f>
        <v>0</v>
      </c>
      <c r="J105" s="155">
        <f>J106+J110</f>
        <v>0</v>
      </c>
      <c r="K105" s="155">
        <f>K106+K110</f>
        <v>0</v>
      </c>
      <c r="L105" s="155">
        <f>L106+L110</f>
        <v>0</v>
      </c>
      <c r="M105" s="38"/>
    </row>
    <row r="106" spans="1:13" ht="27" hidden="1" customHeight="1">
      <c r="A106" s="170">
        <v>2</v>
      </c>
      <c r="B106" s="166">
        <v>5</v>
      </c>
      <c r="C106" s="167">
        <v>3</v>
      </c>
      <c r="D106" s="168">
        <v>1</v>
      </c>
      <c r="E106" s="166"/>
      <c r="F106" s="202"/>
      <c r="G106" s="168" t="s">
        <v>71</v>
      </c>
      <c r="H106" s="146">
        <v>73</v>
      </c>
      <c r="I106" s="155">
        <f>I107</f>
        <v>0</v>
      </c>
      <c r="J106" s="197">
        <f>J107</f>
        <v>0</v>
      </c>
      <c r="K106" s="156">
        <f>K107</f>
        <v>0</v>
      </c>
      <c r="L106" s="155">
        <f>L107</f>
        <v>0</v>
      </c>
      <c r="M106" s="38"/>
    </row>
    <row r="107" spans="1:13" ht="30" hidden="1" customHeight="1">
      <c r="A107" s="179">
        <v>2</v>
      </c>
      <c r="B107" s="180">
        <v>5</v>
      </c>
      <c r="C107" s="181">
        <v>3</v>
      </c>
      <c r="D107" s="182">
        <v>1</v>
      </c>
      <c r="E107" s="180">
        <v>1</v>
      </c>
      <c r="F107" s="205"/>
      <c r="G107" s="182" t="s">
        <v>71</v>
      </c>
      <c r="H107" s="146">
        <v>74</v>
      </c>
      <c r="I107" s="165">
        <f>SUM(I108:I109)</f>
        <v>0</v>
      </c>
      <c r="J107" s="200">
        <f>SUM(J108:J109)</f>
        <v>0</v>
      </c>
      <c r="K107" s="164">
        <f>SUM(K108:K109)</f>
        <v>0</v>
      </c>
      <c r="L107" s="165">
        <f>SUM(L108:L109)</f>
        <v>0</v>
      </c>
      <c r="M107" s="38"/>
    </row>
    <row r="108" spans="1:13" ht="26.25" hidden="1" customHeight="1">
      <c r="A108" s="170">
        <v>2</v>
      </c>
      <c r="B108" s="166">
        <v>5</v>
      </c>
      <c r="C108" s="167">
        <v>3</v>
      </c>
      <c r="D108" s="168">
        <v>1</v>
      </c>
      <c r="E108" s="166">
        <v>1</v>
      </c>
      <c r="F108" s="202">
        <v>1</v>
      </c>
      <c r="G108" s="168" t="s">
        <v>71</v>
      </c>
      <c r="H108" s="146">
        <v>75</v>
      </c>
      <c r="I108" s="174">
        <v>0</v>
      </c>
      <c r="J108" s="174">
        <v>0</v>
      </c>
      <c r="K108" s="174">
        <v>0</v>
      </c>
      <c r="L108" s="174">
        <v>0</v>
      </c>
      <c r="M108" s="38"/>
    </row>
    <row r="109" spans="1:13" ht="26.25" hidden="1" customHeight="1">
      <c r="A109" s="179">
        <v>2</v>
      </c>
      <c r="B109" s="180">
        <v>5</v>
      </c>
      <c r="C109" s="181">
        <v>3</v>
      </c>
      <c r="D109" s="182">
        <v>1</v>
      </c>
      <c r="E109" s="180">
        <v>1</v>
      </c>
      <c r="F109" s="205">
        <v>2</v>
      </c>
      <c r="G109" s="182" t="s">
        <v>72</v>
      </c>
      <c r="H109" s="146">
        <v>76</v>
      </c>
      <c r="I109" s="174">
        <v>0</v>
      </c>
      <c r="J109" s="174">
        <v>0</v>
      </c>
      <c r="K109" s="174">
        <v>0</v>
      </c>
      <c r="L109" s="174">
        <v>0</v>
      </c>
      <c r="M109" s="38"/>
    </row>
    <row r="110" spans="1:13" ht="27.75" hidden="1" customHeight="1">
      <c r="A110" s="179">
        <v>2</v>
      </c>
      <c r="B110" s="180">
        <v>5</v>
      </c>
      <c r="C110" s="181">
        <v>3</v>
      </c>
      <c r="D110" s="182">
        <v>2</v>
      </c>
      <c r="E110" s="180"/>
      <c r="F110" s="205"/>
      <c r="G110" s="182" t="s">
        <v>73</v>
      </c>
      <c r="H110" s="146">
        <v>77</v>
      </c>
      <c r="I110" s="165">
        <f>I111</f>
        <v>0</v>
      </c>
      <c r="J110" s="165">
        <f>J111</f>
        <v>0</v>
      </c>
      <c r="K110" s="165">
        <f>K111</f>
        <v>0</v>
      </c>
      <c r="L110" s="165">
        <f>L111</f>
        <v>0</v>
      </c>
      <c r="M110" s="38"/>
    </row>
    <row r="111" spans="1:13" ht="25.5" hidden="1" customHeight="1">
      <c r="A111" s="179">
        <v>2</v>
      </c>
      <c r="B111" s="180">
        <v>5</v>
      </c>
      <c r="C111" s="181">
        <v>3</v>
      </c>
      <c r="D111" s="182">
        <v>2</v>
      </c>
      <c r="E111" s="180">
        <v>1</v>
      </c>
      <c r="F111" s="205"/>
      <c r="G111" s="182" t="s">
        <v>73</v>
      </c>
      <c r="H111" s="146">
        <v>78</v>
      </c>
      <c r="I111" s="165">
        <f>SUM(I112:I113)</f>
        <v>0</v>
      </c>
      <c r="J111" s="165">
        <f>SUM(J112:J113)</f>
        <v>0</v>
      </c>
      <c r="K111" s="165">
        <f>SUM(K112:K113)</f>
        <v>0</v>
      </c>
      <c r="L111" s="165">
        <f>SUM(L112:L113)</f>
        <v>0</v>
      </c>
      <c r="M111" s="38"/>
    </row>
    <row r="112" spans="1:13" ht="30" hidden="1" customHeight="1">
      <c r="A112" s="179">
        <v>2</v>
      </c>
      <c r="B112" s="180">
        <v>5</v>
      </c>
      <c r="C112" s="181">
        <v>3</v>
      </c>
      <c r="D112" s="182">
        <v>2</v>
      </c>
      <c r="E112" s="180">
        <v>1</v>
      </c>
      <c r="F112" s="205">
        <v>1</v>
      </c>
      <c r="G112" s="182" t="s">
        <v>73</v>
      </c>
      <c r="H112" s="146">
        <v>79</v>
      </c>
      <c r="I112" s="174">
        <v>0</v>
      </c>
      <c r="J112" s="174">
        <v>0</v>
      </c>
      <c r="K112" s="174">
        <v>0</v>
      </c>
      <c r="L112" s="174">
        <v>0</v>
      </c>
      <c r="M112" s="38"/>
    </row>
    <row r="113" spans="1:13" ht="18" hidden="1" customHeight="1">
      <c r="A113" s="179">
        <v>2</v>
      </c>
      <c r="B113" s="180">
        <v>5</v>
      </c>
      <c r="C113" s="181">
        <v>3</v>
      </c>
      <c r="D113" s="182">
        <v>2</v>
      </c>
      <c r="E113" s="180">
        <v>1</v>
      </c>
      <c r="F113" s="205">
        <v>2</v>
      </c>
      <c r="G113" s="182" t="s">
        <v>74</v>
      </c>
      <c r="H113" s="146">
        <v>80</v>
      </c>
      <c r="I113" s="174">
        <v>0</v>
      </c>
      <c r="J113" s="174">
        <v>0</v>
      </c>
      <c r="K113" s="174">
        <v>0</v>
      </c>
      <c r="L113" s="174">
        <v>0</v>
      </c>
      <c r="M113" s="38"/>
    </row>
    <row r="114" spans="1:13" ht="16.5" hidden="1" customHeight="1">
      <c r="A114" s="201">
        <v>2</v>
      </c>
      <c r="B114" s="151">
        <v>6</v>
      </c>
      <c r="C114" s="152"/>
      <c r="D114" s="153"/>
      <c r="E114" s="151"/>
      <c r="F114" s="203"/>
      <c r="G114" s="206" t="s">
        <v>75</v>
      </c>
      <c r="H114" s="146">
        <v>81</v>
      </c>
      <c r="I114" s="155">
        <f>SUM(I115+I120+I124+I128+I132+I136)</f>
        <v>0</v>
      </c>
      <c r="J114" s="155">
        <f>SUM(J115+J120+J124+J128+J132+J136)</f>
        <v>0</v>
      </c>
      <c r="K114" s="155">
        <f>SUM(K115+K120+K124+K128+K132+K136)</f>
        <v>0</v>
      </c>
      <c r="L114" s="155">
        <f>SUM(L115+L120+L124+L128+L132+L136)</f>
        <v>0</v>
      </c>
      <c r="M114" s="38"/>
    </row>
    <row r="115" spans="1:13" ht="14.25" hidden="1" customHeight="1">
      <c r="A115" s="179">
        <v>2</v>
      </c>
      <c r="B115" s="180">
        <v>6</v>
      </c>
      <c r="C115" s="181">
        <v>1</v>
      </c>
      <c r="D115" s="182"/>
      <c r="E115" s="180"/>
      <c r="F115" s="205"/>
      <c r="G115" s="182" t="s">
        <v>76</v>
      </c>
      <c r="H115" s="146">
        <v>82</v>
      </c>
      <c r="I115" s="165">
        <f t="shared" ref="I115:L116" si="6">I116</f>
        <v>0</v>
      </c>
      <c r="J115" s="200">
        <f t="shared" si="6"/>
        <v>0</v>
      </c>
      <c r="K115" s="164">
        <f t="shared" si="6"/>
        <v>0</v>
      </c>
      <c r="L115" s="165">
        <f t="shared" si="6"/>
        <v>0</v>
      </c>
      <c r="M115" s="38"/>
    </row>
    <row r="116" spans="1:13" ht="14.25" hidden="1" customHeight="1">
      <c r="A116" s="170">
        <v>2</v>
      </c>
      <c r="B116" s="166">
        <v>6</v>
      </c>
      <c r="C116" s="167">
        <v>1</v>
      </c>
      <c r="D116" s="168">
        <v>1</v>
      </c>
      <c r="E116" s="166"/>
      <c r="F116" s="202"/>
      <c r="G116" s="168" t="s">
        <v>76</v>
      </c>
      <c r="H116" s="146">
        <v>83</v>
      </c>
      <c r="I116" s="155">
        <f t="shared" si="6"/>
        <v>0</v>
      </c>
      <c r="J116" s="197">
        <f t="shared" si="6"/>
        <v>0</v>
      </c>
      <c r="K116" s="156">
        <f t="shared" si="6"/>
        <v>0</v>
      </c>
      <c r="L116" s="155">
        <f t="shared" si="6"/>
        <v>0</v>
      </c>
      <c r="M116" s="38"/>
    </row>
    <row r="117" spans="1:13" hidden="1">
      <c r="A117" s="170">
        <v>2</v>
      </c>
      <c r="B117" s="166">
        <v>6</v>
      </c>
      <c r="C117" s="167">
        <v>1</v>
      </c>
      <c r="D117" s="168">
        <v>1</v>
      </c>
      <c r="E117" s="166">
        <v>1</v>
      </c>
      <c r="F117" s="202"/>
      <c r="G117" s="168" t="s">
        <v>76</v>
      </c>
      <c r="H117" s="146">
        <v>84</v>
      </c>
      <c r="I117" s="155">
        <f>SUM(I118:I119)</f>
        <v>0</v>
      </c>
      <c r="J117" s="197">
        <f>SUM(J118:J119)</f>
        <v>0</v>
      </c>
      <c r="K117" s="156">
        <f>SUM(K118:K119)</f>
        <v>0</v>
      </c>
      <c r="L117" s="155">
        <f>SUM(L118:L119)</f>
        <v>0</v>
      </c>
    </row>
    <row r="118" spans="1:13" ht="13.5" hidden="1" customHeight="1">
      <c r="A118" s="170">
        <v>2</v>
      </c>
      <c r="B118" s="166">
        <v>6</v>
      </c>
      <c r="C118" s="167">
        <v>1</v>
      </c>
      <c r="D118" s="168">
        <v>1</v>
      </c>
      <c r="E118" s="166">
        <v>1</v>
      </c>
      <c r="F118" s="202">
        <v>1</v>
      </c>
      <c r="G118" s="168" t="s">
        <v>77</v>
      </c>
      <c r="H118" s="146">
        <v>85</v>
      </c>
      <c r="I118" s="174">
        <v>0</v>
      </c>
      <c r="J118" s="174">
        <v>0</v>
      </c>
      <c r="K118" s="174">
        <v>0</v>
      </c>
      <c r="L118" s="174">
        <v>0</v>
      </c>
      <c r="M118" s="38"/>
    </row>
    <row r="119" spans="1:13" hidden="1">
      <c r="A119" s="187">
        <v>2</v>
      </c>
      <c r="B119" s="161">
        <v>6</v>
      </c>
      <c r="C119" s="159">
        <v>1</v>
      </c>
      <c r="D119" s="160">
        <v>1</v>
      </c>
      <c r="E119" s="161">
        <v>1</v>
      </c>
      <c r="F119" s="204">
        <v>2</v>
      </c>
      <c r="G119" s="160" t="s">
        <v>78</v>
      </c>
      <c r="H119" s="146">
        <v>86</v>
      </c>
      <c r="I119" s="172">
        <v>0</v>
      </c>
      <c r="J119" s="172">
        <v>0</v>
      </c>
      <c r="K119" s="172">
        <v>0</v>
      </c>
      <c r="L119" s="172">
        <v>0</v>
      </c>
    </row>
    <row r="120" spans="1:13" ht="25.5" hidden="1" customHeight="1">
      <c r="A120" s="170">
        <v>2</v>
      </c>
      <c r="B120" s="166">
        <v>6</v>
      </c>
      <c r="C120" s="167">
        <v>2</v>
      </c>
      <c r="D120" s="168"/>
      <c r="E120" s="166"/>
      <c r="F120" s="202"/>
      <c r="G120" s="168" t="s">
        <v>79</v>
      </c>
      <c r="H120" s="146">
        <v>87</v>
      </c>
      <c r="I120" s="155">
        <f t="shared" ref="I120:L122" si="7">I121</f>
        <v>0</v>
      </c>
      <c r="J120" s="197">
        <f t="shared" si="7"/>
        <v>0</v>
      </c>
      <c r="K120" s="156">
        <f t="shared" si="7"/>
        <v>0</v>
      </c>
      <c r="L120" s="155">
        <f t="shared" si="7"/>
        <v>0</v>
      </c>
      <c r="M120" s="38"/>
    </row>
    <row r="121" spans="1:13" ht="14.25" hidden="1" customHeight="1">
      <c r="A121" s="170">
        <v>2</v>
      </c>
      <c r="B121" s="166">
        <v>6</v>
      </c>
      <c r="C121" s="167">
        <v>2</v>
      </c>
      <c r="D121" s="168">
        <v>1</v>
      </c>
      <c r="E121" s="166"/>
      <c r="F121" s="202"/>
      <c r="G121" s="168" t="s">
        <v>79</v>
      </c>
      <c r="H121" s="146">
        <v>88</v>
      </c>
      <c r="I121" s="155">
        <f t="shared" si="7"/>
        <v>0</v>
      </c>
      <c r="J121" s="197">
        <f t="shared" si="7"/>
        <v>0</v>
      </c>
      <c r="K121" s="156">
        <f t="shared" si="7"/>
        <v>0</v>
      </c>
      <c r="L121" s="155">
        <f t="shared" si="7"/>
        <v>0</v>
      </c>
      <c r="M121" s="38"/>
    </row>
    <row r="122" spans="1:13" ht="14.25" hidden="1" customHeight="1">
      <c r="A122" s="170">
        <v>2</v>
      </c>
      <c r="B122" s="166">
        <v>6</v>
      </c>
      <c r="C122" s="167">
        <v>2</v>
      </c>
      <c r="D122" s="168">
        <v>1</v>
      </c>
      <c r="E122" s="166">
        <v>1</v>
      </c>
      <c r="F122" s="202"/>
      <c r="G122" s="168" t="s">
        <v>79</v>
      </c>
      <c r="H122" s="146">
        <v>89</v>
      </c>
      <c r="I122" s="207">
        <f t="shared" si="7"/>
        <v>0</v>
      </c>
      <c r="J122" s="208">
        <f t="shared" si="7"/>
        <v>0</v>
      </c>
      <c r="K122" s="209">
        <f t="shared" si="7"/>
        <v>0</v>
      </c>
      <c r="L122" s="207">
        <f t="shared" si="7"/>
        <v>0</v>
      </c>
      <c r="M122" s="38"/>
    </row>
    <row r="123" spans="1:13" ht="25.5" hidden="1" customHeight="1">
      <c r="A123" s="170">
        <v>2</v>
      </c>
      <c r="B123" s="166">
        <v>6</v>
      </c>
      <c r="C123" s="167">
        <v>2</v>
      </c>
      <c r="D123" s="168">
        <v>1</v>
      </c>
      <c r="E123" s="166">
        <v>1</v>
      </c>
      <c r="F123" s="202">
        <v>1</v>
      </c>
      <c r="G123" s="168" t="s">
        <v>79</v>
      </c>
      <c r="H123" s="146">
        <v>90</v>
      </c>
      <c r="I123" s="174">
        <v>0</v>
      </c>
      <c r="J123" s="174">
        <v>0</v>
      </c>
      <c r="K123" s="174">
        <v>0</v>
      </c>
      <c r="L123" s="174">
        <v>0</v>
      </c>
      <c r="M123" s="38"/>
    </row>
    <row r="124" spans="1:13" ht="26.25" hidden="1" customHeight="1">
      <c r="A124" s="187">
        <v>2</v>
      </c>
      <c r="B124" s="161">
        <v>6</v>
      </c>
      <c r="C124" s="159">
        <v>3</v>
      </c>
      <c r="D124" s="160"/>
      <c r="E124" s="161"/>
      <c r="F124" s="204"/>
      <c r="G124" s="160" t="s">
        <v>80</v>
      </c>
      <c r="H124" s="146">
        <v>91</v>
      </c>
      <c r="I124" s="177">
        <f t="shared" ref="I124:L126" si="8">I125</f>
        <v>0</v>
      </c>
      <c r="J124" s="199">
        <f t="shared" si="8"/>
        <v>0</v>
      </c>
      <c r="K124" s="178">
        <f t="shared" si="8"/>
        <v>0</v>
      </c>
      <c r="L124" s="177">
        <f t="shared" si="8"/>
        <v>0</v>
      </c>
      <c r="M124" s="38"/>
    </row>
    <row r="125" spans="1:13" ht="25.5" hidden="1" customHeight="1">
      <c r="A125" s="170">
        <v>2</v>
      </c>
      <c r="B125" s="166">
        <v>6</v>
      </c>
      <c r="C125" s="167">
        <v>3</v>
      </c>
      <c r="D125" s="168">
        <v>1</v>
      </c>
      <c r="E125" s="166"/>
      <c r="F125" s="202"/>
      <c r="G125" s="168" t="s">
        <v>80</v>
      </c>
      <c r="H125" s="146">
        <v>92</v>
      </c>
      <c r="I125" s="155">
        <f t="shared" si="8"/>
        <v>0</v>
      </c>
      <c r="J125" s="197">
        <f t="shared" si="8"/>
        <v>0</v>
      </c>
      <c r="K125" s="156">
        <f t="shared" si="8"/>
        <v>0</v>
      </c>
      <c r="L125" s="155">
        <f t="shared" si="8"/>
        <v>0</v>
      </c>
      <c r="M125" s="38"/>
    </row>
    <row r="126" spans="1:13" ht="26.25" hidden="1" customHeight="1">
      <c r="A126" s="170">
        <v>2</v>
      </c>
      <c r="B126" s="166">
        <v>6</v>
      </c>
      <c r="C126" s="167">
        <v>3</v>
      </c>
      <c r="D126" s="168">
        <v>1</v>
      </c>
      <c r="E126" s="166">
        <v>1</v>
      </c>
      <c r="F126" s="202"/>
      <c r="G126" s="168" t="s">
        <v>80</v>
      </c>
      <c r="H126" s="146">
        <v>93</v>
      </c>
      <c r="I126" s="155">
        <f t="shared" si="8"/>
        <v>0</v>
      </c>
      <c r="J126" s="197">
        <f t="shared" si="8"/>
        <v>0</v>
      </c>
      <c r="K126" s="156">
        <f t="shared" si="8"/>
        <v>0</v>
      </c>
      <c r="L126" s="155">
        <f t="shared" si="8"/>
        <v>0</v>
      </c>
      <c r="M126" s="38"/>
    </row>
    <row r="127" spans="1:13" ht="27" hidden="1" customHeight="1">
      <c r="A127" s="170">
        <v>2</v>
      </c>
      <c r="B127" s="166">
        <v>6</v>
      </c>
      <c r="C127" s="167">
        <v>3</v>
      </c>
      <c r="D127" s="168">
        <v>1</v>
      </c>
      <c r="E127" s="166">
        <v>1</v>
      </c>
      <c r="F127" s="202">
        <v>1</v>
      </c>
      <c r="G127" s="168" t="s">
        <v>80</v>
      </c>
      <c r="H127" s="146">
        <v>94</v>
      </c>
      <c r="I127" s="174">
        <v>0</v>
      </c>
      <c r="J127" s="174">
        <v>0</v>
      </c>
      <c r="K127" s="174">
        <v>0</v>
      </c>
      <c r="L127" s="174">
        <v>0</v>
      </c>
      <c r="M127" s="38"/>
    </row>
    <row r="128" spans="1:13" ht="25.5" hidden="1" customHeight="1">
      <c r="A128" s="187">
        <v>2</v>
      </c>
      <c r="B128" s="161">
        <v>6</v>
      </c>
      <c r="C128" s="159">
        <v>4</v>
      </c>
      <c r="D128" s="160"/>
      <c r="E128" s="161"/>
      <c r="F128" s="204"/>
      <c r="G128" s="160" t="s">
        <v>81</v>
      </c>
      <c r="H128" s="146">
        <v>95</v>
      </c>
      <c r="I128" s="177">
        <f t="shared" ref="I128:L130" si="9">I129</f>
        <v>0</v>
      </c>
      <c r="J128" s="199">
        <f t="shared" si="9"/>
        <v>0</v>
      </c>
      <c r="K128" s="178">
        <f t="shared" si="9"/>
        <v>0</v>
      </c>
      <c r="L128" s="177">
        <f t="shared" si="9"/>
        <v>0</v>
      </c>
      <c r="M128" s="38"/>
    </row>
    <row r="129" spans="1:13" ht="27" hidden="1" customHeight="1">
      <c r="A129" s="170">
        <v>2</v>
      </c>
      <c r="B129" s="166">
        <v>6</v>
      </c>
      <c r="C129" s="167">
        <v>4</v>
      </c>
      <c r="D129" s="168">
        <v>1</v>
      </c>
      <c r="E129" s="166"/>
      <c r="F129" s="202"/>
      <c r="G129" s="168" t="s">
        <v>81</v>
      </c>
      <c r="H129" s="146">
        <v>96</v>
      </c>
      <c r="I129" s="155">
        <f t="shared" si="9"/>
        <v>0</v>
      </c>
      <c r="J129" s="197">
        <f t="shared" si="9"/>
        <v>0</v>
      </c>
      <c r="K129" s="156">
        <f t="shared" si="9"/>
        <v>0</v>
      </c>
      <c r="L129" s="155">
        <f t="shared" si="9"/>
        <v>0</v>
      </c>
      <c r="M129" s="38"/>
    </row>
    <row r="130" spans="1:13" ht="27" hidden="1" customHeight="1">
      <c r="A130" s="170">
        <v>2</v>
      </c>
      <c r="B130" s="166">
        <v>6</v>
      </c>
      <c r="C130" s="167">
        <v>4</v>
      </c>
      <c r="D130" s="168">
        <v>1</v>
      </c>
      <c r="E130" s="166">
        <v>1</v>
      </c>
      <c r="F130" s="202"/>
      <c r="G130" s="168" t="s">
        <v>81</v>
      </c>
      <c r="H130" s="146">
        <v>97</v>
      </c>
      <c r="I130" s="155">
        <f t="shared" si="9"/>
        <v>0</v>
      </c>
      <c r="J130" s="197">
        <f t="shared" si="9"/>
        <v>0</v>
      </c>
      <c r="K130" s="156">
        <f t="shared" si="9"/>
        <v>0</v>
      </c>
      <c r="L130" s="155">
        <f t="shared" si="9"/>
        <v>0</v>
      </c>
      <c r="M130" s="38"/>
    </row>
    <row r="131" spans="1:13" ht="27.75" hidden="1" customHeight="1">
      <c r="A131" s="170">
        <v>2</v>
      </c>
      <c r="B131" s="166">
        <v>6</v>
      </c>
      <c r="C131" s="167">
        <v>4</v>
      </c>
      <c r="D131" s="168">
        <v>1</v>
      </c>
      <c r="E131" s="166">
        <v>1</v>
      </c>
      <c r="F131" s="202">
        <v>1</v>
      </c>
      <c r="G131" s="168" t="s">
        <v>81</v>
      </c>
      <c r="H131" s="146">
        <v>98</v>
      </c>
      <c r="I131" s="174">
        <v>0</v>
      </c>
      <c r="J131" s="174">
        <v>0</v>
      </c>
      <c r="K131" s="174">
        <v>0</v>
      </c>
      <c r="L131" s="174">
        <v>0</v>
      </c>
      <c r="M131" s="38"/>
    </row>
    <row r="132" spans="1:13" ht="27" hidden="1" customHeight="1">
      <c r="A132" s="179">
        <v>2</v>
      </c>
      <c r="B132" s="188">
        <v>6</v>
      </c>
      <c r="C132" s="189">
        <v>5</v>
      </c>
      <c r="D132" s="191"/>
      <c r="E132" s="188"/>
      <c r="F132" s="210"/>
      <c r="G132" s="191" t="s">
        <v>82</v>
      </c>
      <c r="H132" s="146">
        <v>99</v>
      </c>
      <c r="I132" s="184">
        <f t="shared" ref="I132:L134" si="10">I133</f>
        <v>0</v>
      </c>
      <c r="J132" s="211">
        <f t="shared" si="10"/>
        <v>0</v>
      </c>
      <c r="K132" s="185">
        <f t="shared" si="10"/>
        <v>0</v>
      </c>
      <c r="L132" s="184">
        <f t="shared" si="10"/>
        <v>0</v>
      </c>
      <c r="M132" s="38"/>
    </row>
    <row r="133" spans="1:13" ht="29.25" hidden="1" customHeight="1">
      <c r="A133" s="170">
        <v>2</v>
      </c>
      <c r="B133" s="166">
        <v>6</v>
      </c>
      <c r="C133" s="167">
        <v>5</v>
      </c>
      <c r="D133" s="168">
        <v>1</v>
      </c>
      <c r="E133" s="166"/>
      <c r="F133" s="202"/>
      <c r="G133" s="191" t="s">
        <v>82</v>
      </c>
      <c r="H133" s="146">
        <v>100</v>
      </c>
      <c r="I133" s="155">
        <f t="shared" si="10"/>
        <v>0</v>
      </c>
      <c r="J133" s="197">
        <f t="shared" si="10"/>
        <v>0</v>
      </c>
      <c r="K133" s="156">
        <f t="shared" si="10"/>
        <v>0</v>
      </c>
      <c r="L133" s="155">
        <f t="shared" si="10"/>
        <v>0</v>
      </c>
      <c r="M133" s="38"/>
    </row>
    <row r="134" spans="1:13" ht="25.5" hidden="1" customHeight="1">
      <c r="A134" s="170">
        <v>2</v>
      </c>
      <c r="B134" s="166">
        <v>6</v>
      </c>
      <c r="C134" s="167">
        <v>5</v>
      </c>
      <c r="D134" s="168">
        <v>1</v>
      </c>
      <c r="E134" s="166">
        <v>1</v>
      </c>
      <c r="F134" s="202"/>
      <c r="G134" s="191" t="s">
        <v>82</v>
      </c>
      <c r="H134" s="146">
        <v>101</v>
      </c>
      <c r="I134" s="155">
        <f t="shared" si="10"/>
        <v>0</v>
      </c>
      <c r="J134" s="197">
        <f t="shared" si="10"/>
        <v>0</v>
      </c>
      <c r="K134" s="156">
        <f t="shared" si="10"/>
        <v>0</v>
      </c>
      <c r="L134" s="155">
        <f t="shared" si="10"/>
        <v>0</v>
      </c>
      <c r="M134" s="38"/>
    </row>
    <row r="135" spans="1:13" ht="27.75" hidden="1" customHeight="1">
      <c r="A135" s="166">
        <v>2</v>
      </c>
      <c r="B135" s="167">
        <v>6</v>
      </c>
      <c r="C135" s="166">
        <v>5</v>
      </c>
      <c r="D135" s="166">
        <v>1</v>
      </c>
      <c r="E135" s="168">
        <v>1</v>
      </c>
      <c r="F135" s="202">
        <v>1</v>
      </c>
      <c r="G135" s="166" t="s">
        <v>83</v>
      </c>
      <c r="H135" s="146">
        <v>102</v>
      </c>
      <c r="I135" s="174">
        <v>0</v>
      </c>
      <c r="J135" s="174">
        <v>0</v>
      </c>
      <c r="K135" s="174">
        <v>0</v>
      </c>
      <c r="L135" s="174">
        <v>0</v>
      </c>
      <c r="M135" s="38"/>
    </row>
    <row r="136" spans="1:13" ht="27.75" hidden="1" customHeight="1">
      <c r="A136" s="170">
        <v>2</v>
      </c>
      <c r="B136" s="167">
        <v>6</v>
      </c>
      <c r="C136" s="166">
        <v>6</v>
      </c>
      <c r="D136" s="167"/>
      <c r="E136" s="168"/>
      <c r="F136" s="169"/>
      <c r="G136" s="212" t="s">
        <v>84</v>
      </c>
      <c r="H136" s="146">
        <v>103</v>
      </c>
      <c r="I136" s="156">
        <f t="shared" ref="I136:L138" si="11">I137</f>
        <v>0</v>
      </c>
      <c r="J136" s="155">
        <f t="shared" si="11"/>
        <v>0</v>
      </c>
      <c r="K136" s="155">
        <f t="shared" si="11"/>
        <v>0</v>
      </c>
      <c r="L136" s="155">
        <f t="shared" si="11"/>
        <v>0</v>
      </c>
      <c r="M136" s="38"/>
    </row>
    <row r="137" spans="1:13" ht="27.75" hidden="1" customHeight="1">
      <c r="A137" s="170">
        <v>2</v>
      </c>
      <c r="B137" s="167">
        <v>6</v>
      </c>
      <c r="C137" s="166">
        <v>6</v>
      </c>
      <c r="D137" s="167">
        <v>1</v>
      </c>
      <c r="E137" s="168"/>
      <c r="F137" s="169"/>
      <c r="G137" s="212" t="s">
        <v>84</v>
      </c>
      <c r="H137" s="146">
        <v>104</v>
      </c>
      <c r="I137" s="155">
        <f t="shared" si="11"/>
        <v>0</v>
      </c>
      <c r="J137" s="155">
        <f t="shared" si="11"/>
        <v>0</v>
      </c>
      <c r="K137" s="155">
        <f t="shared" si="11"/>
        <v>0</v>
      </c>
      <c r="L137" s="155">
        <f t="shared" si="11"/>
        <v>0</v>
      </c>
      <c r="M137" s="38"/>
    </row>
    <row r="138" spans="1:13" ht="27.75" hidden="1" customHeight="1">
      <c r="A138" s="170">
        <v>2</v>
      </c>
      <c r="B138" s="167">
        <v>6</v>
      </c>
      <c r="C138" s="166">
        <v>6</v>
      </c>
      <c r="D138" s="167">
        <v>1</v>
      </c>
      <c r="E138" s="168">
        <v>1</v>
      </c>
      <c r="F138" s="169"/>
      <c r="G138" s="212" t="s">
        <v>84</v>
      </c>
      <c r="H138" s="146">
        <v>105</v>
      </c>
      <c r="I138" s="155">
        <f t="shared" si="11"/>
        <v>0</v>
      </c>
      <c r="J138" s="155">
        <f t="shared" si="11"/>
        <v>0</v>
      </c>
      <c r="K138" s="155">
        <f t="shared" si="11"/>
        <v>0</v>
      </c>
      <c r="L138" s="155">
        <f t="shared" si="11"/>
        <v>0</v>
      </c>
      <c r="M138" s="38"/>
    </row>
    <row r="139" spans="1:13" ht="27.75" hidden="1" customHeight="1">
      <c r="A139" s="170">
        <v>2</v>
      </c>
      <c r="B139" s="167">
        <v>6</v>
      </c>
      <c r="C139" s="166">
        <v>6</v>
      </c>
      <c r="D139" s="167">
        <v>1</v>
      </c>
      <c r="E139" s="168">
        <v>1</v>
      </c>
      <c r="F139" s="169">
        <v>1</v>
      </c>
      <c r="G139" s="120" t="s">
        <v>84</v>
      </c>
      <c r="H139" s="146">
        <v>106</v>
      </c>
      <c r="I139" s="174">
        <v>0</v>
      </c>
      <c r="J139" s="213">
        <v>0</v>
      </c>
      <c r="K139" s="174">
        <v>0</v>
      </c>
      <c r="L139" s="174">
        <v>0</v>
      </c>
      <c r="M139" s="38"/>
    </row>
    <row r="140" spans="1:13" ht="28.5" customHeight="1">
      <c r="A140" s="201">
        <v>2</v>
      </c>
      <c r="B140" s="151">
        <v>7</v>
      </c>
      <c r="C140" s="151"/>
      <c r="D140" s="152"/>
      <c r="E140" s="152"/>
      <c r="F140" s="154"/>
      <c r="G140" s="153" t="s">
        <v>85</v>
      </c>
      <c r="H140" s="146">
        <v>107</v>
      </c>
      <c r="I140" s="156">
        <f>SUM(I141+I146+I154)</f>
        <v>24100</v>
      </c>
      <c r="J140" s="197">
        <f>SUM(J141+J146+J154)</f>
        <v>24100</v>
      </c>
      <c r="K140" s="156">
        <f>SUM(K141+K146+K154)</f>
        <v>24100</v>
      </c>
      <c r="L140" s="155">
        <f>SUM(L141+L146+L154)</f>
        <v>24100</v>
      </c>
      <c r="M140" s="38"/>
    </row>
    <row r="141" spans="1:13" hidden="1">
      <c r="A141" s="170">
        <v>2</v>
      </c>
      <c r="B141" s="166">
        <v>7</v>
      </c>
      <c r="C141" s="166">
        <v>1</v>
      </c>
      <c r="D141" s="167"/>
      <c r="E141" s="167"/>
      <c r="F141" s="169"/>
      <c r="G141" s="168" t="s">
        <v>86</v>
      </c>
      <c r="H141" s="146">
        <v>108</v>
      </c>
      <c r="I141" s="156">
        <f t="shared" ref="I141:L142" si="12">I142</f>
        <v>0</v>
      </c>
      <c r="J141" s="197">
        <f t="shared" si="12"/>
        <v>0</v>
      </c>
      <c r="K141" s="156">
        <f t="shared" si="12"/>
        <v>0</v>
      </c>
      <c r="L141" s="155">
        <f t="shared" si="12"/>
        <v>0</v>
      </c>
    </row>
    <row r="142" spans="1:13" ht="24" hidden="1" customHeight="1">
      <c r="A142" s="170">
        <v>2</v>
      </c>
      <c r="B142" s="166">
        <v>7</v>
      </c>
      <c r="C142" s="166">
        <v>1</v>
      </c>
      <c r="D142" s="167">
        <v>1</v>
      </c>
      <c r="E142" s="167"/>
      <c r="F142" s="169"/>
      <c r="G142" s="168" t="s">
        <v>86</v>
      </c>
      <c r="H142" s="146">
        <v>109</v>
      </c>
      <c r="I142" s="156">
        <f t="shared" si="12"/>
        <v>0</v>
      </c>
      <c r="J142" s="197">
        <f t="shared" si="12"/>
        <v>0</v>
      </c>
      <c r="K142" s="156">
        <f t="shared" si="12"/>
        <v>0</v>
      </c>
      <c r="L142" s="155">
        <f t="shared" si="12"/>
        <v>0</v>
      </c>
      <c r="M142" s="38"/>
    </row>
    <row r="143" spans="1:13" ht="28.5" hidden="1" customHeight="1">
      <c r="A143" s="170">
        <v>2</v>
      </c>
      <c r="B143" s="166">
        <v>7</v>
      </c>
      <c r="C143" s="166">
        <v>1</v>
      </c>
      <c r="D143" s="167">
        <v>1</v>
      </c>
      <c r="E143" s="167">
        <v>1</v>
      </c>
      <c r="F143" s="169"/>
      <c r="G143" s="168" t="s">
        <v>86</v>
      </c>
      <c r="H143" s="146">
        <v>110</v>
      </c>
      <c r="I143" s="156">
        <f>SUM(I144:I145)</f>
        <v>0</v>
      </c>
      <c r="J143" s="197">
        <f>SUM(J144:J145)</f>
        <v>0</v>
      </c>
      <c r="K143" s="156">
        <f>SUM(K144:K145)</f>
        <v>0</v>
      </c>
      <c r="L143" s="155">
        <f>SUM(L144:L145)</f>
        <v>0</v>
      </c>
      <c r="M143" s="38"/>
    </row>
    <row r="144" spans="1:13" ht="26.25" hidden="1" customHeight="1">
      <c r="A144" s="187">
        <v>2</v>
      </c>
      <c r="B144" s="161">
        <v>7</v>
      </c>
      <c r="C144" s="187">
        <v>1</v>
      </c>
      <c r="D144" s="166">
        <v>1</v>
      </c>
      <c r="E144" s="159">
        <v>1</v>
      </c>
      <c r="F144" s="162">
        <v>1</v>
      </c>
      <c r="G144" s="160" t="s">
        <v>87</v>
      </c>
      <c r="H144" s="146">
        <v>111</v>
      </c>
      <c r="I144" s="214">
        <v>0</v>
      </c>
      <c r="J144" s="214">
        <v>0</v>
      </c>
      <c r="K144" s="214">
        <v>0</v>
      </c>
      <c r="L144" s="214">
        <v>0</v>
      </c>
      <c r="M144" s="38"/>
    </row>
    <row r="145" spans="1:13" ht="24" hidden="1" customHeight="1">
      <c r="A145" s="166">
        <v>2</v>
      </c>
      <c r="B145" s="166">
        <v>7</v>
      </c>
      <c r="C145" s="170">
        <v>1</v>
      </c>
      <c r="D145" s="166">
        <v>1</v>
      </c>
      <c r="E145" s="167">
        <v>1</v>
      </c>
      <c r="F145" s="169">
        <v>2</v>
      </c>
      <c r="G145" s="168" t="s">
        <v>88</v>
      </c>
      <c r="H145" s="146">
        <v>112</v>
      </c>
      <c r="I145" s="173">
        <v>0</v>
      </c>
      <c r="J145" s="173">
        <v>0</v>
      </c>
      <c r="K145" s="173">
        <v>0</v>
      </c>
      <c r="L145" s="173">
        <v>0</v>
      </c>
      <c r="M145" s="38"/>
    </row>
    <row r="146" spans="1:13" ht="25.5" hidden="1" customHeight="1">
      <c r="A146" s="179">
        <v>2</v>
      </c>
      <c r="B146" s="180">
        <v>7</v>
      </c>
      <c r="C146" s="179">
        <v>2</v>
      </c>
      <c r="D146" s="180"/>
      <c r="E146" s="181"/>
      <c r="F146" s="183"/>
      <c r="G146" s="182" t="s">
        <v>89</v>
      </c>
      <c r="H146" s="146">
        <v>113</v>
      </c>
      <c r="I146" s="164">
        <f t="shared" ref="I146:L147" si="13">I147</f>
        <v>0</v>
      </c>
      <c r="J146" s="200">
        <f t="shared" si="13"/>
        <v>0</v>
      </c>
      <c r="K146" s="164">
        <f t="shared" si="13"/>
        <v>0</v>
      </c>
      <c r="L146" s="165">
        <f t="shared" si="13"/>
        <v>0</v>
      </c>
      <c r="M146" s="38"/>
    </row>
    <row r="147" spans="1:13" ht="25.5" hidden="1" customHeight="1">
      <c r="A147" s="170">
        <v>2</v>
      </c>
      <c r="B147" s="166">
        <v>7</v>
      </c>
      <c r="C147" s="170">
        <v>2</v>
      </c>
      <c r="D147" s="166">
        <v>1</v>
      </c>
      <c r="E147" s="167"/>
      <c r="F147" s="169"/>
      <c r="G147" s="168" t="s">
        <v>90</v>
      </c>
      <c r="H147" s="146">
        <v>114</v>
      </c>
      <c r="I147" s="156">
        <f t="shared" si="13"/>
        <v>0</v>
      </c>
      <c r="J147" s="197">
        <f t="shared" si="13"/>
        <v>0</v>
      </c>
      <c r="K147" s="156">
        <f t="shared" si="13"/>
        <v>0</v>
      </c>
      <c r="L147" s="155">
        <f t="shared" si="13"/>
        <v>0</v>
      </c>
      <c r="M147" s="38"/>
    </row>
    <row r="148" spans="1:13" ht="25.5" hidden="1" customHeight="1">
      <c r="A148" s="170">
        <v>2</v>
      </c>
      <c r="B148" s="166">
        <v>7</v>
      </c>
      <c r="C148" s="170">
        <v>2</v>
      </c>
      <c r="D148" s="166">
        <v>1</v>
      </c>
      <c r="E148" s="167">
        <v>1</v>
      </c>
      <c r="F148" s="169"/>
      <c r="G148" s="168" t="s">
        <v>90</v>
      </c>
      <c r="H148" s="146">
        <v>115</v>
      </c>
      <c r="I148" s="156">
        <f>SUM(I149:I150)</f>
        <v>0</v>
      </c>
      <c r="J148" s="197">
        <f>SUM(J149:J150)</f>
        <v>0</v>
      </c>
      <c r="K148" s="156">
        <f>SUM(K149:K150)</f>
        <v>0</v>
      </c>
      <c r="L148" s="155">
        <f>SUM(L149:L150)</f>
        <v>0</v>
      </c>
      <c r="M148" s="38"/>
    </row>
    <row r="149" spans="1:13" ht="23.25" hidden="1" customHeight="1">
      <c r="A149" s="170">
        <v>2</v>
      </c>
      <c r="B149" s="166">
        <v>7</v>
      </c>
      <c r="C149" s="170">
        <v>2</v>
      </c>
      <c r="D149" s="166">
        <v>1</v>
      </c>
      <c r="E149" s="167">
        <v>1</v>
      </c>
      <c r="F149" s="169">
        <v>1</v>
      </c>
      <c r="G149" s="168" t="s">
        <v>91</v>
      </c>
      <c r="H149" s="146">
        <v>116</v>
      </c>
      <c r="I149" s="173">
        <v>0</v>
      </c>
      <c r="J149" s="173">
        <v>0</v>
      </c>
      <c r="K149" s="173">
        <v>0</v>
      </c>
      <c r="L149" s="173">
        <v>0</v>
      </c>
      <c r="M149" s="38"/>
    </row>
    <row r="150" spans="1:13" ht="26.25" hidden="1" customHeight="1">
      <c r="A150" s="170">
        <v>2</v>
      </c>
      <c r="B150" s="166">
        <v>7</v>
      </c>
      <c r="C150" s="170">
        <v>2</v>
      </c>
      <c r="D150" s="166">
        <v>1</v>
      </c>
      <c r="E150" s="167">
        <v>1</v>
      </c>
      <c r="F150" s="169">
        <v>2</v>
      </c>
      <c r="G150" s="168" t="s">
        <v>92</v>
      </c>
      <c r="H150" s="146">
        <v>117</v>
      </c>
      <c r="I150" s="173">
        <v>0</v>
      </c>
      <c r="J150" s="173">
        <v>0</v>
      </c>
      <c r="K150" s="173">
        <v>0</v>
      </c>
      <c r="L150" s="173">
        <v>0</v>
      </c>
      <c r="M150" s="38"/>
    </row>
    <row r="151" spans="1:13" ht="27.75" hidden="1" customHeight="1">
      <c r="A151" s="170">
        <v>2</v>
      </c>
      <c r="B151" s="166">
        <v>7</v>
      </c>
      <c r="C151" s="170">
        <v>2</v>
      </c>
      <c r="D151" s="166">
        <v>2</v>
      </c>
      <c r="E151" s="167"/>
      <c r="F151" s="169"/>
      <c r="G151" s="168" t="s">
        <v>93</v>
      </c>
      <c r="H151" s="146">
        <v>118</v>
      </c>
      <c r="I151" s="156">
        <f>I152</f>
        <v>0</v>
      </c>
      <c r="J151" s="156">
        <f>J152</f>
        <v>0</v>
      </c>
      <c r="K151" s="156">
        <f>K152</f>
        <v>0</v>
      </c>
      <c r="L151" s="156">
        <f>L152</f>
        <v>0</v>
      </c>
      <c r="M151" s="38"/>
    </row>
    <row r="152" spans="1:13" ht="24.75" hidden="1" customHeight="1">
      <c r="A152" s="170">
        <v>2</v>
      </c>
      <c r="B152" s="166">
        <v>7</v>
      </c>
      <c r="C152" s="170">
        <v>2</v>
      </c>
      <c r="D152" s="166">
        <v>2</v>
      </c>
      <c r="E152" s="167">
        <v>1</v>
      </c>
      <c r="F152" s="169"/>
      <c r="G152" s="168" t="s">
        <v>93</v>
      </c>
      <c r="H152" s="146">
        <v>119</v>
      </c>
      <c r="I152" s="156">
        <f>SUM(I153)</f>
        <v>0</v>
      </c>
      <c r="J152" s="156">
        <f>SUM(J153)</f>
        <v>0</v>
      </c>
      <c r="K152" s="156">
        <f>SUM(K153)</f>
        <v>0</v>
      </c>
      <c r="L152" s="156">
        <f>SUM(L153)</f>
        <v>0</v>
      </c>
      <c r="M152" s="38"/>
    </row>
    <row r="153" spans="1:13" ht="27" hidden="1" customHeight="1">
      <c r="A153" s="170">
        <v>2</v>
      </c>
      <c r="B153" s="166">
        <v>7</v>
      </c>
      <c r="C153" s="170">
        <v>2</v>
      </c>
      <c r="D153" s="166">
        <v>2</v>
      </c>
      <c r="E153" s="167">
        <v>1</v>
      </c>
      <c r="F153" s="169">
        <v>1</v>
      </c>
      <c r="G153" s="168" t="s">
        <v>93</v>
      </c>
      <c r="H153" s="146">
        <v>120</v>
      </c>
      <c r="I153" s="173">
        <v>0</v>
      </c>
      <c r="J153" s="173">
        <v>0</v>
      </c>
      <c r="K153" s="173">
        <v>0</v>
      </c>
      <c r="L153" s="173">
        <v>0</v>
      </c>
      <c r="M153" s="38"/>
    </row>
    <row r="154" spans="1:13">
      <c r="A154" s="170">
        <v>2</v>
      </c>
      <c r="B154" s="166">
        <v>7</v>
      </c>
      <c r="C154" s="170">
        <v>3</v>
      </c>
      <c r="D154" s="166"/>
      <c r="E154" s="167"/>
      <c r="F154" s="169"/>
      <c r="G154" s="168" t="s">
        <v>94</v>
      </c>
      <c r="H154" s="146">
        <v>121</v>
      </c>
      <c r="I154" s="156">
        <f t="shared" ref="I154:L155" si="14">I155</f>
        <v>24100</v>
      </c>
      <c r="J154" s="197">
        <f t="shared" si="14"/>
        <v>24100</v>
      </c>
      <c r="K154" s="156">
        <f t="shared" si="14"/>
        <v>24100</v>
      </c>
      <c r="L154" s="155">
        <f t="shared" si="14"/>
        <v>24100</v>
      </c>
    </row>
    <row r="155" spans="1:13">
      <c r="A155" s="179">
        <v>2</v>
      </c>
      <c r="B155" s="188">
        <v>7</v>
      </c>
      <c r="C155" s="215">
        <v>3</v>
      </c>
      <c r="D155" s="188">
        <v>1</v>
      </c>
      <c r="E155" s="189"/>
      <c r="F155" s="190"/>
      <c r="G155" s="191" t="s">
        <v>94</v>
      </c>
      <c r="H155" s="146">
        <v>122</v>
      </c>
      <c r="I155" s="185">
        <f t="shared" si="14"/>
        <v>24100</v>
      </c>
      <c r="J155" s="211">
        <f t="shared" si="14"/>
        <v>24100</v>
      </c>
      <c r="K155" s="185">
        <f t="shared" si="14"/>
        <v>24100</v>
      </c>
      <c r="L155" s="184">
        <f t="shared" si="14"/>
        <v>24100</v>
      </c>
    </row>
    <row r="156" spans="1:13">
      <c r="A156" s="170">
        <v>2</v>
      </c>
      <c r="B156" s="166">
        <v>7</v>
      </c>
      <c r="C156" s="170">
        <v>3</v>
      </c>
      <c r="D156" s="166">
        <v>1</v>
      </c>
      <c r="E156" s="167">
        <v>1</v>
      </c>
      <c r="F156" s="169"/>
      <c r="G156" s="168" t="s">
        <v>94</v>
      </c>
      <c r="H156" s="146">
        <v>123</v>
      </c>
      <c r="I156" s="156">
        <f>SUM(I157:I158)</f>
        <v>24100</v>
      </c>
      <c r="J156" s="197">
        <f>SUM(J157:J158)</f>
        <v>24100</v>
      </c>
      <c r="K156" s="156">
        <f>SUM(K157:K158)</f>
        <v>24100</v>
      </c>
      <c r="L156" s="155">
        <f>SUM(L157:L158)</f>
        <v>24100</v>
      </c>
    </row>
    <row r="157" spans="1:13">
      <c r="A157" s="187">
        <v>2</v>
      </c>
      <c r="B157" s="161">
        <v>7</v>
      </c>
      <c r="C157" s="187">
        <v>3</v>
      </c>
      <c r="D157" s="161">
        <v>1</v>
      </c>
      <c r="E157" s="159">
        <v>1</v>
      </c>
      <c r="F157" s="162">
        <v>1</v>
      </c>
      <c r="G157" s="160" t="s">
        <v>95</v>
      </c>
      <c r="H157" s="146">
        <v>124</v>
      </c>
      <c r="I157" s="214">
        <v>24100</v>
      </c>
      <c r="J157" s="214">
        <v>24100</v>
      </c>
      <c r="K157" s="214">
        <v>24100</v>
      </c>
      <c r="L157" s="214">
        <v>24100</v>
      </c>
    </row>
    <row r="158" spans="1:13" ht="25.5" hidden="1" customHeight="1">
      <c r="A158" s="170">
        <v>2</v>
      </c>
      <c r="B158" s="166">
        <v>7</v>
      </c>
      <c r="C158" s="170">
        <v>3</v>
      </c>
      <c r="D158" s="166">
        <v>1</v>
      </c>
      <c r="E158" s="167">
        <v>1</v>
      </c>
      <c r="F158" s="169">
        <v>2</v>
      </c>
      <c r="G158" s="168" t="s">
        <v>96</v>
      </c>
      <c r="H158" s="146">
        <v>125</v>
      </c>
      <c r="I158" s="173">
        <v>0</v>
      </c>
      <c r="J158" s="174">
        <v>0</v>
      </c>
      <c r="K158" s="174">
        <v>0</v>
      </c>
      <c r="L158" s="174">
        <v>0</v>
      </c>
      <c r="M158" s="38"/>
    </row>
    <row r="159" spans="1:13" ht="24" hidden="1" customHeight="1">
      <c r="A159" s="201">
        <v>2</v>
      </c>
      <c r="B159" s="201">
        <v>8</v>
      </c>
      <c r="C159" s="151"/>
      <c r="D159" s="176"/>
      <c r="E159" s="158"/>
      <c r="F159" s="216"/>
      <c r="G159" s="163" t="s">
        <v>97</v>
      </c>
      <c r="H159" s="146">
        <v>126</v>
      </c>
      <c r="I159" s="178">
        <f>I160</f>
        <v>0</v>
      </c>
      <c r="J159" s="199">
        <f>J160</f>
        <v>0</v>
      </c>
      <c r="K159" s="178">
        <f>K160</f>
        <v>0</v>
      </c>
      <c r="L159" s="177">
        <f>L160</f>
        <v>0</v>
      </c>
      <c r="M159" s="38"/>
    </row>
    <row r="160" spans="1:13" ht="21.75" hidden="1" customHeight="1">
      <c r="A160" s="179">
        <v>2</v>
      </c>
      <c r="B160" s="179">
        <v>8</v>
      </c>
      <c r="C160" s="179">
        <v>1</v>
      </c>
      <c r="D160" s="180"/>
      <c r="E160" s="181"/>
      <c r="F160" s="183"/>
      <c r="G160" s="160" t="s">
        <v>97</v>
      </c>
      <c r="H160" s="146">
        <v>127</v>
      </c>
      <c r="I160" s="178">
        <f>I161+I166</f>
        <v>0</v>
      </c>
      <c r="J160" s="199">
        <f>J161+J166</f>
        <v>0</v>
      </c>
      <c r="K160" s="178">
        <f>K161+K166</f>
        <v>0</v>
      </c>
      <c r="L160" s="177">
        <f>L161+L166</f>
        <v>0</v>
      </c>
      <c r="M160" s="38"/>
    </row>
    <row r="161" spans="1:13" ht="27" hidden="1" customHeight="1">
      <c r="A161" s="170">
        <v>2</v>
      </c>
      <c r="B161" s="166">
        <v>8</v>
      </c>
      <c r="C161" s="168">
        <v>1</v>
      </c>
      <c r="D161" s="166">
        <v>1</v>
      </c>
      <c r="E161" s="167"/>
      <c r="F161" s="169"/>
      <c r="G161" s="168" t="s">
        <v>98</v>
      </c>
      <c r="H161" s="146">
        <v>128</v>
      </c>
      <c r="I161" s="156">
        <f>I162</f>
        <v>0</v>
      </c>
      <c r="J161" s="197">
        <f>J162</f>
        <v>0</v>
      </c>
      <c r="K161" s="156">
        <f>K162</f>
        <v>0</v>
      </c>
      <c r="L161" s="155">
        <f>L162</f>
        <v>0</v>
      </c>
      <c r="M161" s="38"/>
    </row>
    <row r="162" spans="1:13" ht="23.25" hidden="1" customHeight="1">
      <c r="A162" s="170">
        <v>2</v>
      </c>
      <c r="B162" s="166">
        <v>8</v>
      </c>
      <c r="C162" s="160">
        <v>1</v>
      </c>
      <c r="D162" s="161">
        <v>1</v>
      </c>
      <c r="E162" s="159">
        <v>1</v>
      </c>
      <c r="F162" s="162"/>
      <c r="G162" s="168" t="s">
        <v>98</v>
      </c>
      <c r="H162" s="146">
        <v>129</v>
      </c>
      <c r="I162" s="178">
        <f>SUM(I163:I165)</f>
        <v>0</v>
      </c>
      <c r="J162" s="178">
        <f>SUM(J163:J165)</f>
        <v>0</v>
      </c>
      <c r="K162" s="178">
        <f>SUM(K163:K165)</f>
        <v>0</v>
      </c>
      <c r="L162" s="178">
        <f>SUM(L163:L165)</f>
        <v>0</v>
      </c>
      <c r="M162" s="38"/>
    </row>
    <row r="163" spans="1:13" ht="23.25" hidden="1" customHeight="1">
      <c r="A163" s="166">
        <v>2</v>
      </c>
      <c r="B163" s="161">
        <v>8</v>
      </c>
      <c r="C163" s="168">
        <v>1</v>
      </c>
      <c r="D163" s="166">
        <v>1</v>
      </c>
      <c r="E163" s="167">
        <v>1</v>
      </c>
      <c r="F163" s="169">
        <v>1</v>
      </c>
      <c r="G163" s="168" t="s">
        <v>99</v>
      </c>
      <c r="H163" s="146">
        <v>130</v>
      </c>
      <c r="I163" s="173">
        <v>0</v>
      </c>
      <c r="J163" s="173">
        <v>0</v>
      </c>
      <c r="K163" s="173">
        <v>0</v>
      </c>
      <c r="L163" s="173">
        <v>0</v>
      </c>
      <c r="M163" s="38"/>
    </row>
    <row r="164" spans="1:13" ht="27" hidden="1" customHeight="1">
      <c r="A164" s="179">
        <v>2</v>
      </c>
      <c r="B164" s="188">
        <v>8</v>
      </c>
      <c r="C164" s="191">
        <v>1</v>
      </c>
      <c r="D164" s="188">
        <v>1</v>
      </c>
      <c r="E164" s="189">
        <v>1</v>
      </c>
      <c r="F164" s="190">
        <v>2</v>
      </c>
      <c r="G164" s="191" t="s">
        <v>100</v>
      </c>
      <c r="H164" s="146">
        <v>131</v>
      </c>
      <c r="I164" s="217">
        <v>0</v>
      </c>
      <c r="J164" s="217">
        <v>0</v>
      </c>
      <c r="K164" s="217">
        <v>0</v>
      </c>
      <c r="L164" s="217">
        <v>0</v>
      </c>
      <c r="M164" s="38"/>
    </row>
    <row r="165" spans="1:13" hidden="1">
      <c r="A165" s="179">
        <v>2</v>
      </c>
      <c r="B165" s="188">
        <v>8</v>
      </c>
      <c r="C165" s="191">
        <v>1</v>
      </c>
      <c r="D165" s="188">
        <v>1</v>
      </c>
      <c r="E165" s="189">
        <v>1</v>
      </c>
      <c r="F165" s="190">
        <v>3</v>
      </c>
      <c r="G165" s="191" t="s">
        <v>101</v>
      </c>
      <c r="H165" s="146">
        <v>132</v>
      </c>
      <c r="I165" s="217">
        <v>0</v>
      </c>
      <c r="J165" s="218">
        <v>0</v>
      </c>
      <c r="K165" s="217">
        <v>0</v>
      </c>
      <c r="L165" s="192">
        <v>0</v>
      </c>
    </row>
    <row r="166" spans="1:13" ht="23.25" hidden="1" customHeight="1">
      <c r="A166" s="170">
        <v>2</v>
      </c>
      <c r="B166" s="166">
        <v>8</v>
      </c>
      <c r="C166" s="168">
        <v>1</v>
      </c>
      <c r="D166" s="166">
        <v>2</v>
      </c>
      <c r="E166" s="167"/>
      <c r="F166" s="169"/>
      <c r="G166" s="168" t="s">
        <v>102</v>
      </c>
      <c r="H166" s="146">
        <v>133</v>
      </c>
      <c r="I166" s="156">
        <f t="shared" ref="I166:L167" si="15">I167</f>
        <v>0</v>
      </c>
      <c r="J166" s="197">
        <f t="shared" si="15"/>
        <v>0</v>
      </c>
      <c r="K166" s="156">
        <f t="shared" si="15"/>
        <v>0</v>
      </c>
      <c r="L166" s="155">
        <f t="shared" si="15"/>
        <v>0</v>
      </c>
      <c r="M166" s="38"/>
    </row>
    <row r="167" spans="1:13" hidden="1">
      <c r="A167" s="170">
        <v>2</v>
      </c>
      <c r="B167" s="166">
        <v>8</v>
      </c>
      <c r="C167" s="168">
        <v>1</v>
      </c>
      <c r="D167" s="166">
        <v>2</v>
      </c>
      <c r="E167" s="167">
        <v>1</v>
      </c>
      <c r="F167" s="169"/>
      <c r="G167" s="168" t="s">
        <v>102</v>
      </c>
      <c r="H167" s="146">
        <v>134</v>
      </c>
      <c r="I167" s="156">
        <f t="shared" si="15"/>
        <v>0</v>
      </c>
      <c r="J167" s="197">
        <f t="shared" si="15"/>
        <v>0</v>
      </c>
      <c r="K167" s="156">
        <f t="shared" si="15"/>
        <v>0</v>
      </c>
      <c r="L167" s="155">
        <f t="shared" si="15"/>
        <v>0</v>
      </c>
    </row>
    <row r="168" spans="1:13" hidden="1">
      <c r="A168" s="179">
        <v>2</v>
      </c>
      <c r="B168" s="180">
        <v>8</v>
      </c>
      <c r="C168" s="182">
        <v>1</v>
      </c>
      <c r="D168" s="180">
        <v>2</v>
      </c>
      <c r="E168" s="181">
        <v>1</v>
      </c>
      <c r="F168" s="183">
        <v>1</v>
      </c>
      <c r="G168" s="168" t="s">
        <v>102</v>
      </c>
      <c r="H168" s="146">
        <v>135</v>
      </c>
      <c r="I168" s="219">
        <v>0</v>
      </c>
      <c r="J168" s="174">
        <v>0</v>
      </c>
      <c r="K168" s="174">
        <v>0</v>
      </c>
      <c r="L168" s="174">
        <v>0</v>
      </c>
    </row>
    <row r="169" spans="1:13" ht="93" hidden="1" customHeight="1">
      <c r="A169" s="201">
        <v>2</v>
      </c>
      <c r="B169" s="151">
        <v>9</v>
      </c>
      <c r="C169" s="153"/>
      <c r="D169" s="151"/>
      <c r="E169" s="152"/>
      <c r="F169" s="154"/>
      <c r="G169" s="153" t="s">
        <v>382</v>
      </c>
      <c r="H169" s="146">
        <v>136</v>
      </c>
      <c r="I169" s="156">
        <f>I170+I174</f>
        <v>0</v>
      </c>
      <c r="J169" s="197">
        <f>J170+J174</f>
        <v>0</v>
      </c>
      <c r="K169" s="156">
        <f>K170+K174</f>
        <v>0</v>
      </c>
      <c r="L169" s="155">
        <f>L170+L174</f>
        <v>0</v>
      </c>
      <c r="M169" s="38"/>
    </row>
    <row r="170" spans="1:13" s="182" customFormat="1" ht="39" hidden="1" customHeight="1">
      <c r="A170" s="170">
        <v>2</v>
      </c>
      <c r="B170" s="166">
        <v>9</v>
      </c>
      <c r="C170" s="168">
        <v>1</v>
      </c>
      <c r="D170" s="166"/>
      <c r="E170" s="167"/>
      <c r="F170" s="169"/>
      <c r="G170" s="168" t="s">
        <v>103</v>
      </c>
      <c r="H170" s="146">
        <v>137</v>
      </c>
      <c r="I170" s="156">
        <f t="shared" ref="I170:L172" si="16">I171</f>
        <v>0</v>
      </c>
      <c r="J170" s="197">
        <f t="shared" si="16"/>
        <v>0</v>
      </c>
      <c r="K170" s="156">
        <f t="shared" si="16"/>
        <v>0</v>
      </c>
      <c r="L170" s="155">
        <f t="shared" si="16"/>
        <v>0</v>
      </c>
    </row>
    <row r="171" spans="1:13" ht="42.75" hidden="1" customHeight="1">
      <c r="A171" s="187">
        <v>2</v>
      </c>
      <c r="B171" s="161">
        <v>9</v>
      </c>
      <c r="C171" s="160">
        <v>1</v>
      </c>
      <c r="D171" s="161">
        <v>1</v>
      </c>
      <c r="E171" s="159"/>
      <c r="F171" s="162"/>
      <c r="G171" s="168" t="s">
        <v>103</v>
      </c>
      <c r="H171" s="146">
        <v>138</v>
      </c>
      <c r="I171" s="178">
        <f t="shared" si="16"/>
        <v>0</v>
      </c>
      <c r="J171" s="199">
        <f t="shared" si="16"/>
        <v>0</v>
      </c>
      <c r="K171" s="178">
        <f t="shared" si="16"/>
        <v>0</v>
      </c>
      <c r="L171" s="177">
        <f t="shared" si="16"/>
        <v>0</v>
      </c>
      <c r="M171" s="38"/>
    </row>
    <row r="172" spans="1:13" ht="38.25" hidden="1" customHeight="1">
      <c r="A172" s="170">
        <v>2</v>
      </c>
      <c r="B172" s="166">
        <v>9</v>
      </c>
      <c r="C172" s="170">
        <v>1</v>
      </c>
      <c r="D172" s="166">
        <v>1</v>
      </c>
      <c r="E172" s="167">
        <v>1</v>
      </c>
      <c r="F172" s="169"/>
      <c r="G172" s="168" t="s">
        <v>103</v>
      </c>
      <c r="H172" s="146">
        <v>139</v>
      </c>
      <c r="I172" s="156">
        <f t="shared" si="16"/>
        <v>0</v>
      </c>
      <c r="J172" s="197">
        <f t="shared" si="16"/>
        <v>0</v>
      </c>
      <c r="K172" s="156">
        <f t="shared" si="16"/>
        <v>0</v>
      </c>
      <c r="L172" s="155">
        <f t="shared" si="16"/>
        <v>0</v>
      </c>
      <c r="M172" s="38"/>
    </row>
    <row r="173" spans="1:13" ht="38.25" hidden="1" customHeight="1">
      <c r="A173" s="187">
        <v>2</v>
      </c>
      <c r="B173" s="161">
        <v>9</v>
      </c>
      <c r="C173" s="161">
        <v>1</v>
      </c>
      <c r="D173" s="161">
        <v>1</v>
      </c>
      <c r="E173" s="159">
        <v>1</v>
      </c>
      <c r="F173" s="162">
        <v>1</v>
      </c>
      <c r="G173" s="168" t="s">
        <v>103</v>
      </c>
      <c r="H173" s="146">
        <v>140</v>
      </c>
      <c r="I173" s="214">
        <v>0</v>
      </c>
      <c r="J173" s="214">
        <v>0</v>
      </c>
      <c r="K173" s="214">
        <v>0</v>
      </c>
      <c r="L173" s="214">
        <v>0</v>
      </c>
      <c r="M173" s="38"/>
    </row>
    <row r="174" spans="1:13" ht="90.75" hidden="1" customHeight="1">
      <c r="A174" s="170">
        <v>2</v>
      </c>
      <c r="B174" s="166">
        <v>9</v>
      </c>
      <c r="C174" s="166">
        <v>2</v>
      </c>
      <c r="D174" s="166"/>
      <c r="E174" s="167"/>
      <c r="F174" s="169"/>
      <c r="G174" s="168" t="s">
        <v>382</v>
      </c>
      <c r="H174" s="146">
        <v>141</v>
      </c>
      <c r="I174" s="156">
        <f>SUM(I175+I180)</f>
        <v>0</v>
      </c>
      <c r="J174" s="156">
        <f>SUM(J175+J180)</f>
        <v>0</v>
      </c>
      <c r="K174" s="156">
        <f>SUM(K175+K180)</f>
        <v>0</v>
      </c>
      <c r="L174" s="156">
        <f>SUM(L175+L180)</f>
        <v>0</v>
      </c>
      <c r="M174" s="38"/>
    </row>
    <row r="175" spans="1:13" ht="91.5" hidden="1" customHeight="1">
      <c r="A175" s="170">
        <v>2</v>
      </c>
      <c r="B175" s="166">
        <v>9</v>
      </c>
      <c r="C175" s="166">
        <v>2</v>
      </c>
      <c r="D175" s="161">
        <v>1</v>
      </c>
      <c r="E175" s="159"/>
      <c r="F175" s="162"/>
      <c r="G175" s="168" t="s">
        <v>383</v>
      </c>
      <c r="H175" s="146">
        <v>142</v>
      </c>
      <c r="I175" s="178">
        <f>I176</f>
        <v>0</v>
      </c>
      <c r="J175" s="199">
        <f>J176</f>
        <v>0</v>
      </c>
      <c r="K175" s="178">
        <f>K176</f>
        <v>0</v>
      </c>
      <c r="L175" s="177">
        <f>L176</f>
        <v>0</v>
      </c>
      <c r="M175" s="38"/>
    </row>
    <row r="176" spans="1:13" ht="93" hidden="1" customHeight="1">
      <c r="A176" s="187">
        <v>2</v>
      </c>
      <c r="B176" s="161">
        <v>9</v>
      </c>
      <c r="C176" s="161">
        <v>2</v>
      </c>
      <c r="D176" s="166">
        <v>1</v>
      </c>
      <c r="E176" s="167">
        <v>1</v>
      </c>
      <c r="F176" s="169"/>
      <c r="G176" s="168" t="s">
        <v>383</v>
      </c>
      <c r="H176" s="146">
        <v>143</v>
      </c>
      <c r="I176" s="156">
        <f>SUM(I177:I179)</f>
        <v>0</v>
      </c>
      <c r="J176" s="197">
        <f>SUM(J177:J179)</f>
        <v>0</v>
      </c>
      <c r="K176" s="156">
        <f>SUM(K177:K179)</f>
        <v>0</v>
      </c>
      <c r="L176" s="155">
        <f>SUM(L177:L179)</f>
        <v>0</v>
      </c>
      <c r="M176" s="38"/>
    </row>
    <row r="177" spans="1:13" ht="105" hidden="1" customHeight="1">
      <c r="A177" s="179">
        <v>2</v>
      </c>
      <c r="B177" s="188">
        <v>9</v>
      </c>
      <c r="C177" s="188">
        <v>2</v>
      </c>
      <c r="D177" s="188">
        <v>1</v>
      </c>
      <c r="E177" s="189">
        <v>1</v>
      </c>
      <c r="F177" s="190">
        <v>1</v>
      </c>
      <c r="G177" s="168" t="s">
        <v>384</v>
      </c>
      <c r="H177" s="146">
        <v>144</v>
      </c>
      <c r="I177" s="217">
        <v>0</v>
      </c>
      <c r="J177" s="172">
        <v>0</v>
      </c>
      <c r="K177" s="172">
        <v>0</v>
      </c>
      <c r="L177" s="172">
        <v>0</v>
      </c>
      <c r="M177" s="38"/>
    </row>
    <row r="178" spans="1:13" ht="107.25" hidden="1" customHeight="1">
      <c r="A178" s="170">
        <v>2</v>
      </c>
      <c r="B178" s="166">
        <v>9</v>
      </c>
      <c r="C178" s="166">
        <v>2</v>
      </c>
      <c r="D178" s="166">
        <v>1</v>
      </c>
      <c r="E178" s="167">
        <v>1</v>
      </c>
      <c r="F178" s="169">
        <v>2</v>
      </c>
      <c r="G178" s="168" t="s">
        <v>385</v>
      </c>
      <c r="H178" s="146">
        <v>145</v>
      </c>
      <c r="I178" s="173">
        <v>0</v>
      </c>
      <c r="J178" s="220">
        <v>0</v>
      </c>
      <c r="K178" s="220">
        <v>0</v>
      </c>
      <c r="L178" s="220">
        <v>0</v>
      </c>
      <c r="M178" s="38"/>
    </row>
    <row r="179" spans="1:13" ht="104.25" hidden="1" customHeight="1">
      <c r="A179" s="170">
        <v>2</v>
      </c>
      <c r="B179" s="166">
        <v>9</v>
      </c>
      <c r="C179" s="166">
        <v>2</v>
      </c>
      <c r="D179" s="166">
        <v>1</v>
      </c>
      <c r="E179" s="167">
        <v>1</v>
      </c>
      <c r="F179" s="169">
        <v>3</v>
      </c>
      <c r="G179" s="168" t="s">
        <v>386</v>
      </c>
      <c r="H179" s="146">
        <v>146</v>
      </c>
      <c r="I179" s="173">
        <v>0</v>
      </c>
      <c r="J179" s="173">
        <v>0</v>
      </c>
      <c r="K179" s="173">
        <v>0</v>
      </c>
      <c r="L179" s="173">
        <v>0</v>
      </c>
      <c r="M179" s="38"/>
    </row>
    <row r="180" spans="1:13" ht="92.25" hidden="1" customHeight="1">
      <c r="A180" s="221">
        <v>2</v>
      </c>
      <c r="B180" s="221">
        <v>9</v>
      </c>
      <c r="C180" s="221">
        <v>2</v>
      </c>
      <c r="D180" s="221">
        <v>2</v>
      </c>
      <c r="E180" s="221"/>
      <c r="F180" s="221"/>
      <c r="G180" s="168" t="s">
        <v>387</v>
      </c>
      <c r="H180" s="146">
        <v>147</v>
      </c>
      <c r="I180" s="156">
        <f>I181</f>
        <v>0</v>
      </c>
      <c r="J180" s="197">
        <f>J181</f>
        <v>0</v>
      </c>
      <c r="K180" s="156">
        <f>K181</f>
        <v>0</v>
      </c>
      <c r="L180" s="155">
        <f>L181</f>
        <v>0</v>
      </c>
      <c r="M180" s="38"/>
    </row>
    <row r="181" spans="1:13" ht="91.5" hidden="1" customHeight="1">
      <c r="A181" s="170">
        <v>2</v>
      </c>
      <c r="B181" s="166">
        <v>9</v>
      </c>
      <c r="C181" s="166">
        <v>2</v>
      </c>
      <c r="D181" s="166">
        <v>2</v>
      </c>
      <c r="E181" s="167">
        <v>1</v>
      </c>
      <c r="F181" s="169"/>
      <c r="G181" s="168" t="s">
        <v>387</v>
      </c>
      <c r="H181" s="146">
        <v>148</v>
      </c>
      <c r="I181" s="178">
        <f>SUM(I182:I184)</f>
        <v>0</v>
      </c>
      <c r="J181" s="178">
        <f>SUM(J182:J184)</f>
        <v>0</v>
      </c>
      <c r="K181" s="178">
        <f>SUM(K182:K184)</f>
        <v>0</v>
      </c>
      <c r="L181" s="178">
        <f>SUM(L182:L184)</f>
        <v>0</v>
      </c>
      <c r="M181" s="38"/>
    </row>
    <row r="182" spans="1:13" ht="105" hidden="1" customHeight="1">
      <c r="A182" s="170">
        <v>2</v>
      </c>
      <c r="B182" s="166">
        <v>9</v>
      </c>
      <c r="C182" s="166">
        <v>2</v>
      </c>
      <c r="D182" s="166">
        <v>2</v>
      </c>
      <c r="E182" s="166">
        <v>1</v>
      </c>
      <c r="F182" s="169">
        <v>1</v>
      </c>
      <c r="G182" s="168" t="s">
        <v>388</v>
      </c>
      <c r="H182" s="146">
        <v>149</v>
      </c>
      <c r="I182" s="173">
        <v>0</v>
      </c>
      <c r="J182" s="172">
        <v>0</v>
      </c>
      <c r="K182" s="172">
        <v>0</v>
      </c>
      <c r="L182" s="172">
        <v>0</v>
      </c>
      <c r="M182" s="38"/>
    </row>
    <row r="183" spans="1:13" ht="105" hidden="1" customHeight="1">
      <c r="A183" s="180">
        <v>2</v>
      </c>
      <c r="B183" s="182">
        <v>9</v>
      </c>
      <c r="C183" s="180">
        <v>2</v>
      </c>
      <c r="D183" s="181">
        <v>2</v>
      </c>
      <c r="E183" s="181">
        <v>1</v>
      </c>
      <c r="F183" s="183">
        <v>2</v>
      </c>
      <c r="G183" s="168" t="s">
        <v>389</v>
      </c>
      <c r="H183" s="146">
        <v>150</v>
      </c>
      <c r="I183" s="172">
        <v>0</v>
      </c>
      <c r="J183" s="174">
        <v>0</v>
      </c>
      <c r="K183" s="174">
        <v>0</v>
      </c>
      <c r="L183" s="174">
        <v>0</v>
      </c>
      <c r="M183" s="38"/>
    </row>
    <row r="184" spans="1:13" ht="104.25" hidden="1" customHeight="1">
      <c r="A184" s="166">
        <v>2</v>
      </c>
      <c r="B184" s="191">
        <v>9</v>
      </c>
      <c r="C184" s="188">
        <v>2</v>
      </c>
      <c r="D184" s="189">
        <v>2</v>
      </c>
      <c r="E184" s="189">
        <v>1</v>
      </c>
      <c r="F184" s="190">
        <v>3</v>
      </c>
      <c r="G184" s="168" t="s">
        <v>390</v>
      </c>
      <c r="H184" s="146">
        <v>151</v>
      </c>
      <c r="I184" s="220">
        <v>0</v>
      </c>
      <c r="J184" s="220">
        <v>0</v>
      </c>
      <c r="K184" s="220">
        <v>0</v>
      </c>
      <c r="L184" s="220">
        <v>0</v>
      </c>
      <c r="M184" s="38"/>
    </row>
    <row r="185" spans="1:13" ht="76.5" customHeight="1">
      <c r="A185" s="151">
        <v>3</v>
      </c>
      <c r="B185" s="153"/>
      <c r="C185" s="151"/>
      <c r="D185" s="152"/>
      <c r="E185" s="152"/>
      <c r="F185" s="154"/>
      <c r="G185" s="206" t="s">
        <v>104</v>
      </c>
      <c r="H185" s="146">
        <v>152</v>
      </c>
      <c r="I185" s="155">
        <f>SUM(I186+I239+I304)</f>
        <v>2400</v>
      </c>
      <c r="J185" s="197">
        <f>SUM(J186+J239+J304)</f>
        <v>2400</v>
      </c>
      <c r="K185" s="156">
        <f>SUM(K186+K239+K304)</f>
        <v>2400</v>
      </c>
      <c r="L185" s="155">
        <f>SUM(L186+L239+L304)</f>
        <v>2400</v>
      </c>
      <c r="M185" s="38"/>
    </row>
    <row r="186" spans="1:13" ht="34.5" customHeight="1">
      <c r="A186" s="201">
        <v>3</v>
      </c>
      <c r="B186" s="151">
        <v>1</v>
      </c>
      <c r="C186" s="176"/>
      <c r="D186" s="158"/>
      <c r="E186" s="158"/>
      <c r="F186" s="216"/>
      <c r="G186" s="196" t="s">
        <v>105</v>
      </c>
      <c r="H186" s="146">
        <v>153</v>
      </c>
      <c r="I186" s="155">
        <f>SUM(I187+I210+I217+I229+I233)</f>
        <v>2400</v>
      </c>
      <c r="J186" s="177">
        <f>SUM(J187+J210+J217+J229+J233)</f>
        <v>2400</v>
      </c>
      <c r="K186" s="177">
        <f>SUM(K187+K210+K217+K229+K233)</f>
        <v>2400</v>
      </c>
      <c r="L186" s="177">
        <f>SUM(L187+L210+L217+L229+L233)</f>
        <v>2400</v>
      </c>
      <c r="M186" s="38"/>
    </row>
    <row r="187" spans="1:13" ht="30.75" customHeight="1">
      <c r="A187" s="161">
        <v>3</v>
      </c>
      <c r="B187" s="160">
        <v>1</v>
      </c>
      <c r="C187" s="161">
        <v>1</v>
      </c>
      <c r="D187" s="159"/>
      <c r="E187" s="159"/>
      <c r="F187" s="222"/>
      <c r="G187" s="170" t="s">
        <v>106</v>
      </c>
      <c r="H187" s="146">
        <v>154</v>
      </c>
      <c r="I187" s="177">
        <f>SUM(I188+I191+I196+I202+I207)</f>
        <v>2400</v>
      </c>
      <c r="J187" s="197">
        <f>SUM(J188+J191+J196+J202+J207)</f>
        <v>2400</v>
      </c>
      <c r="K187" s="156">
        <f>SUM(K188+K191+K196+K202+K207)</f>
        <v>2400</v>
      </c>
      <c r="L187" s="155">
        <f>SUM(L188+L191+L196+L202+L207)</f>
        <v>2400</v>
      </c>
      <c r="M187" s="38"/>
    </row>
    <row r="188" spans="1:13" ht="33" hidden="1" customHeight="1">
      <c r="A188" s="166">
        <v>3</v>
      </c>
      <c r="B188" s="168">
        <v>1</v>
      </c>
      <c r="C188" s="166">
        <v>1</v>
      </c>
      <c r="D188" s="167">
        <v>1</v>
      </c>
      <c r="E188" s="167"/>
      <c r="F188" s="223"/>
      <c r="G188" s="170" t="s">
        <v>107</v>
      </c>
      <c r="H188" s="146">
        <v>155</v>
      </c>
      <c r="I188" s="155">
        <f t="shared" ref="I188:L189" si="17">I189</f>
        <v>0</v>
      </c>
      <c r="J188" s="199">
        <f t="shared" si="17"/>
        <v>0</v>
      </c>
      <c r="K188" s="178">
        <f t="shared" si="17"/>
        <v>0</v>
      </c>
      <c r="L188" s="177">
        <f t="shared" si="17"/>
        <v>0</v>
      </c>
      <c r="M188" s="38"/>
    </row>
    <row r="189" spans="1:13" ht="24" hidden="1" customHeight="1">
      <c r="A189" s="166">
        <v>3</v>
      </c>
      <c r="B189" s="168">
        <v>1</v>
      </c>
      <c r="C189" s="166">
        <v>1</v>
      </c>
      <c r="D189" s="167">
        <v>1</v>
      </c>
      <c r="E189" s="167">
        <v>1</v>
      </c>
      <c r="F189" s="202"/>
      <c r="G189" s="170" t="s">
        <v>107</v>
      </c>
      <c r="H189" s="146">
        <v>156</v>
      </c>
      <c r="I189" s="177">
        <f t="shared" si="17"/>
        <v>0</v>
      </c>
      <c r="J189" s="155">
        <f t="shared" si="17"/>
        <v>0</v>
      </c>
      <c r="K189" s="155">
        <f t="shared" si="17"/>
        <v>0</v>
      </c>
      <c r="L189" s="155">
        <f t="shared" si="17"/>
        <v>0</v>
      </c>
      <c r="M189" s="38"/>
    </row>
    <row r="190" spans="1:13" ht="31.5" hidden="1" customHeight="1">
      <c r="A190" s="166">
        <v>3</v>
      </c>
      <c r="B190" s="168">
        <v>1</v>
      </c>
      <c r="C190" s="166">
        <v>1</v>
      </c>
      <c r="D190" s="167">
        <v>1</v>
      </c>
      <c r="E190" s="167">
        <v>1</v>
      </c>
      <c r="F190" s="202">
        <v>1</v>
      </c>
      <c r="G190" s="170" t="s">
        <v>107</v>
      </c>
      <c r="H190" s="146">
        <v>157</v>
      </c>
      <c r="I190" s="174">
        <v>0</v>
      </c>
      <c r="J190" s="174">
        <v>0</v>
      </c>
      <c r="K190" s="174">
        <v>0</v>
      </c>
      <c r="L190" s="174">
        <v>0</v>
      </c>
      <c r="M190" s="38"/>
    </row>
    <row r="191" spans="1:13" ht="27.75" hidden="1" customHeight="1">
      <c r="A191" s="161">
        <v>3</v>
      </c>
      <c r="B191" s="159">
        <v>1</v>
      </c>
      <c r="C191" s="159">
        <v>1</v>
      </c>
      <c r="D191" s="159">
        <v>2</v>
      </c>
      <c r="E191" s="159"/>
      <c r="F191" s="162"/>
      <c r="G191" s="160" t="s">
        <v>108</v>
      </c>
      <c r="H191" s="146">
        <v>158</v>
      </c>
      <c r="I191" s="177">
        <f>I192</f>
        <v>0</v>
      </c>
      <c r="J191" s="199">
        <f>J192</f>
        <v>0</v>
      </c>
      <c r="K191" s="178">
        <f>K192</f>
        <v>0</v>
      </c>
      <c r="L191" s="177">
        <f>L192</f>
        <v>0</v>
      </c>
      <c r="M191" s="38"/>
    </row>
    <row r="192" spans="1:13" ht="27.75" hidden="1" customHeight="1">
      <c r="A192" s="166">
        <v>3</v>
      </c>
      <c r="B192" s="167">
        <v>1</v>
      </c>
      <c r="C192" s="167">
        <v>1</v>
      </c>
      <c r="D192" s="167">
        <v>2</v>
      </c>
      <c r="E192" s="167">
        <v>1</v>
      </c>
      <c r="F192" s="169"/>
      <c r="G192" s="160" t="s">
        <v>108</v>
      </c>
      <c r="H192" s="146">
        <v>159</v>
      </c>
      <c r="I192" s="155">
        <f>SUM(I193:I195)</f>
        <v>0</v>
      </c>
      <c r="J192" s="197">
        <f>SUM(J193:J195)</f>
        <v>0</v>
      </c>
      <c r="K192" s="156">
        <f>SUM(K193:K195)</f>
        <v>0</v>
      </c>
      <c r="L192" s="155">
        <f>SUM(L193:L195)</f>
        <v>0</v>
      </c>
      <c r="M192" s="38"/>
    </row>
    <row r="193" spans="1:13" ht="27" hidden="1" customHeight="1">
      <c r="A193" s="161">
        <v>3</v>
      </c>
      <c r="B193" s="159">
        <v>1</v>
      </c>
      <c r="C193" s="159">
        <v>1</v>
      </c>
      <c r="D193" s="159">
        <v>2</v>
      </c>
      <c r="E193" s="159">
        <v>1</v>
      </c>
      <c r="F193" s="162">
        <v>1</v>
      </c>
      <c r="G193" s="160" t="s">
        <v>109</v>
      </c>
      <c r="H193" s="146">
        <v>160</v>
      </c>
      <c r="I193" s="172">
        <v>0</v>
      </c>
      <c r="J193" s="172">
        <v>0</v>
      </c>
      <c r="K193" s="172">
        <v>0</v>
      </c>
      <c r="L193" s="220">
        <v>0</v>
      </c>
      <c r="M193" s="38"/>
    </row>
    <row r="194" spans="1:13" ht="27" hidden="1" customHeight="1">
      <c r="A194" s="166">
        <v>3</v>
      </c>
      <c r="B194" s="167">
        <v>1</v>
      </c>
      <c r="C194" s="167">
        <v>1</v>
      </c>
      <c r="D194" s="167">
        <v>2</v>
      </c>
      <c r="E194" s="167">
        <v>1</v>
      </c>
      <c r="F194" s="169">
        <v>2</v>
      </c>
      <c r="G194" s="168" t="s">
        <v>110</v>
      </c>
      <c r="H194" s="146">
        <v>161</v>
      </c>
      <c r="I194" s="174">
        <v>0</v>
      </c>
      <c r="J194" s="174">
        <v>0</v>
      </c>
      <c r="K194" s="174">
        <v>0</v>
      </c>
      <c r="L194" s="174">
        <v>0</v>
      </c>
      <c r="M194" s="38"/>
    </row>
    <row r="195" spans="1:13" ht="26.25" hidden="1" customHeight="1">
      <c r="A195" s="161">
        <v>3</v>
      </c>
      <c r="B195" s="159">
        <v>1</v>
      </c>
      <c r="C195" s="159">
        <v>1</v>
      </c>
      <c r="D195" s="159">
        <v>2</v>
      </c>
      <c r="E195" s="159">
        <v>1</v>
      </c>
      <c r="F195" s="162">
        <v>3</v>
      </c>
      <c r="G195" s="160" t="s">
        <v>111</v>
      </c>
      <c r="H195" s="146">
        <v>162</v>
      </c>
      <c r="I195" s="172">
        <v>0</v>
      </c>
      <c r="J195" s="172">
        <v>0</v>
      </c>
      <c r="K195" s="172">
        <v>0</v>
      </c>
      <c r="L195" s="220">
        <v>0</v>
      </c>
      <c r="M195" s="38"/>
    </row>
    <row r="196" spans="1:13" ht="27.75" customHeight="1">
      <c r="A196" s="166">
        <v>3</v>
      </c>
      <c r="B196" s="167">
        <v>1</v>
      </c>
      <c r="C196" s="167">
        <v>1</v>
      </c>
      <c r="D196" s="167">
        <v>3</v>
      </c>
      <c r="E196" s="167"/>
      <c r="F196" s="169"/>
      <c r="G196" s="168" t="s">
        <v>112</v>
      </c>
      <c r="H196" s="146">
        <v>163</v>
      </c>
      <c r="I196" s="155">
        <f>I197</f>
        <v>2400</v>
      </c>
      <c r="J196" s="197">
        <f>J197</f>
        <v>2400</v>
      </c>
      <c r="K196" s="156">
        <f>K197</f>
        <v>2400</v>
      </c>
      <c r="L196" s="155">
        <f>L197</f>
        <v>2400</v>
      </c>
      <c r="M196" s="38"/>
    </row>
    <row r="197" spans="1:13" ht="23.25" customHeight="1">
      <c r="A197" s="166">
        <v>3</v>
      </c>
      <c r="B197" s="167">
        <v>1</v>
      </c>
      <c r="C197" s="167">
        <v>1</v>
      </c>
      <c r="D197" s="167">
        <v>3</v>
      </c>
      <c r="E197" s="167">
        <v>1</v>
      </c>
      <c r="F197" s="169"/>
      <c r="G197" s="168" t="s">
        <v>112</v>
      </c>
      <c r="H197" s="146">
        <v>164</v>
      </c>
      <c r="I197" s="155">
        <f>SUM(I198:I201)</f>
        <v>2400</v>
      </c>
      <c r="J197" s="155">
        <f>SUM(J198:J201)</f>
        <v>2400</v>
      </c>
      <c r="K197" s="155">
        <f>SUM(K198:K201)</f>
        <v>2400</v>
      </c>
      <c r="L197" s="155">
        <f>SUM(L198:L201)</f>
        <v>2400</v>
      </c>
      <c r="M197" s="38"/>
    </row>
    <row r="198" spans="1:13" ht="23.25" hidden="1" customHeight="1">
      <c r="A198" s="166">
        <v>3</v>
      </c>
      <c r="B198" s="167">
        <v>1</v>
      </c>
      <c r="C198" s="167">
        <v>1</v>
      </c>
      <c r="D198" s="167">
        <v>3</v>
      </c>
      <c r="E198" s="167">
        <v>1</v>
      </c>
      <c r="F198" s="169">
        <v>1</v>
      </c>
      <c r="G198" s="168" t="s">
        <v>113</v>
      </c>
      <c r="H198" s="146">
        <v>165</v>
      </c>
      <c r="I198" s="174">
        <v>0</v>
      </c>
      <c r="J198" s="174">
        <v>0</v>
      </c>
      <c r="K198" s="174">
        <v>0</v>
      </c>
      <c r="L198" s="220">
        <v>0</v>
      </c>
      <c r="M198" s="38"/>
    </row>
    <row r="199" spans="1:13" ht="29.25" customHeight="1">
      <c r="A199" s="166">
        <v>3</v>
      </c>
      <c r="B199" s="167">
        <v>1</v>
      </c>
      <c r="C199" s="167">
        <v>1</v>
      </c>
      <c r="D199" s="167">
        <v>3</v>
      </c>
      <c r="E199" s="167">
        <v>1</v>
      </c>
      <c r="F199" s="169">
        <v>2</v>
      </c>
      <c r="G199" s="168" t="s">
        <v>114</v>
      </c>
      <c r="H199" s="146">
        <v>166</v>
      </c>
      <c r="I199" s="172">
        <v>2400</v>
      </c>
      <c r="J199" s="174">
        <v>2400</v>
      </c>
      <c r="K199" s="174">
        <v>2400</v>
      </c>
      <c r="L199" s="174">
        <v>2400</v>
      </c>
      <c r="M199" s="38"/>
    </row>
    <row r="200" spans="1:13" ht="27" hidden="1" customHeight="1">
      <c r="A200" s="166">
        <v>3</v>
      </c>
      <c r="B200" s="167">
        <v>1</v>
      </c>
      <c r="C200" s="167">
        <v>1</v>
      </c>
      <c r="D200" s="167">
        <v>3</v>
      </c>
      <c r="E200" s="167">
        <v>1</v>
      </c>
      <c r="F200" s="169">
        <v>3</v>
      </c>
      <c r="G200" s="170" t="s">
        <v>115</v>
      </c>
      <c r="H200" s="146">
        <v>167</v>
      </c>
      <c r="I200" s="172">
        <v>0</v>
      </c>
      <c r="J200" s="192">
        <v>0</v>
      </c>
      <c r="K200" s="192">
        <v>0</v>
      </c>
      <c r="L200" s="192">
        <v>0</v>
      </c>
      <c r="M200" s="38"/>
    </row>
    <row r="201" spans="1:13" ht="25.5" hidden="1" customHeight="1">
      <c r="A201" s="180">
        <v>3</v>
      </c>
      <c r="B201" s="181">
        <v>1</v>
      </c>
      <c r="C201" s="181">
        <v>1</v>
      </c>
      <c r="D201" s="181">
        <v>3</v>
      </c>
      <c r="E201" s="181">
        <v>1</v>
      </c>
      <c r="F201" s="183">
        <v>4</v>
      </c>
      <c r="G201" s="120" t="s">
        <v>116</v>
      </c>
      <c r="H201" s="146">
        <v>168</v>
      </c>
      <c r="I201" s="224">
        <v>0</v>
      </c>
      <c r="J201" s="225">
        <v>0</v>
      </c>
      <c r="K201" s="174">
        <v>0</v>
      </c>
      <c r="L201" s="174">
        <v>0</v>
      </c>
      <c r="M201" s="38"/>
    </row>
    <row r="202" spans="1:13" ht="27" hidden="1" customHeight="1">
      <c r="A202" s="180">
        <v>3</v>
      </c>
      <c r="B202" s="181">
        <v>1</v>
      </c>
      <c r="C202" s="181">
        <v>1</v>
      </c>
      <c r="D202" s="181">
        <v>4</v>
      </c>
      <c r="E202" s="181"/>
      <c r="F202" s="183"/>
      <c r="G202" s="182" t="s">
        <v>117</v>
      </c>
      <c r="H202" s="146">
        <v>169</v>
      </c>
      <c r="I202" s="155">
        <f>I203</f>
        <v>0</v>
      </c>
      <c r="J202" s="200">
        <f>J203</f>
        <v>0</v>
      </c>
      <c r="K202" s="164">
        <f>K203</f>
        <v>0</v>
      </c>
      <c r="L202" s="165">
        <f>L203</f>
        <v>0</v>
      </c>
      <c r="M202" s="38"/>
    </row>
    <row r="203" spans="1:13" ht="27.75" hidden="1" customHeight="1">
      <c r="A203" s="166">
        <v>3</v>
      </c>
      <c r="B203" s="167">
        <v>1</v>
      </c>
      <c r="C203" s="167">
        <v>1</v>
      </c>
      <c r="D203" s="167">
        <v>4</v>
      </c>
      <c r="E203" s="167">
        <v>1</v>
      </c>
      <c r="F203" s="169"/>
      <c r="G203" s="182" t="s">
        <v>117</v>
      </c>
      <c r="H203" s="146">
        <v>170</v>
      </c>
      <c r="I203" s="177">
        <f>SUM(I204:I206)</f>
        <v>0</v>
      </c>
      <c r="J203" s="197">
        <f>SUM(J204:J206)</f>
        <v>0</v>
      </c>
      <c r="K203" s="156">
        <f>SUM(K204:K206)</f>
        <v>0</v>
      </c>
      <c r="L203" s="155">
        <f>SUM(L204:L206)</f>
        <v>0</v>
      </c>
      <c r="M203" s="38"/>
    </row>
    <row r="204" spans="1:13" ht="24.75" hidden="1" customHeight="1">
      <c r="A204" s="166">
        <v>3</v>
      </c>
      <c r="B204" s="167">
        <v>1</v>
      </c>
      <c r="C204" s="167">
        <v>1</v>
      </c>
      <c r="D204" s="167">
        <v>4</v>
      </c>
      <c r="E204" s="167">
        <v>1</v>
      </c>
      <c r="F204" s="169">
        <v>1</v>
      </c>
      <c r="G204" s="168" t="s">
        <v>118</v>
      </c>
      <c r="H204" s="146">
        <v>171</v>
      </c>
      <c r="I204" s="174">
        <v>0</v>
      </c>
      <c r="J204" s="174">
        <v>0</v>
      </c>
      <c r="K204" s="174">
        <v>0</v>
      </c>
      <c r="L204" s="220">
        <v>0</v>
      </c>
      <c r="M204" s="38"/>
    </row>
    <row r="205" spans="1:13" ht="25.5" hidden="1" customHeight="1">
      <c r="A205" s="161">
        <v>3</v>
      </c>
      <c r="B205" s="159">
        <v>1</v>
      </c>
      <c r="C205" s="159">
        <v>1</v>
      </c>
      <c r="D205" s="159">
        <v>4</v>
      </c>
      <c r="E205" s="159">
        <v>1</v>
      </c>
      <c r="F205" s="162">
        <v>2</v>
      </c>
      <c r="G205" s="160" t="s">
        <v>362</v>
      </c>
      <c r="H205" s="146">
        <v>172</v>
      </c>
      <c r="I205" s="172">
        <v>0</v>
      </c>
      <c r="J205" s="172">
        <v>0</v>
      </c>
      <c r="K205" s="173">
        <v>0</v>
      </c>
      <c r="L205" s="174">
        <v>0</v>
      </c>
      <c r="M205" s="38"/>
    </row>
    <row r="206" spans="1:13" ht="31.5" hidden="1" customHeight="1">
      <c r="A206" s="166">
        <v>3</v>
      </c>
      <c r="B206" s="167">
        <v>1</v>
      </c>
      <c r="C206" s="167">
        <v>1</v>
      </c>
      <c r="D206" s="167">
        <v>4</v>
      </c>
      <c r="E206" s="167">
        <v>1</v>
      </c>
      <c r="F206" s="169">
        <v>3</v>
      </c>
      <c r="G206" s="168" t="s">
        <v>119</v>
      </c>
      <c r="H206" s="146">
        <v>173</v>
      </c>
      <c r="I206" s="172">
        <v>0</v>
      </c>
      <c r="J206" s="172">
        <v>0</v>
      </c>
      <c r="K206" s="172">
        <v>0</v>
      </c>
      <c r="L206" s="174">
        <v>0</v>
      </c>
      <c r="M206" s="38"/>
    </row>
    <row r="207" spans="1:13" ht="25.5" hidden="1" customHeight="1">
      <c r="A207" s="166">
        <v>3</v>
      </c>
      <c r="B207" s="167">
        <v>1</v>
      </c>
      <c r="C207" s="167">
        <v>1</v>
      </c>
      <c r="D207" s="167">
        <v>5</v>
      </c>
      <c r="E207" s="167"/>
      <c r="F207" s="169"/>
      <c r="G207" s="168" t="s">
        <v>120</v>
      </c>
      <c r="H207" s="146">
        <v>174</v>
      </c>
      <c r="I207" s="155">
        <f t="shared" ref="I207:L208" si="18">I208</f>
        <v>0</v>
      </c>
      <c r="J207" s="197">
        <f t="shared" si="18"/>
        <v>0</v>
      </c>
      <c r="K207" s="156">
        <f t="shared" si="18"/>
        <v>0</v>
      </c>
      <c r="L207" s="155">
        <f t="shared" si="18"/>
        <v>0</v>
      </c>
      <c r="M207" s="38"/>
    </row>
    <row r="208" spans="1:13" ht="26.25" hidden="1" customHeight="1">
      <c r="A208" s="180">
        <v>3</v>
      </c>
      <c r="B208" s="181">
        <v>1</v>
      </c>
      <c r="C208" s="181">
        <v>1</v>
      </c>
      <c r="D208" s="181">
        <v>5</v>
      </c>
      <c r="E208" s="181">
        <v>1</v>
      </c>
      <c r="F208" s="183"/>
      <c r="G208" s="168" t="s">
        <v>120</v>
      </c>
      <c r="H208" s="146">
        <v>175</v>
      </c>
      <c r="I208" s="156">
        <f t="shared" si="18"/>
        <v>0</v>
      </c>
      <c r="J208" s="156">
        <f t="shared" si="18"/>
        <v>0</v>
      </c>
      <c r="K208" s="156">
        <f t="shared" si="18"/>
        <v>0</v>
      </c>
      <c r="L208" s="156">
        <f t="shared" si="18"/>
        <v>0</v>
      </c>
      <c r="M208" s="38"/>
    </row>
    <row r="209" spans="1:16" ht="27" hidden="1" customHeight="1">
      <c r="A209" s="166">
        <v>3</v>
      </c>
      <c r="B209" s="167">
        <v>1</v>
      </c>
      <c r="C209" s="167">
        <v>1</v>
      </c>
      <c r="D209" s="167">
        <v>5</v>
      </c>
      <c r="E209" s="167">
        <v>1</v>
      </c>
      <c r="F209" s="169">
        <v>1</v>
      </c>
      <c r="G209" s="168" t="s">
        <v>120</v>
      </c>
      <c r="H209" s="146">
        <v>176</v>
      </c>
      <c r="I209" s="172">
        <v>0</v>
      </c>
      <c r="J209" s="174">
        <v>0</v>
      </c>
      <c r="K209" s="174">
        <v>0</v>
      </c>
      <c r="L209" s="174">
        <v>0</v>
      </c>
      <c r="M209" s="38"/>
    </row>
    <row r="210" spans="1:16" ht="26.25" hidden="1" customHeight="1">
      <c r="A210" s="180">
        <v>3</v>
      </c>
      <c r="B210" s="181">
        <v>1</v>
      </c>
      <c r="C210" s="181">
        <v>2</v>
      </c>
      <c r="D210" s="181"/>
      <c r="E210" s="181"/>
      <c r="F210" s="183"/>
      <c r="G210" s="182" t="s">
        <v>121</v>
      </c>
      <c r="H210" s="146">
        <v>177</v>
      </c>
      <c r="I210" s="155">
        <f t="shared" ref="I210:L211" si="19">I211</f>
        <v>0</v>
      </c>
      <c r="J210" s="200">
        <f t="shared" si="19"/>
        <v>0</v>
      </c>
      <c r="K210" s="164">
        <f t="shared" si="19"/>
        <v>0</v>
      </c>
      <c r="L210" s="165">
        <f t="shared" si="19"/>
        <v>0</v>
      </c>
      <c r="M210" s="38"/>
    </row>
    <row r="211" spans="1:16" ht="25.5" hidden="1" customHeight="1">
      <c r="A211" s="166">
        <v>3</v>
      </c>
      <c r="B211" s="167">
        <v>1</v>
      </c>
      <c r="C211" s="167">
        <v>2</v>
      </c>
      <c r="D211" s="167">
        <v>1</v>
      </c>
      <c r="E211" s="167"/>
      <c r="F211" s="169"/>
      <c r="G211" s="182" t="s">
        <v>121</v>
      </c>
      <c r="H211" s="146">
        <v>178</v>
      </c>
      <c r="I211" s="177">
        <f t="shared" si="19"/>
        <v>0</v>
      </c>
      <c r="J211" s="197">
        <f t="shared" si="19"/>
        <v>0</v>
      </c>
      <c r="K211" s="156">
        <f t="shared" si="19"/>
        <v>0</v>
      </c>
      <c r="L211" s="155">
        <f t="shared" si="19"/>
        <v>0</v>
      </c>
      <c r="M211" s="38"/>
    </row>
    <row r="212" spans="1:16" ht="26.25" hidden="1" customHeight="1">
      <c r="A212" s="161">
        <v>3</v>
      </c>
      <c r="B212" s="159">
        <v>1</v>
      </c>
      <c r="C212" s="159">
        <v>2</v>
      </c>
      <c r="D212" s="159">
        <v>1</v>
      </c>
      <c r="E212" s="159">
        <v>1</v>
      </c>
      <c r="F212" s="162"/>
      <c r="G212" s="182" t="s">
        <v>121</v>
      </c>
      <c r="H212" s="146">
        <v>179</v>
      </c>
      <c r="I212" s="155">
        <f>SUM(I213:I216)</f>
        <v>0</v>
      </c>
      <c r="J212" s="199">
        <f>SUM(J213:J216)</f>
        <v>0</v>
      </c>
      <c r="K212" s="178">
        <f>SUM(K213:K216)</f>
        <v>0</v>
      </c>
      <c r="L212" s="177">
        <f>SUM(L213:L216)</f>
        <v>0</v>
      </c>
      <c r="M212" s="38"/>
    </row>
    <row r="213" spans="1:16" ht="41.25" hidden="1" customHeight="1">
      <c r="A213" s="166">
        <v>3</v>
      </c>
      <c r="B213" s="167">
        <v>1</v>
      </c>
      <c r="C213" s="167">
        <v>2</v>
      </c>
      <c r="D213" s="167">
        <v>1</v>
      </c>
      <c r="E213" s="167">
        <v>1</v>
      </c>
      <c r="F213" s="169">
        <v>2</v>
      </c>
      <c r="G213" s="168" t="s">
        <v>391</v>
      </c>
      <c r="H213" s="146">
        <v>180</v>
      </c>
      <c r="I213" s="174">
        <v>0</v>
      </c>
      <c r="J213" s="174">
        <v>0</v>
      </c>
      <c r="K213" s="174">
        <v>0</v>
      </c>
      <c r="L213" s="174">
        <v>0</v>
      </c>
      <c r="M213" s="38"/>
    </row>
    <row r="214" spans="1:16" ht="26.25" hidden="1" customHeight="1">
      <c r="A214" s="166">
        <v>3</v>
      </c>
      <c r="B214" s="167">
        <v>1</v>
      </c>
      <c r="C214" s="167">
        <v>2</v>
      </c>
      <c r="D214" s="166">
        <v>1</v>
      </c>
      <c r="E214" s="167">
        <v>1</v>
      </c>
      <c r="F214" s="169">
        <v>3</v>
      </c>
      <c r="G214" s="168" t="s">
        <v>122</v>
      </c>
      <c r="H214" s="146">
        <v>181</v>
      </c>
      <c r="I214" s="174">
        <v>0</v>
      </c>
      <c r="J214" s="174">
        <v>0</v>
      </c>
      <c r="K214" s="174">
        <v>0</v>
      </c>
      <c r="L214" s="174">
        <v>0</v>
      </c>
      <c r="M214" s="38"/>
    </row>
    <row r="215" spans="1:16" ht="27.75" hidden="1" customHeight="1">
      <c r="A215" s="166">
        <v>3</v>
      </c>
      <c r="B215" s="167">
        <v>1</v>
      </c>
      <c r="C215" s="167">
        <v>2</v>
      </c>
      <c r="D215" s="166">
        <v>1</v>
      </c>
      <c r="E215" s="167">
        <v>1</v>
      </c>
      <c r="F215" s="169">
        <v>4</v>
      </c>
      <c r="G215" s="168" t="s">
        <v>123</v>
      </c>
      <c r="H215" s="146">
        <v>182</v>
      </c>
      <c r="I215" s="174">
        <v>0</v>
      </c>
      <c r="J215" s="174">
        <v>0</v>
      </c>
      <c r="K215" s="174">
        <v>0</v>
      </c>
      <c r="L215" s="174">
        <v>0</v>
      </c>
      <c r="M215" s="38"/>
    </row>
    <row r="216" spans="1:16" ht="27" hidden="1" customHeight="1">
      <c r="A216" s="180">
        <v>3</v>
      </c>
      <c r="B216" s="189">
        <v>1</v>
      </c>
      <c r="C216" s="189">
        <v>2</v>
      </c>
      <c r="D216" s="188">
        <v>1</v>
      </c>
      <c r="E216" s="189">
        <v>1</v>
      </c>
      <c r="F216" s="190">
        <v>5</v>
      </c>
      <c r="G216" s="191" t="s">
        <v>124</v>
      </c>
      <c r="H216" s="146">
        <v>183</v>
      </c>
      <c r="I216" s="174">
        <v>0</v>
      </c>
      <c r="J216" s="174">
        <v>0</v>
      </c>
      <c r="K216" s="174">
        <v>0</v>
      </c>
      <c r="L216" s="220">
        <v>0</v>
      </c>
      <c r="M216" s="38"/>
    </row>
    <row r="217" spans="1:16" ht="29.25" hidden="1" customHeight="1">
      <c r="A217" s="166">
        <v>3</v>
      </c>
      <c r="B217" s="167">
        <v>1</v>
      </c>
      <c r="C217" s="167">
        <v>3</v>
      </c>
      <c r="D217" s="166"/>
      <c r="E217" s="167"/>
      <c r="F217" s="169"/>
      <c r="G217" s="168" t="s">
        <v>125</v>
      </c>
      <c r="H217" s="146">
        <v>184</v>
      </c>
      <c r="I217" s="155">
        <f>SUM(I218+I221)</f>
        <v>0</v>
      </c>
      <c r="J217" s="197">
        <f>SUM(J218+J221)</f>
        <v>0</v>
      </c>
      <c r="K217" s="156">
        <f>SUM(K218+K221)</f>
        <v>0</v>
      </c>
      <c r="L217" s="155">
        <f>SUM(L218+L221)</f>
        <v>0</v>
      </c>
      <c r="M217" s="38"/>
    </row>
    <row r="218" spans="1:16" ht="27.75" hidden="1" customHeight="1">
      <c r="A218" s="161">
        <v>3</v>
      </c>
      <c r="B218" s="159">
        <v>1</v>
      </c>
      <c r="C218" s="159">
        <v>3</v>
      </c>
      <c r="D218" s="161">
        <v>1</v>
      </c>
      <c r="E218" s="166"/>
      <c r="F218" s="162"/>
      <c r="G218" s="160" t="s">
        <v>126</v>
      </c>
      <c r="H218" s="146">
        <v>185</v>
      </c>
      <c r="I218" s="177">
        <f t="shared" ref="I218:L219" si="20">I219</f>
        <v>0</v>
      </c>
      <c r="J218" s="199">
        <f t="shared" si="20"/>
        <v>0</v>
      </c>
      <c r="K218" s="178">
        <f t="shared" si="20"/>
        <v>0</v>
      </c>
      <c r="L218" s="177">
        <f t="shared" si="20"/>
        <v>0</v>
      </c>
      <c r="M218" s="38"/>
    </row>
    <row r="219" spans="1:16" ht="30.75" hidden="1" customHeight="1">
      <c r="A219" s="166">
        <v>3</v>
      </c>
      <c r="B219" s="167">
        <v>1</v>
      </c>
      <c r="C219" s="167">
        <v>3</v>
      </c>
      <c r="D219" s="166">
        <v>1</v>
      </c>
      <c r="E219" s="166">
        <v>1</v>
      </c>
      <c r="F219" s="169"/>
      <c r="G219" s="160" t="s">
        <v>126</v>
      </c>
      <c r="H219" s="146">
        <v>186</v>
      </c>
      <c r="I219" s="155">
        <f t="shared" si="20"/>
        <v>0</v>
      </c>
      <c r="J219" s="197">
        <f t="shared" si="20"/>
        <v>0</v>
      </c>
      <c r="K219" s="156">
        <f t="shared" si="20"/>
        <v>0</v>
      </c>
      <c r="L219" s="155">
        <f t="shared" si="20"/>
        <v>0</v>
      </c>
      <c r="M219" s="38"/>
    </row>
    <row r="220" spans="1:16" ht="27.75" hidden="1" customHeight="1">
      <c r="A220" s="166">
        <v>3</v>
      </c>
      <c r="B220" s="168">
        <v>1</v>
      </c>
      <c r="C220" s="166">
        <v>3</v>
      </c>
      <c r="D220" s="167">
        <v>1</v>
      </c>
      <c r="E220" s="167">
        <v>1</v>
      </c>
      <c r="F220" s="169">
        <v>1</v>
      </c>
      <c r="G220" s="160" t="s">
        <v>126</v>
      </c>
      <c r="H220" s="146">
        <v>187</v>
      </c>
      <c r="I220" s="220">
        <v>0</v>
      </c>
      <c r="J220" s="220">
        <v>0</v>
      </c>
      <c r="K220" s="220">
        <v>0</v>
      </c>
      <c r="L220" s="220">
        <v>0</v>
      </c>
      <c r="M220" s="38"/>
    </row>
    <row r="221" spans="1:16" ht="30.75" hidden="1" customHeight="1">
      <c r="A221" s="166">
        <v>3</v>
      </c>
      <c r="B221" s="168">
        <v>1</v>
      </c>
      <c r="C221" s="166">
        <v>3</v>
      </c>
      <c r="D221" s="167">
        <v>2</v>
      </c>
      <c r="E221" s="167"/>
      <c r="F221" s="169"/>
      <c r="G221" s="168" t="s">
        <v>127</v>
      </c>
      <c r="H221" s="146">
        <v>188</v>
      </c>
      <c r="I221" s="155">
        <f>I222</f>
        <v>0</v>
      </c>
      <c r="J221" s="197">
        <f>J222</f>
        <v>0</v>
      </c>
      <c r="K221" s="156">
        <f>K222</f>
        <v>0</v>
      </c>
      <c r="L221" s="155">
        <f>L222</f>
        <v>0</v>
      </c>
      <c r="M221" s="38"/>
    </row>
    <row r="222" spans="1:16" ht="27" hidden="1" customHeight="1">
      <c r="A222" s="161">
        <v>3</v>
      </c>
      <c r="B222" s="160">
        <v>1</v>
      </c>
      <c r="C222" s="161">
        <v>3</v>
      </c>
      <c r="D222" s="159">
        <v>2</v>
      </c>
      <c r="E222" s="159">
        <v>1</v>
      </c>
      <c r="F222" s="162"/>
      <c r="G222" s="168" t="s">
        <v>127</v>
      </c>
      <c r="H222" s="146">
        <v>189</v>
      </c>
      <c r="I222" s="155">
        <f t="shared" ref="I222:P222" si="21">SUM(I223:I228)</f>
        <v>0</v>
      </c>
      <c r="J222" s="155">
        <f t="shared" si="21"/>
        <v>0</v>
      </c>
      <c r="K222" s="155">
        <f t="shared" si="21"/>
        <v>0</v>
      </c>
      <c r="L222" s="155">
        <f t="shared" si="21"/>
        <v>0</v>
      </c>
      <c r="M222" s="226">
        <f t="shared" si="21"/>
        <v>0</v>
      </c>
      <c r="N222" s="226">
        <f t="shared" si="21"/>
        <v>0</v>
      </c>
      <c r="O222" s="226">
        <f t="shared" si="21"/>
        <v>0</v>
      </c>
      <c r="P222" s="226">
        <f t="shared" si="21"/>
        <v>0</v>
      </c>
    </row>
    <row r="223" spans="1:16" ht="24.75" hidden="1" customHeight="1">
      <c r="A223" s="166">
        <v>3</v>
      </c>
      <c r="B223" s="168">
        <v>1</v>
      </c>
      <c r="C223" s="166">
        <v>3</v>
      </c>
      <c r="D223" s="167">
        <v>2</v>
      </c>
      <c r="E223" s="167">
        <v>1</v>
      </c>
      <c r="F223" s="169">
        <v>1</v>
      </c>
      <c r="G223" s="168" t="s">
        <v>128</v>
      </c>
      <c r="H223" s="146">
        <v>190</v>
      </c>
      <c r="I223" s="174">
        <v>0</v>
      </c>
      <c r="J223" s="174">
        <v>0</v>
      </c>
      <c r="K223" s="174">
        <v>0</v>
      </c>
      <c r="L223" s="220">
        <v>0</v>
      </c>
      <c r="M223" s="38"/>
    </row>
    <row r="224" spans="1:16" ht="26.25" hidden="1" customHeight="1">
      <c r="A224" s="166">
        <v>3</v>
      </c>
      <c r="B224" s="168">
        <v>1</v>
      </c>
      <c r="C224" s="166">
        <v>3</v>
      </c>
      <c r="D224" s="167">
        <v>2</v>
      </c>
      <c r="E224" s="167">
        <v>1</v>
      </c>
      <c r="F224" s="169">
        <v>2</v>
      </c>
      <c r="G224" s="168" t="s">
        <v>129</v>
      </c>
      <c r="H224" s="146">
        <v>191</v>
      </c>
      <c r="I224" s="174">
        <v>0</v>
      </c>
      <c r="J224" s="174">
        <v>0</v>
      </c>
      <c r="K224" s="174">
        <v>0</v>
      </c>
      <c r="L224" s="174">
        <v>0</v>
      </c>
      <c r="M224" s="38"/>
    </row>
    <row r="225" spans="1:13" ht="26.25" hidden="1" customHeight="1">
      <c r="A225" s="166">
        <v>3</v>
      </c>
      <c r="B225" s="168">
        <v>1</v>
      </c>
      <c r="C225" s="166">
        <v>3</v>
      </c>
      <c r="D225" s="167">
        <v>2</v>
      </c>
      <c r="E225" s="167">
        <v>1</v>
      </c>
      <c r="F225" s="169">
        <v>3</v>
      </c>
      <c r="G225" s="168" t="s">
        <v>130</v>
      </c>
      <c r="H225" s="146">
        <v>192</v>
      </c>
      <c r="I225" s="174">
        <v>0</v>
      </c>
      <c r="J225" s="174">
        <v>0</v>
      </c>
      <c r="K225" s="174">
        <v>0</v>
      </c>
      <c r="L225" s="174">
        <v>0</v>
      </c>
      <c r="M225" s="38"/>
    </row>
    <row r="226" spans="1:13" ht="27.75" hidden="1" customHeight="1">
      <c r="A226" s="166">
        <v>3</v>
      </c>
      <c r="B226" s="168">
        <v>1</v>
      </c>
      <c r="C226" s="166">
        <v>3</v>
      </c>
      <c r="D226" s="167">
        <v>2</v>
      </c>
      <c r="E226" s="167">
        <v>1</v>
      </c>
      <c r="F226" s="169">
        <v>4</v>
      </c>
      <c r="G226" s="168" t="s">
        <v>363</v>
      </c>
      <c r="H226" s="146">
        <v>193</v>
      </c>
      <c r="I226" s="174">
        <v>0</v>
      </c>
      <c r="J226" s="174">
        <v>0</v>
      </c>
      <c r="K226" s="174">
        <v>0</v>
      </c>
      <c r="L226" s="220">
        <v>0</v>
      </c>
      <c r="M226" s="38"/>
    </row>
    <row r="227" spans="1:13" ht="29.25" hidden="1" customHeight="1">
      <c r="A227" s="166">
        <v>3</v>
      </c>
      <c r="B227" s="168">
        <v>1</v>
      </c>
      <c r="C227" s="166">
        <v>3</v>
      </c>
      <c r="D227" s="167">
        <v>2</v>
      </c>
      <c r="E227" s="167">
        <v>1</v>
      </c>
      <c r="F227" s="169">
        <v>5</v>
      </c>
      <c r="G227" s="160" t="s">
        <v>131</v>
      </c>
      <c r="H227" s="146">
        <v>194</v>
      </c>
      <c r="I227" s="174">
        <v>0</v>
      </c>
      <c r="J227" s="174">
        <v>0</v>
      </c>
      <c r="K227" s="174">
        <v>0</v>
      </c>
      <c r="L227" s="174">
        <v>0</v>
      </c>
      <c r="M227" s="38"/>
    </row>
    <row r="228" spans="1:13" ht="25.5" hidden="1" customHeight="1">
      <c r="A228" s="166">
        <v>3</v>
      </c>
      <c r="B228" s="168">
        <v>1</v>
      </c>
      <c r="C228" s="166">
        <v>3</v>
      </c>
      <c r="D228" s="167">
        <v>2</v>
      </c>
      <c r="E228" s="167">
        <v>1</v>
      </c>
      <c r="F228" s="169">
        <v>6</v>
      </c>
      <c r="G228" s="160" t="s">
        <v>127</v>
      </c>
      <c r="H228" s="146">
        <v>195</v>
      </c>
      <c r="I228" s="174">
        <v>0</v>
      </c>
      <c r="J228" s="174">
        <v>0</v>
      </c>
      <c r="K228" s="174">
        <v>0</v>
      </c>
      <c r="L228" s="220">
        <v>0</v>
      </c>
      <c r="M228" s="38"/>
    </row>
    <row r="229" spans="1:13" ht="27" hidden="1" customHeight="1">
      <c r="A229" s="161">
        <v>3</v>
      </c>
      <c r="B229" s="159">
        <v>1</v>
      </c>
      <c r="C229" s="159">
        <v>4</v>
      </c>
      <c r="D229" s="159"/>
      <c r="E229" s="159"/>
      <c r="F229" s="162"/>
      <c r="G229" s="160" t="s">
        <v>132</v>
      </c>
      <c r="H229" s="146">
        <v>196</v>
      </c>
      <c r="I229" s="177">
        <f t="shared" ref="I229:L231" si="22">I230</f>
        <v>0</v>
      </c>
      <c r="J229" s="199">
        <f t="shared" si="22"/>
        <v>0</v>
      </c>
      <c r="K229" s="178">
        <f t="shared" si="22"/>
        <v>0</v>
      </c>
      <c r="L229" s="178">
        <f t="shared" si="22"/>
        <v>0</v>
      </c>
      <c r="M229" s="38"/>
    </row>
    <row r="230" spans="1:13" ht="27" hidden="1" customHeight="1">
      <c r="A230" s="180">
        <v>3</v>
      </c>
      <c r="B230" s="189">
        <v>1</v>
      </c>
      <c r="C230" s="189">
        <v>4</v>
      </c>
      <c r="D230" s="189">
        <v>1</v>
      </c>
      <c r="E230" s="189"/>
      <c r="F230" s="190"/>
      <c r="G230" s="160" t="s">
        <v>132</v>
      </c>
      <c r="H230" s="146">
        <v>197</v>
      </c>
      <c r="I230" s="184">
        <f t="shared" si="22"/>
        <v>0</v>
      </c>
      <c r="J230" s="211">
        <f t="shared" si="22"/>
        <v>0</v>
      </c>
      <c r="K230" s="185">
        <f t="shared" si="22"/>
        <v>0</v>
      </c>
      <c r="L230" s="185">
        <f t="shared" si="22"/>
        <v>0</v>
      </c>
      <c r="M230" s="38"/>
    </row>
    <row r="231" spans="1:13" ht="27.75" hidden="1" customHeight="1">
      <c r="A231" s="166">
        <v>3</v>
      </c>
      <c r="B231" s="167">
        <v>1</v>
      </c>
      <c r="C231" s="167">
        <v>4</v>
      </c>
      <c r="D231" s="167">
        <v>1</v>
      </c>
      <c r="E231" s="167">
        <v>1</v>
      </c>
      <c r="F231" s="169"/>
      <c r="G231" s="160" t="s">
        <v>133</v>
      </c>
      <c r="H231" s="146">
        <v>198</v>
      </c>
      <c r="I231" s="155">
        <f t="shared" si="22"/>
        <v>0</v>
      </c>
      <c r="J231" s="197">
        <f t="shared" si="22"/>
        <v>0</v>
      </c>
      <c r="K231" s="156">
        <f t="shared" si="22"/>
        <v>0</v>
      </c>
      <c r="L231" s="156">
        <f t="shared" si="22"/>
        <v>0</v>
      </c>
      <c r="M231" s="38"/>
    </row>
    <row r="232" spans="1:13" ht="27" hidden="1" customHeight="1">
      <c r="A232" s="170">
        <v>3</v>
      </c>
      <c r="B232" s="166">
        <v>1</v>
      </c>
      <c r="C232" s="167">
        <v>4</v>
      </c>
      <c r="D232" s="167">
        <v>1</v>
      </c>
      <c r="E232" s="167">
        <v>1</v>
      </c>
      <c r="F232" s="169">
        <v>1</v>
      </c>
      <c r="G232" s="160" t="s">
        <v>133</v>
      </c>
      <c r="H232" s="146">
        <v>199</v>
      </c>
      <c r="I232" s="174">
        <v>0</v>
      </c>
      <c r="J232" s="174">
        <v>0</v>
      </c>
      <c r="K232" s="174">
        <v>0</v>
      </c>
      <c r="L232" s="174">
        <v>0</v>
      </c>
      <c r="M232" s="38"/>
    </row>
    <row r="233" spans="1:13" ht="26.25" hidden="1" customHeight="1">
      <c r="A233" s="170">
        <v>3</v>
      </c>
      <c r="B233" s="167">
        <v>1</v>
      </c>
      <c r="C233" s="167">
        <v>5</v>
      </c>
      <c r="D233" s="167"/>
      <c r="E233" s="167"/>
      <c r="F233" s="169"/>
      <c r="G233" s="168" t="s">
        <v>392</v>
      </c>
      <c r="H233" s="146">
        <v>200</v>
      </c>
      <c r="I233" s="155">
        <f t="shared" ref="I233:L234" si="23">I234</f>
        <v>0</v>
      </c>
      <c r="J233" s="155">
        <f t="shared" si="23"/>
        <v>0</v>
      </c>
      <c r="K233" s="155">
        <f t="shared" si="23"/>
        <v>0</v>
      </c>
      <c r="L233" s="155">
        <f t="shared" si="23"/>
        <v>0</v>
      </c>
      <c r="M233" s="38"/>
    </row>
    <row r="234" spans="1:13" ht="30" hidden="1" customHeight="1">
      <c r="A234" s="170">
        <v>3</v>
      </c>
      <c r="B234" s="167">
        <v>1</v>
      </c>
      <c r="C234" s="167">
        <v>5</v>
      </c>
      <c r="D234" s="167">
        <v>1</v>
      </c>
      <c r="E234" s="167"/>
      <c r="F234" s="169"/>
      <c r="G234" s="168" t="s">
        <v>392</v>
      </c>
      <c r="H234" s="146">
        <v>201</v>
      </c>
      <c r="I234" s="155">
        <f t="shared" si="23"/>
        <v>0</v>
      </c>
      <c r="J234" s="155">
        <f t="shared" si="23"/>
        <v>0</v>
      </c>
      <c r="K234" s="155">
        <f t="shared" si="23"/>
        <v>0</v>
      </c>
      <c r="L234" s="155">
        <f t="shared" si="23"/>
        <v>0</v>
      </c>
      <c r="M234" s="38"/>
    </row>
    <row r="235" spans="1:13" ht="27" hidden="1" customHeight="1">
      <c r="A235" s="170">
        <v>3</v>
      </c>
      <c r="B235" s="167">
        <v>1</v>
      </c>
      <c r="C235" s="167">
        <v>5</v>
      </c>
      <c r="D235" s="167">
        <v>1</v>
      </c>
      <c r="E235" s="167">
        <v>1</v>
      </c>
      <c r="F235" s="169"/>
      <c r="G235" s="168" t="s">
        <v>392</v>
      </c>
      <c r="H235" s="146">
        <v>202</v>
      </c>
      <c r="I235" s="155">
        <f>SUM(I236:I238)</f>
        <v>0</v>
      </c>
      <c r="J235" s="155">
        <f>SUM(J236:J238)</f>
        <v>0</v>
      </c>
      <c r="K235" s="155">
        <f>SUM(K236:K238)</f>
        <v>0</v>
      </c>
      <c r="L235" s="155">
        <f>SUM(L236:L238)</f>
        <v>0</v>
      </c>
      <c r="M235" s="38"/>
    </row>
    <row r="236" spans="1:13" ht="31.5" hidden="1" customHeight="1">
      <c r="A236" s="170">
        <v>3</v>
      </c>
      <c r="B236" s="167">
        <v>1</v>
      </c>
      <c r="C236" s="167">
        <v>5</v>
      </c>
      <c r="D236" s="167">
        <v>1</v>
      </c>
      <c r="E236" s="167">
        <v>1</v>
      </c>
      <c r="F236" s="169">
        <v>1</v>
      </c>
      <c r="G236" s="227" t="s">
        <v>134</v>
      </c>
      <c r="H236" s="146">
        <v>203</v>
      </c>
      <c r="I236" s="174">
        <v>0</v>
      </c>
      <c r="J236" s="174">
        <v>0</v>
      </c>
      <c r="K236" s="174">
        <v>0</v>
      </c>
      <c r="L236" s="174">
        <v>0</v>
      </c>
      <c r="M236" s="38"/>
    </row>
    <row r="237" spans="1:13" ht="25.5" hidden="1" customHeight="1">
      <c r="A237" s="170">
        <v>3</v>
      </c>
      <c r="B237" s="167">
        <v>1</v>
      </c>
      <c r="C237" s="167">
        <v>5</v>
      </c>
      <c r="D237" s="167">
        <v>1</v>
      </c>
      <c r="E237" s="167">
        <v>1</v>
      </c>
      <c r="F237" s="169">
        <v>2</v>
      </c>
      <c r="G237" s="227" t="s">
        <v>135</v>
      </c>
      <c r="H237" s="146">
        <v>204</v>
      </c>
      <c r="I237" s="174">
        <v>0</v>
      </c>
      <c r="J237" s="174">
        <v>0</v>
      </c>
      <c r="K237" s="174">
        <v>0</v>
      </c>
      <c r="L237" s="174">
        <v>0</v>
      </c>
      <c r="M237" s="38"/>
    </row>
    <row r="238" spans="1:13" ht="28.5" hidden="1" customHeight="1">
      <c r="A238" s="170">
        <v>3</v>
      </c>
      <c r="B238" s="167">
        <v>1</v>
      </c>
      <c r="C238" s="167">
        <v>5</v>
      </c>
      <c r="D238" s="167">
        <v>1</v>
      </c>
      <c r="E238" s="167">
        <v>1</v>
      </c>
      <c r="F238" s="169">
        <v>3</v>
      </c>
      <c r="G238" s="227" t="s">
        <v>136</v>
      </c>
      <c r="H238" s="146">
        <v>205</v>
      </c>
      <c r="I238" s="174">
        <v>0</v>
      </c>
      <c r="J238" s="174">
        <v>0</v>
      </c>
      <c r="K238" s="174">
        <v>0</v>
      </c>
      <c r="L238" s="174">
        <v>0</v>
      </c>
      <c r="M238" s="38"/>
    </row>
    <row r="239" spans="1:13" ht="41.25" hidden="1" customHeight="1">
      <c r="A239" s="151">
        <v>3</v>
      </c>
      <c r="B239" s="152">
        <v>2</v>
      </c>
      <c r="C239" s="152"/>
      <c r="D239" s="152"/>
      <c r="E239" s="152"/>
      <c r="F239" s="154"/>
      <c r="G239" s="153" t="s">
        <v>364</v>
      </c>
      <c r="H239" s="146">
        <v>206</v>
      </c>
      <c r="I239" s="155">
        <f>SUM(I240+I272)</f>
        <v>0</v>
      </c>
      <c r="J239" s="197">
        <f>SUM(J240+J272)</f>
        <v>0</v>
      </c>
      <c r="K239" s="156">
        <f>SUM(K240+K272)</f>
        <v>0</v>
      </c>
      <c r="L239" s="156">
        <f>SUM(L240+L272)</f>
        <v>0</v>
      </c>
      <c r="M239" s="38"/>
    </row>
    <row r="240" spans="1:13" ht="26.25" hidden="1" customHeight="1">
      <c r="A240" s="180">
        <v>3</v>
      </c>
      <c r="B240" s="188">
        <v>2</v>
      </c>
      <c r="C240" s="189">
        <v>1</v>
      </c>
      <c r="D240" s="189"/>
      <c r="E240" s="189"/>
      <c r="F240" s="190"/>
      <c r="G240" s="191" t="s">
        <v>138</v>
      </c>
      <c r="H240" s="146">
        <v>207</v>
      </c>
      <c r="I240" s="184">
        <f>SUM(I241+I250+I254+I258+I262+I265+I268)</f>
        <v>0</v>
      </c>
      <c r="J240" s="211">
        <f>SUM(J241+J250+J254+J258+J262+J265+J268)</f>
        <v>0</v>
      </c>
      <c r="K240" s="185">
        <f>SUM(K241+K250+K254+K258+K262+K265+K268)</f>
        <v>0</v>
      </c>
      <c r="L240" s="185">
        <f>SUM(L241+L250+L254+L258+L262+L265+L268)</f>
        <v>0</v>
      </c>
      <c r="M240" s="38"/>
    </row>
    <row r="241" spans="1:13" ht="30" hidden="1" customHeight="1">
      <c r="A241" s="166">
        <v>3</v>
      </c>
      <c r="B241" s="167">
        <v>2</v>
      </c>
      <c r="C241" s="167">
        <v>1</v>
      </c>
      <c r="D241" s="167">
        <v>1</v>
      </c>
      <c r="E241" s="167"/>
      <c r="F241" s="169"/>
      <c r="G241" s="168" t="s">
        <v>139</v>
      </c>
      <c r="H241" s="146">
        <v>208</v>
      </c>
      <c r="I241" s="184">
        <f>I242</f>
        <v>0</v>
      </c>
      <c r="J241" s="184">
        <f>J242</f>
        <v>0</v>
      </c>
      <c r="K241" s="184">
        <f>K242</f>
        <v>0</v>
      </c>
      <c r="L241" s="184">
        <f>L242</f>
        <v>0</v>
      </c>
      <c r="M241" s="38"/>
    </row>
    <row r="242" spans="1:13" ht="27" hidden="1" customHeight="1">
      <c r="A242" s="166">
        <v>3</v>
      </c>
      <c r="B242" s="166">
        <v>2</v>
      </c>
      <c r="C242" s="167">
        <v>1</v>
      </c>
      <c r="D242" s="167">
        <v>1</v>
      </c>
      <c r="E242" s="167">
        <v>1</v>
      </c>
      <c r="F242" s="169"/>
      <c r="G242" s="168" t="s">
        <v>140</v>
      </c>
      <c r="H242" s="146">
        <v>209</v>
      </c>
      <c r="I242" s="155">
        <f>SUM(I243:I243)</f>
        <v>0</v>
      </c>
      <c r="J242" s="197">
        <f>SUM(J243:J243)</f>
        <v>0</v>
      </c>
      <c r="K242" s="156">
        <f>SUM(K243:K243)</f>
        <v>0</v>
      </c>
      <c r="L242" s="156">
        <f>SUM(L243:L243)</f>
        <v>0</v>
      </c>
      <c r="M242" s="38"/>
    </row>
    <row r="243" spans="1:13" ht="25.5" hidden="1" customHeight="1">
      <c r="A243" s="180">
        <v>3</v>
      </c>
      <c r="B243" s="180">
        <v>2</v>
      </c>
      <c r="C243" s="189">
        <v>1</v>
      </c>
      <c r="D243" s="189">
        <v>1</v>
      </c>
      <c r="E243" s="189">
        <v>1</v>
      </c>
      <c r="F243" s="190">
        <v>1</v>
      </c>
      <c r="G243" s="191" t="s">
        <v>140</v>
      </c>
      <c r="H243" s="146">
        <v>210</v>
      </c>
      <c r="I243" s="174">
        <v>0</v>
      </c>
      <c r="J243" s="174">
        <v>0</v>
      </c>
      <c r="K243" s="174">
        <v>0</v>
      </c>
      <c r="L243" s="174">
        <v>0</v>
      </c>
      <c r="M243" s="38"/>
    </row>
    <row r="244" spans="1:13" ht="25.5" hidden="1" customHeight="1">
      <c r="A244" s="180">
        <v>3</v>
      </c>
      <c r="B244" s="189">
        <v>2</v>
      </c>
      <c r="C244" s="189">
        <v>1</v>
      </c>
      <c r="D244" s="189">
        <v>1</v>
      </c>
      <c r="E244" s="189">
        <v>2</v>
      </c>
      <c r="F244" s="190"/>
      <c r="G244" s="191" t="s">
        <v>141</v>
      </c>
      <c r="H244" s="146">
        <v>211</v>
      </c>
      <c r="I244" s="155">
        <f>SUM(I245:I246)</f>
        <v>0</v>
      </c>
      <c r="J244" s="155">
        <f>SUM(J245:J246)</f>
        <v>0</v>
      </c>
      <c r="K244" s="155">
        <f>SUM(K245:K246)</f>
        <v>0</v>
      </c>
      <c r="L244" s="155">
        <f>SUM(L245:L246)</f>
        <v>0</v>
      </c>
      <c r="M244" s="38"/>
    </row>
    <row r="245" spans="1:13" ht="24.75" hidden="1" customHeight="1">
      <c r="A245" s="180">
        <v>3</v>
      </c>
      <c r="B245" s="189">
        <v>2</v>
      </c>
      <c r="C245" s="189">
        <v>1</v>
      </c>
      <c r="D245" s="189">
        <v>1</v>
      </c>
      <c r="E245" s="189">
        <v>2</v>
      </c>
      <c r="F245" s="190">
        <v>1</v>
      </c>
      <c r="G245" s="191" t="s">
        <v>142</v>
      </c>
      <c r="H245" s="146">
        <v>212</v>
      </c>
      <c r="I245" s="174">
        <v>0</v>
      </c>
      <c r="J245" s="174">
        <v>0</v>
      </c>
      <c r="K245" s="174">
        <v>0</v>
      </c>
      <c r="L245" s="174">
        <v>0</v>
      </c>
      <c r="M245" s="38"/>
    </row>
    <row r="246" spans="1:13" ht="25.5" hidden="1" customHeight="1">
      <c r="A246" s="180">
        <v>3</v>
      </c>
      <c r="B246" s="189">
        <v>2</v>
      </c>
      <c r="C246" s="189">
        <v>1</v>
      </c>
      <c r="D246" s="189">
        <v>1</v>
      </c>
      <c r="E246" s="189">
        <v>2</v>
      </c>
      <c r="F246" s="190">
        <v>2</v>
      </c>
      <c r="G246" s="191" t="s">
        <v>143</v>
      </c>
      <c r="H246" s="146">
        <v>213</v>
      </c>
      <c r="I246" s="174">
        <v>0</v>
      </c>
      <c r="J246" s="174">
        <v>0</v>
      </c>
      <c r="K246" s="174">
        <v>0</v>
      </c>
      <c r="L246" s="174">
        <v>0</v>
      </c>
      <c r="M246" s="38"/>
    </row>
    <row r="247" spans="1:13" ht="25.5" hidden="1" customHeight="1">
      <c r="A247" s="180">
        <v>3</v>
      </c>
      <c r="B247" s="189">
        <v>2</v>
      </c>
      <c r="C247" s="189">
        <v>1</v>
      </c>
      <c r="D247" s="189">
        <v>1</v>
      </c>
      <c r="E247" s="189">
        <v>3</v>
      </c>
      <c r="F247" s="228"/>
      <c r="G247" s="191" t="s">
        <v>144</v>
      </c>
      <c r="H247" s="146">
        <v>214</v>
      </c>
      <c r="I247" s="155">
        <f>SUM(I248:I249)</f>
        <v>0</v>
      </c>
      <c r="J247" s="155">
        <f>SUM(J248:J249)</f>
        <v>0</v>
      </c>
      <c r="K247" s="155">
        <f>SUM(K248:K249)</f>
        <v>0</v>
      </c>
      <c r="L247" s="155">
        <f>SUM(L248:L249)</f>
        <v>0</v>
      </c>
      <c r="M247" s="38"/>
    </row>
    <row r="248" spans="1:13" ht="29.25" hidden="1" customHeight="1">
      <c r="A248" s="180">
        <v>3</v>
      </c>
      <c r="B248" s="189">
        <v>2</v>
      </c>
      <c r="C248" s="189">
        <v>1</v>
      </c>
      <c r="D248" s="189">
        <v>1</v>
      </c>
      <c r="E248" s="189">
        <v>3</v>
      </c>
      <c r="F248" s="190">
        <v>1</v>
      </c>
      <c r="G248" s="191" t="s">
        <v>145</v>
      </c>
      <c r="H248" s="146">
        <v>215</v>
      </c>
      <c r="I248" s="174">
        <v>0</v>
      </c>
      <c r="J248" s="174">
        <v>0</v>
      </c>
      <c r="K248" s="174">
        <v>0</v>
      </c>
      <c r="L248" s="174">
        <v>0</v>
      </c>
      <c r="M248" s="38"/>
    </row>
    <row r="249" spans="1:13" ht="25.5" hidden="1" customHeight="1">
      <c r="A249" s="180">
        <v>3</v>
      </c>
      <c r="B249" s="189">
        <v>2</v>
      </c>
      <c r="C249" s="189">
        <v>1</v>
      </c>
      <c r="D249" s="189">
        <v>1</v>
      </c>
      <c r="E249" s="189">
        <v>3</v>
      </c>
      <c r="F249" s="190">
        <v>2</v>
      </c>
      <c r="G249" s="191" t="s">
        <v>146</v>
      </c>
      <c r="H249" s="146">
        <v>216</v>
      </c>
      <c r="I249" s="174">
        <v>0</v>
      </c>
      <c r="J249" s="174">
        <v>0</v>
      </c>
      <c r="K249" s="174">
        <v>0</v>
      </c>
      <c r="L249" s="174">
        <v>0</v>
      </c>
      <c r="M249" s="38"/>
    </row>
    <row r="250" spans="1:13" ht="27" hidden="1" customHeight="1">
      <c r="A250" s="166">
        <v>3</v>
      </c>
      <c r="B250" s="167">
        <v>2</v>
      </c>
      <c r="C250" s="167">
        <v>1</v>
      </c>
      <c r="D250" s="167">
        <v>2</v>
      </c>
      <c r="E250" s="167"/>
      <c r="F250" s="169"/>
      <c r="G250" s="168" t="s">
        <v>147</v>
      </c>
      <c r="H250" s="146">
        <v>217</v>
      </c>
      <c r="I250" s="155">
        <f>I251</f>
        <v>0</v>
      </c>
      <c r="J250" s="155">
        <f>J251</f>
        <v>0</v>
      </c>
      <c r="K250" s="155">
        <f>K251</f>
        <v>0</v>
      </c>
      <c r="L250" s="155">
        <f>L251</f>
        <v>0</v>
      </c>
      <c r="M250" s="38"/>
    </row>
    <row r="251" spans="1:13" ht="27.75" hidden="1" customHeight="1">
      <c r="A251" s="166">
        <v>3</v>
      </c>
      <c r="B251" s="167">
        <v>2</v>
      </c>
      <c r="C251" s="167">
        <v>1</v>
      </c>
      <c r="D251" s="167">
        <v>2</v>
      </c>
      <c r="E251" s="167">
        <v>1</v>
      </c>
      <c r="F251" s="169"/>
      <c r="G251" s="168" t="s">
        <v>147</v>
      </c>
      <c r="H251" s="146">
        <v>218</v>
      </c>
      <c r="I251" s="155">
        <f>SUM(I252:I253)</f>
        <v>0</v>
      </c>
      <c r="J251" s="197">
        <f>SUM(J252:J253)</f>
        <v>0</v>
      </c>
      <c r="K251" s="156">
        <f>SUM(K252:K253)</f>
        <v>0</v>
      </c>
      <c r="L251" s="156">
        <f>SUM(L252:L253)</f>
        <v>0</v>
      </c>
      <c r="M251" s="38"/>
    </row>
    <row r="252" spans="1:13" ht="27" hidden="1" customHeight="1">
      <c r="A252" s="180">
        <v>3</v>
      </c>
      <c r="B252" s="188">
        <v>2</v>
      </c>
      <c r="C252" s="189">
        <v>1</v>
      </c>
      <c r="D252" s="189">
        <v>2</v>
      </c>
      <c r="E252" s="189">
        <v>1</v>
      </c>
      <c r="F252" s="190">
        <v>1</v>
      </c>
      <c r="G252" s="191" t="s">
        <v>148</v>
      </c>
      <c r="H252" s="146">
        <v>219</v>
      </c>
      <c r="I252" s="174">
        <v>0</v>
      </c>
      <c r="J252" s="174">
        <v>0</v>
      </c>
      <c r="K252" s="174">
        <v>0</v>
      </c>
      <c r="L252" s="174">
        <v>0</v>
      </c>
      <c r="M252" s="38"/>
    </row>
    <row r="253" spans="1:13" ht="25.5" hidden="1" customHeight="1">
      <c r="A253" s="166">
        <v>3</v>
      </c>
      <c r="B253" s="167">
        <v>2</v>
      </c>
      <c r="C253" s="167">
        <v>1</v>
      </c>
      <c r="D253" s="167">
        <v>2</v>
      </c>
      <c r="E253" s="167">
        <v>1</v>
      </c>
      <c r="F253" s="169">
        <v>2</v>
      </c>
      <c r="G253" s="168" t="s">
        <v>149</v>
      </c>
      <c r="H253" s="146">
        <v>220</v>
      </c>
      <c r="I253" s="174">
        <v>0</v>
      </c>
      <c r="J253" s="174">
        <v>0</v>
      </c>
      <c r="K253" s="174">
        <v>0</v>
      </c>
      <c r="L253" s="174">
        <v>0</v>
      </c>
      <c r="M253" s="38"/>
    </row>
    <row r="254" spans="1:13" ht="26.25" hidden="1" customHeight="1">
      <c r="A254" s="161">
        <v>3</v>
      </c>
      <c r="B254" s="159">
        <v>2</v>
      </c>
      <c r="C254" s="159">
        <v>1</v>
      </c>
      <c r="D254" s="159">
        <v>3</v>
      </c>
      <c r="E254" s="159"/>
      <c r="F254" s="162"/>
      <c r="G254" s="160" t="s">
        <v>150</v>
      </c>
      <c r="H254" s="146">
        <v>221</v>
      </c>
      <c r="I254" s="177">
        <f>I255</f>
        <v>0</v>
      </c>
      <c r="J254" s="199">
        <f>J255</f>
        <v>0</v>
      </c>
      <c r="K254" s="178">
        <f>K255</f>
        <v>0</v>
      </c>
      <c r="L254" s="178">
        <f>L255</f>
        <v>0</v>
      </c>
      <c r="M254" s="38"/>
    </row>
    <row r="255" spans="1:13" ht="29.25" hidden="1" customHeight="1">
      <c r="A255" s="166">
        <v>3</v>
      </c>
      <c r="B255" s="167">
        <v>2</v>
      </c>
      <c r="C255" s="167">
        <v>1</v>
      </c>
      <c r="D255" s="167">
        <v>3</v>
      </c>
      <c r="E255" s="167">
        <v>1</v>
      </c>
      <c r="F255" s="169"/>
      <c r="G255" s="160" t="s">
        <v>150</v>
      </c>
      <c r="H255" s="146">
        <v>222</v>
      </c>
      <c r="I255" s="155">
        <f>I256+I257</f>
        <v>0</v>
      </c>
      <c r="J255" s="155">
        <f>J256+J257</f>
        <v>0</v>
      </c>
      <c r="K255" s="155">
        <f>K256+K257</f>
        <v>0</v>
      </c>
      <c r="L255" s="155">
        <f>L256+L257</f>
        <v>0</v>
      </c>
      <c r="M255" s="38"/>
    </row>
    <row r="256" spans="1:13" ht="30" hidden="1" customHeight="1">
      <c r="A256" s="166">
        <v>3</v>
      </c>
      <c r="B256" s="167">
        <v>2</v>
      </c>
      <c r="C256" s="167">
        <v>1</v>
      </c>
      <c r="D256" s="167">
        <v>3</v>
      </c>
      <c r="E256" s="167">
        <v>1</v>
      </c>
      <c r="F256" s="169">
        <v>1</v>
      </c>
      <c r="G256" s="168" t="s">
        <v>151</v>
      </c>
      <c r="H256" s="146">
        <v>223</v>
      </c>
      <c r="I256" s="174">
        <v>0</v>
      </c>
      <c r="J256" s="174">
        <v>0</v>
      </c>
      <c r="K256" s="174">
        <v>0</v>
      </c>
      <c r="L256" s="174">
        <v>0</v>
      </c>
      <c r="M256" s="38"/>
    </row>
    <row r="257" spans="1:13" ht="27.75" hidden="1" customHeight="1">
      <c r="A257" s="166">
        <v>3</v>
      </c>
      <c r="B257" s="167">
        <v>2</v>
      </c>
      <c r="C257" s="167">
        <v>1</v>
      </c>
      <c r="D257" s="167">
        <v>3</v>
      </c>
      <c r="E257" s="167">
        <v>1</v>
      </c>
      <c r="F257" s="169">
        <v>2</v>
      </c>
      <c r="G257" s="168" t="s">
        <v>152</v>
      </c>
      <c r="H257" s="146">
        <v>224</v>
      </c>
      <c r="I257" s="220">
        <v>0</v>
      </c>
      <c r="J257" s="217">
        <v>0</v>
      </c>
      <c r="K257" s="220">
        <v>0</v>
      </c>
      <c r="L257" s="220">
        <v>0</v>
      </c>
      <c r="M257" s="38"/>
    </row>
    <row r="258" spans="1:13" ht="26.25" hidden="1" customHeight="1">
      <c r="A258" s="166">
        <v>3</v>
      </c>
      <c r="B258" s="167">
        <v>2</v>
      </c>
      <c r="C258" s="167">
        <v>1</v>
      </c>
      <c r="D258" s="167">
        <v>4</v>
      </c>
      <c r="E258" s="167"/>
      <c r="F258" s="169"/>
      <c r="G258" s="168" t="s">
        <v>153</v>
      </c>
      <c r="H258" s="146">
        <v>225</v>
      </c>
      <c r="I258" s="155">
        <f>I259</f>
        <v>0</v>
      </c>
      <c r="J258" s="156">
        <f>J259</f>
        <v>0</v>
      </c>
      <c r="K258" s="155">
        <f>K259</f>
        <v>0</v>
      </c>
      <c r="L258" s="156">
        <f>L259</f>
        <v>0</v>
      </c>
      <c r="M258" s="38"/>
    </row>
    <row r="259" spans="1:13" ht="27.75" hidden="1" customHeight="1">
      <c r="A259" s="161">
        <v>3</v>
      </c>
      <c r="B259" s="159">
        <v>2</v>
      </c>
      <c r="C259" s="159">
        <v>1</v>
      </c>
      <c r="D259" s="159">
        <v>4</v>
      </c>
      <c r="E259" s="159">
        <v>1</v>
      </c>
      <c r="F259" s="162"/>
      <c r="G259" s="160" t="s">
        <v>153</v>
      </c>
      <c r="H259" s="146">
        <v>226</v>
      </c>
      <c r="I259" s="177">
        <f>SUM(I260:I261)</f>
        <v>0</v>
      </c>
      <c r="J259" s="199">
        <f>SUM(J260:J261)</f>
        <v>0</v>
      </c>
      <c r="K259" s="178">
        <f>SUM(K260:K261)</f>
        <v>0</v>
      </c>
      <c r="L259" s="178">
        <f>SUM(L260:L261)</f>
        <v>0</v>
      </c>
      <c r="M259" s="38"/>
    </row>
    <row r="260" spans="1:13" ht="25.5" hidden="1" customHeight="1">
      <c r="A260" s="166">
        <v>3</v>
      </c>
      <c r="B260" s="167">
        <v>2</v>
      </c>
      <c r="C260" s="167">
        <v>1</v>
      </c>
      <c r="D260" s="167">
        <v>4</v>
      </c>
      <c r="E260" s="167">
        <v>1</v>
      </c>
      <c r="F260" s="169">
        <v>1</v>
      </c>
      <c r="G260" s="168" t="s">
        <v>154</v>
      </c>
      <c r="H260" s="146">
        <v>227</v>
      </c>
      <c r="I260" s="174">
        <v>0</v>
      </c>
      <c r="J260" s="174">
        <v>0</v>
      </c>
      <c r="K260" s="174">
        <v>0</v>
      </c>
      <c r="L260" s="174">
        <v>0</v>
      </c>
      <c r="M260" s="38"/>
    </row>
    <row r="261" spans="1:13" ht="27.75" hidden="1" customHeight="1">
      <c r="A261" s="166">
        <v>3</v>
      </c>
      <c r="B261" s="167">
        <v>2</v>
      </c>
      <c r="C261" s="167">
        <v>1</v>
      </c>
      <c r="D261" s="167">
        <v>4</v>
      </c>
      <c r="E261" s="167">
        <v>1</v>
      </c>
      <c r="F261" s="169">
        <v>2</v>
      </c>
      <c r="G261" s="168" t="s">
        <v>155</v>
      </c>
      <c r="H261" s="146">
        <v>228</v>
      </c>
      <c r="I261" s="174">
        <v>0</v>
      </c>
      <c r="J261" s="174">
        <v>0</v>
      </c>
      <c r="K261" s="174">
        <v>0</v>
      </c>
      <c r="L261" s="174">
        <v>0</v>
      </c>
      <c r="M261" s="38"/>
    </row>
    <row r="262" spans="1:13" hidden="1">
      <c r="A262" s="166">
        <v>3</v>
      </c>
      <c r="B262" s="167">
        <v>2</v>
      </c>
      <c r="C262" s="167">
        <v>1</v>
      </c>
      <c r="D262" s="167">
        <v>5</v>
      </c>
      <c r="E262" s="167"/>
      <c r="F262" s="169"/>
      <c r="G262" s="168" t="s">
        <v>156</v>
      </c>
      <c r="H262" s="146">
        <v>229</v>
      </c>
      <c r="I262" s="155">
        <f t="shared" ref="I262:L263" si="24">I263</f>
        <v>0</v>
      </c>
      <c r="J262" s="197">
        <f t="shared" si="24"/>
        <v>0</v>
      </c>
      <c r="K262" s="156">
        <f t="shared" si="24"/>
        <v>0</v>
      </c>
      <c r="L262" s="156">
        <f t="shared" si="24"/>
        <v>0</v>
      </c>
    </row>
    <row r="263" spans="1:13" ht="29.25" hidden="1" customHeight="1">
      <c r="A263" s="166">
        <v>3</v>
      </c>
      <c r="B263" s="167">
        <v>2</v>
      </c>
      <c r="C263" s="167">
        <v>1</v>
      </c>
      <c r="D263" s="167">
        <v>5</v>
      </c>
      <c r="E263" s="167">
        <v>1</v>
      </c>
      <c r="F263" s="169"/>
      <c r="G263" s="168" t="s">
        <v>156</v>
      </c>
      <c r="H263" s="146">
        <v>230</v>
      </c>
      <c r="I263" s="156">
        <f t="shared" si="24"/>
        <v>0</v>
      </c>
      <c r="J263" s="197">
        <f t="shared" si="24"/>
        <v>0</v>
      </c>
      <c r="K263" s="156">
        <f t="shared" si="24"/>
        <v>0</v>
      </c>
      <c r="L263" s="156">
        <f t="shared" si="24"/>
        <v>0</v>
      </c>
      <c r="M263" s="38"/>
    </row>
    <row r="264" spans="1:13" hidden="1">
      <c r="A264" s="188">
        <v>3</v>
      </c>
      <c r="B264" s="189">
        <v>2</v>
      </c>
      <c r="C264" s="189">
        <v>1</v>
      </c>
      <c r="D264" s="189">
        <v>5</v>
      </c>
      <c r="E264" s="189">
        <v>1</v>
      </c>
      <c r="F264" s="190">
        <v>1</v>
      </c>
      <c r="G264" s="168" t="s">
        <v>156</v>
      </c>
      <c r="H264" s="146">
        <v>231</v>
      </c>
      <c r="I264" s="220">
        <v>0</v>
      </c>
      <c r="J264" s="220">
        <v>0</v>
      </c>
      <c r="K264" s="220">
        <v>0</v>
      </c>
      <c r="L264" s="220">
        <v>0</v>
      </c>
    </row>
    <row r="265" spans="1:13" hidden="1">
      <c r="A265" s="166">
        <v>3</v>
      </c>
      <c r="B265" s="167">
        <v>2</v>
      </c>
      <c r="C265" s="167">
        <v>1</v>
      </c>
      <c r="D265" s="167">
        <v>6</v>
      </c>
      <c r="E265" s="167"/>
      <c r="F265" s="169"/>
      <c r="G265" s="168" t="s">
        <v>157</v>
      </c>
      <c r="H265" s="146">
        <v>232</v>
      </c>
      <c r="I265" s="155">
        <f t="shared" ref="I265:L266" si="25">I266</f>
        <v>0</v>
      </c>
      <c r="J265" s="197">
        <f t="shared" si="25"/>
        <v>0</v>
      </c>
      <c r="K265" s="156">
        <f t="shared" si="25"/>
        <v>0</v>
      </c>
      <c r="L265" s="156">
        <f t="shared" si="25"/>
        <v>0</v>
      </c>
    </row>
    <row r="266" spans="1:13" hidden="1">
      <c r="A266" s="166">
        <v>3</v>
      </c>
      <c r="B266" s="166">
        <v>2</v>
      </c>
      <c r="C266" s="167">
        <v>1</v>
      </c>
      <c r="D266" s="167">
        <v>6</v>
      </c>
      <c r="E266" s="167">
        <v>1</v>
      </c>
      <c r="F266" s="169"/>
      <c r="G266" s="168" t="s">
        <v>157</v>
      </c>
      <c r="H266" s="146">
        <v>233</v>
      </c>
      <c r="I266" s="155">
        <f t="shared" si="25"/>
        <v>0</v>
      </c>
      <c r="J266" s="197">
        <f t="shared" si="25"/>
        <v>0</v>
      </c>
      <c r="K266" s="156">
        <f t="shared" si="25"/>
        <v>0</v>
      </c>
      <c r="L266" s="156">
        <f t="shared" si="25"/>
        <v>0</v>
      </c>
    </row>
    <row r="267" spans="1:13" ht="24" hidden="1" customHeight="1">
      <c r="A267" s="161">
        <v>3</v>
      </c>
      <c r="B267" s="161">
        <v>2</v>
      </c>
      <c r="C267" s="167">
        <v>1</v>
      </c>
      <c r="D267" s="167">
        <v>6</v>
      </c>
      <c r="E267" s="167">
        <v>1</v>
      </c>
      <c r="F267" s="169">
        <v>1</v>
      </c>
      <c r="G267" s="168" t="s">
        <v>157</v>
      </c>
      <c r="H267" s="146">
        <v>234</v>
      </c>
      <c r="I267" s="220">
        <v>0</v>
      </c>
      <c r="J267" s="220">
        <v>0</v>
      </c>
      <c r="K267" s="220">
        <v>0</v>
      </c>
      <c r="L267" s="220">
        <v>0</v>
      </c>
      <c r="M267" s="38"/>
    </row>
    <row r="268" spans="1:13" ht="27.75" hidden="1" customHeight="1">
      <c r="A268" s="166">
        <v>3</v>
      </c>
      <c r="B268" s="166">
        <v>2</v>
      </c>
      <c r="C268" s="167">
        <v>1</v>
      </c>
      <c r="D268" s="167">
        <v>7</v>
      </c>
      <c r="E268" s="167"/>
      <c r="F268" s="169"/>
      <c r="G268" s="168" t="s">
        <v>158</v>
      </c>
      <c r="H268" s="146">
        <v>235</v>
      </c>
      <c r="I268" s="155">
        <f>I269</f>
        <v>0</v>
      </c>
      <c r="J268" s="197">
        <f>J269</f>
        <v>0</v>
      </c>
      <c r="K268" s="156">
        <f>K269</f>
        <v>0</v>
      </c>
      <c r="L268" s="156">
        <f>L269</f>
        <v>0</v>
      </c>
      <c r="M268" s="38"/>
    </row>
    <row r="269" spans="1:13" hidden="1">
      <c r="A269" s="166">
        <v>3</v>
      </c>
      <c r="B269" s="167">
        <v>2</v>
      </c>
      <c r="C269" s="167">
        <v>1</v>
      </c>
      <c r="D269" s="167">
        <v>7</v>
      </c>
      <c r="E269" s="167">
        <v>1</v>
      </c>
      <c r="F269" s="169"/>
      <c r="G269" s="168" t="s">
        <v>158</v>
      </c>
      <c r="H269" s="146">
        <v>236</v>
      </c>
      <c r="I269" s="155">
        <f>I270+I271</f>
        <v>0</v>
      </c>
      <c r="J269" s="155">
        <f>J270+J271</f>
        <v>0</v>
      </c>
      <c r="K269" s="155">
        <f>K270+K271</f>
        <v>0</v>
      </c>
      <c r="L269" s="155">
        <f>L270+L271</f>
        <v>0</v>
      </c>
    </row>
    <row r="270" spans="1:13" ht="27" hidden="1" customHeight="1">
      <c r="A270" s="166">
        <v>3</v>
      </c>
      <c r="B270" s="167">
        <v>2</v>
      </c>
      <c r="C270" s="167">
        <v>1</v>
      </c>
      <c r="D270" s="167">
        <v>7</v>
      </c>
      <c r="E270" s="167">
        <v>1</v>
      </c>
      <c r="F270" s="169">
        <v>1</v>
      </c>
      <c r="G270" s="168" t="s">
        <v>159</v>
      </c>
      <c r="H270" s="146">
        <v>237</v>
      </c>
      <c r="I270" s="173">
        <v>0</v>
      </c>
      <c r="J270" s="174">
        <v>0</v>
      </c>
      <c r="K270" s="174">
        <v>0</v>
      </c>
      <c r="L270" s="174">
        <v>0</v>
      </c>
      <c r="M270" s="38"/>
    </row>
    <row r="271" spans="1:13" ht="24.75" hidden="1" customHeight="1">
      <c r="A271" s="166">
        <v>3</v>
      </c>
      <c r="B271" s="167">
        <v>2</v>
      </c>
      <c r="C271" s="167">
        <v>1</v>
      </c>
      <c r="D271" s="167">
        <v>7</v>
      </c>
      <c r="E271" s="167">
        <v>1</v>
      </c>
      <c r="F271" s="169">
        <v>2</v>
      </c>
      <c r="G271" s="168" t="s">
        <v>160</v>
      </c>
      <c r="H271" s="146">
        <v>238</v>
      </c>
      <c r="I271" s="174">
        <v>0</v>
      </c>
      <c r="J271" s="174">
        <v>0</v>
      </c>
      <c r="K271" s="174">
        <v>0</v>
      </c>
      <c r="L271" s="174">
        <v>0</v>
      </c>
      <c r="M271" s="38"/>
    </row>
    <row r="272" spans="1:13" ht="38.25" hidden="1" customHeight="1">
      <c r="A272" s="166">
        <v>3</v>
      </c>
      <c r="B272" s="167">
        <v>2</v>
      </c>
      <c r="C272" s="167">
        <v>2</v>
      </c>
      <c r="D272" s="229"/>
      <c r="E272" s="229"/>
      <c r="F272" s="230"/>
      <c r="G272" s="168" t="s">
        <v>161</v>
      </c>
      <c r="H272" s="146">
        <v>239</v>
      </c>
      <c r="I272" s="155">
        <f>SUM(I273+I282+I286+I290+I294+I297+I300)</f>
        <v>0</v>
      </c>
      <c r="J272" s="197">
        <f>SUM(J273+J282+J286+J290+J294+J297+J300)</f>
        <v>0</v>
      </c>
      <c r="K272" s="156">
        <f>SUM(K273+K282+K286+K290+K294+K297+K300)</f>
        <v>0</v>
      </c>
      <c r="L272" s="156">
        <f>SUM(L273+L282+L286+L290+L294+L297+L300)</f>
        <v>0</v>
      </c>
      <c r="M272" s="38"/>
    </row>
    <row r="273" spans="1:13" hidden="1">
      <c r="A273" s="166">
        <v>3</v>
      </c>
      <c r="B273" s="167">
        <v>2</v>
      </c>
      <c r="C273" s="167">
        <v>2</v>
      </c>
      <c r="D273" s="167">
        <v>1</v>
      </c>
      <c r="E273" s="167"/>
      <c r="F273" s="169"/>
      <c r="G273" s="168" t="s">
        <v>162</v>
      </c>
      <c r="H273" s="146">
        <v>240</v>
      </c>
      <c r="I273" s="155">
        <f>I274</f>
        <v>0</v>
      </c>
      <c r="J273" s="155">
        <f>J274</f>
        <v>0</v>
      </c>
      <c r="K273" s="155">
        <f>K274</f>
        <v>0</v>
      </c>
      <c r="L273" s="155">
        <f>L274</f>
        <v>0</v>
      </c>
    </row>
    <row r="274" spans="1:13" hidden="1">
      <c r="A274" s="170">
        <v>3</v>
      </c>
      <c r="B274" s="166">
        <v>2</v>
      </c>
      <c r="C274" s="167">
        <v>2</v>
      </c>
      <c r="D274" s="167">
        <v>1</v>
      </c>
      <c r="E274" s="167">
        <v>1</v>
      </c>
      <c r="F274" s="169"/>
      <c r="G274" s="168" t="s">
        <v>140</v>
      </c>
      <c r="H274" s="146">
        <v>241</v>
      </c>
      <c r="I274" s="155">
        <f>SUM(I275)</f>
        <v>0</v>
      </c>
      <c r="J274" s="155">
        <f>SUM(J275)</f>
        <v>0</v>
      </c>
      <c r="K274" s="155">
        <f>SUM(K275)</f>
        <v>0</v>
      </c>
      <c r="L274" s="155">
        <f>SUM(L275)</f>
        <v>0</v>
      </c>
    </row>
    <row r="275" spans="1:13" hidden="1">
      <c r="A275" s="170">
        <v>3</v>
      </c>
      <c r="B275" s="166">
        <v>2</v>
      </c>
      <c r="C275" s="167">
        <v>2</v>
      </c>
      <c r="D275" s="167">
        <v>1</v>
      </c>
      <c r="E275" s="167">
        <v>1</v>
      </c>
      <c r="F275" s="169">
        <v>1</v>
      </c>
      <c r="G275" s="168" t="s">
        <v>140</v>
      </c>
      <c r="H275" s="146">
        <v>242</v>
      </c>
      <c r="I275" s="174">
        <v>0</v>
      </c>
      <c r="J275" s="174">
        <v>0</v>
      </c>
      <c r="K275" s="174">
        <v>0</v>
      </c>
      <c r="L275" s="174">
        <v>0</v>
      </c>
    </row>
    <row r="276" spans="1:13" ht="24" hidden="1" customHeight="1">
      <c r="A276" s="170">
        <v>3</v>
      </c>
      <c r="B276" s="166">
        <v>2</v>
      </c>
      <c r="C276" s="167">
        <v>2</v>
      </c>
      <c r="D276" s="167">
        <v>1</v>
      </c>
      <c r="E276" s="167">
        <v>2</v>
      </c>
      <c r="F276" s="169"/>
      <c r="G276" s="168" t="s">
        <v>163</v>
      </c>
      <c r="H276" s="146">
        <v>243</v>
      </c>
      <c r="I276" s="155">
        <f>SUM(I277:I278)</f>
        <v>0</v>
      </c>
      <c r="J276" s="155">
        <f>SUM(J277:J278)</f>
        <v>0</v>
      </c>
      <c r="K276" s="155">
        <f>SUM(K277:K278)</f>
        <v>0</v>
      </c>
      <c r="L276" s="155">
        <f>SUM(L277:L278)</f>
        <v>0</v>
      </c>
      <c r="M276" s="38"/>
    </row>
    <row r="277" spans="1:13" ht="24" hidden="1" customHeight="1">
      <c r="A277" s="170">
        <v>3</v>
      </c>
      <c r="B277" s="166">
        <v>2</v>
      </c>
      <c r="C277" s="167">
        <v>2</v>
      </c>
      <c r="D277" s="167">
        <v>1</v>
      </c>
      <c r="E277" s="167">
        <v>2</v>
      </c>
      <c r="F277" s="169">
        <v>1</v>
      </c>
      <c r="G277" s="168" t="s">
        <v>142</v>
      </c>
      <c r="H277" s="146">
        <v>244</v>
      </c>
      <c r="I277" s="174">
        <v>0</v>
      </c>
      <c r="J277" s="173">
        <v>0</v>
      </c>
      <c r="K277" s="174">
        <v>0</v>
      </c>
      <c r="L277" s="174">
        <v>0</v>
      </c>
      <c r="M277" s="38"/>
    </row>
    <row r="278" spans="1:13" ht="32.25" hidden="1" customHeight="1">
      <c r="A278" s="170">
        <v>3</v>
      </c>
      <c r="B278" s="166">
        <v>2</v>
      </c>
      <c r="C278" s="167">
        <v>2</v>
      </c>
      <c r="D278" s="167">
        <v>1</v>
      </c>
      <c r="E278" s="167">
        <v>2</v>
      </c>
      <c r="F278" s="169">
        <v>2</v>
      </c>
      <c r="G278" s="168" t="s">
        <v>143</v>
      </c>
      <c r="H278" s="146">
        <v>245</v>
      </c>
      <c r="I278" s="174">
        <v>0</v>
      </c>
      <c r="J278" s="173">
        <v>0</v>
      </c>
      <c r="K278" s="174">
        <v>0</v>
      </c>
      <c r="L278" s="174">
        <v>0</v>
      </c>
      <c r="M278" s="38"/>
    </row>
    <row r="279" spans="1:13" ht="27" hidden="1" customHeight="1">
      <c r="A279" s="170">
        <v>3</v>
      </c>
      <c r="B279" s="166">
        <v>2</v>
      </c>
      <c r="C279" s="167">
        <v>2</v>
      </c>
      <c r="D279" s="167">
        <v>1</v>
      </c>
      <c r="E279" s="167">
        <v>3</v>
      </c>
      <c r="F279" s="169"/>
      <c r="G279" s="168" t="s">
        <v>144</v>
      </c>
      <c r="H279" s="146">
        <v>246</v>
      </c>
      <c r="I279" s="155">
        <f>SUM(I280:I281)</f>
        <v>0</v>
      </c>
      <c r="J279" s="155">
        <f>SUM(J280:J281)</f>
        <v>0</v>
      </c>
      <c r="K279" s="155">
        <f>SUM(K280:K281)</f>
        <v>0</v>
      </c>
      <c r="L279" s="155">
        <f>SUM(L280:L281)</f>
        <v>0</v>
      </c>
      <c r="M279" s="38"/>
    </row>
    <row r="280" spans="1:13" ht="27.75" hidden="1" customHeight="1">
      <c r="A280" s="170">
        <v>3</v>
      </c>
      <c r="B280" s="166">
        <v>2</v>
      </c>
      <c r="C280" s="167">
        <v>2</v>
      </c>
      <c r="D280" s="167">
        <v>1</v>
      </c>
      <c r="E280" s="167">
        <v>3</v>
      </c>
      <c r="F280" s="169">
        <v>1</v>
      </c>
      <c r="G280" s="168" t="s">
        <v>145</v>
      </c>
      <c r="H280" s="146">
        <v>247</v>
      </c>
      <c r="I280" s="174">
        <v>0</v>
      </c>
      <c r="J280" s="173">
        <v>0</v>
      </c>
      <c r="K280" s="174">
        <v>0</v>
      </c>
      <c r="L280" s="174">
        <v>0</v>
      </c>
      <c r="M280" s="38"/>
    </row>
    <row r="281" spans="1:13" ht="27" hidden="1" customHeight="1">
      <c r="A281" s="170">
        <v>3</v>
      </c>
      <c r="B281" s="166">
        <v>2</v>
      </c>
      <c r="C281" s="167">
        <v>2</v>
      </c>
      <c r="D281" s="167">
        <v>1</v>
      </c>
      <c r="E281" s="167">
        <v>3</v>
      </c>
      <c r="F281" s="169">
        <v>2</v>
      </c>
      <c r="G281" s="168" t="s">
        <v>164</v>
      </c>
      <c r="H281" s="146">
        <v>248</v>
      </c>
      <c r="I281" s="174">
        <v>0</v>
      </c>
      <c r="J281" s="173">
        <v>0</v>
      </c>
      <c r="K281" s="174">
        <v>0</v>
      </c>
      <c r="L281" s="174">
        <v>0</v>
      </c>
      <c r="M281" s="38"/>
    </row>
    <row r="282" spans="1:13" ht="25.5" hidden="1" customHeight="1">
      <c r="A282" s="170">
        <v>3</v>
      </c>
      <c r="B282" s="166">
        <v>2</v>
      </c>
      <c r="C282" s="167">
        <v>2</v>
      </c>
      <c r="D282" s="167">
        <v>2</v>
      </c>
      <c r="E282" s="167"/>
      <c r="F282" s="169"/>
      <c r="G282" s="168" t="s">
        <v>165</v>
      </c>
      <c r="H282" s="146">
        <v>249</v>
      </c>
      <c r="I282" s="155">
        <f>I283</f>
        <v>0</v>
      </c>
      <c r="J282" s="156">
        <f>J283</f>
        <v>0</v>
      </c>
      <c r="K282" s="155">
        <f>K283</f>
        <v>0</v>
      </c>
      <c r="L282" s="156">
        <f>L283</f>
        <v>0</v>
      </c>
      <c r="M282" s="38"/>
    </row>
    <row r="283" spans="1:13" ht="32.25" hidden="1" customHeight="1">
      <c r="A283" s="166">
        <v>3</v>
      </c>
      <c r="B283" s="167">
        <v>2</v>
      </c>
      <c r="C283" s="159">
        <v>2</v>
      </c>
      <c r="D283" s="159">
        <v>2</v>
      </c>
      <c r="E283" s="159">
        <v>1</v>
      </c>
      <c r="F283" s="162"/>
      <c r="G283" s="168" t="s">
        <v>165</v>
      </c>
      <c r="H283" s="146">
        <v>250</v>
      </c>
      <c r="I283" s="177">
        <f>SUM(I284:I285)</f>
        <v>0</v>
      </c>
      <c r="J283" s="199">
        <f>SUM(J284:J285)</f>
        <v>0</v>
      </c>
      <c r="K283" s="178">
        <f>SUM(K284:K285)</f>
        <v>0</v>
      </c>
      <c r="L283" s="178">
        <f>SUM(L284:L285)</f>
        <v>0</v>
      </c>
      <c r="M283" s="38"/>
    </row>
    <row r="284" spans="1:13" ht="25.5" hidden="1" customHeight="1">
      <c r="A284" s="166">
        <v>3</v>
      </c>
      <c r="B284" s="167">
        <v>2</v>
      </c>
      <c r="C284" s="167">
        <v>2</v>
      </c>
      <c r="D284" s="167">
        <v>2</v>
      </c>
      <c r="E284" s="167">
        <v>1</v>
      </c>
      <c r="F284" s="169">
        <v>1</v>
      </c>
      <c r="G284" s="168" t="s">
        <v>166</v>
      </c>
      <c r="H284" s="146">
        <v>251</v>
      </c>
      <c r="I284" s="174">
        <v>0</v>
      </c>
      <c r="J284" s="174">
        <v>0</v>
      </c>
      <c r="K284" s="174">
        <v>0</v>
      </c>
      <c r="L284" s="174">
        <v>0</v>
      </c>
      <c r="M284" s="38"/>
    </row>
    <row r="285" spans="1:13" ht="25.5" hidden="1" customHeight="1">
      <c r="A285" s="166">
        <v>3</v>
      </c>
      <c r="B285" s="167">
        <v>2</v>
      </c>
      <c r="C285" s="167">
        <v>2</v>
      </c>
      <c r="D285" s="167">
        <v>2</v>
      </c>
      <c r="E285" s="167">
        <v>1</v>
      </c>
      <c r="F285" s="169">
        <v>2</v>
      </c>
      <c r="G285" s="170" t="s">
        <v>167</v>
      </c>
      <c r="H285" s="146">
        <v>252</v>
      </c>
      <c r="I285" s="174">
        <v>0</v>
      </c>
      <c r="J285" s="174">
        <v>0</v>
      </c>
      <c r="K285" s="174">
        <v>0</v>
      </c>
      <c r="L285" s="174">
        <v>0</v>
      </c>
      <c r="M285" s="38"/>
    </row>
    <row r="286" spans="1:13" ht="25.5" hidden="1" customHeight="1">
      <c r="A286" s="166">
        <v>3</v>
      </c>
      <c r="B286" s="167">
        <v>2</v>
      </c>
      <c r="C286" s="167">
        <v>2</v>
      </c>
      <c r="D286" s="167">
        <v>3</v>
      </c>
      <c r="E286" s="167"/>
      <c r="F286" s="169"/>
      <c r="G286" s="168" t="s">
        <v>168</v>
      </c>
      <c r="H286" s="146">
        <v>253</v>
      </c>
      <c r="I286" s="155">
        <f>I287</f>
        <v>0</v>
      </c>
      <c r="J286" s="197">
        <f>J287</f>
        <v>0</v>
      </c>
      <c r="K286" s="156">
        <f>K287</f>
        <v>0</v>
      </c>
      <c r="L286" s="156">
        <f>L287</f>
        <v>0</v>
      </c>
      <c r="M286" s="38"/>
    </row>
    <row r="287" spans="1:13" ht="30" hidden="1" customHeight="1">
      <c r="A287" s="161">
        <v>3</v>
      </c>
      <c r="B287" s="167">
        <v>2</v>
      </c>
      <c r="C287" s="167">
        <v>2</v>
      </c>
      <c r="D287" s="167">
        <v>3</v>
      </c>
      <c r="E287" s="167">
        <v>1</v>
      </c>
      <c r="F287" s="169"/>
      <c r="G287" s="168" t="s">
        <v>168</v>
      </c>
      <c r="H287" s="146">
        <v>254</v>
      </c>
      <c r="I287" s="155">
        <f>I288+I289</f>
        <v>0</v>
      </c>
      <c r="J287" s="155">
        <f>J288+J289</f>
        <v>0</v>
      </c>
      <c r="K287" s="155">
        <f>K288+K289</f>
        <v>0</v>
      </c>
      <c r="L287" s="155">
        <f>L288+L289</f>
        <v>0</v>
      </c>
      <c r="M287" s="38"/>
    </row>
    <row r="288" spans="1:13" ht="31.5" hidden="1" customHeight="1">
      <c r="A288" s="161">
        <v>3</v>
      </c>
      <c r="B288" s="167">
        <v>2</v>
      </c>
      <c r="C288" s="167">
        <v>2</v>
      </c>
      <c r="D288" s="167">
        <v>3</v>
      </c>
      <c r="E288" s="167">
        <v>1</v>
      </c>
      <c r="F288" s="169">
        <v>1</v>
      </c>
      <c r="G288" s="168" t="s">
        <v>169</v>
      </c>
      <c r="H288" s="146">
        <v>255</v>
      </c>
      <c r="I288" s="174">
        <v>0</v>
      </c>
      <c r="J288" s="174">
        <v>0</v>
      </c>
      <c r="K288" s="174">
        <v>0</v>
      </c>
      <c r="L288" s="174">
        <v>0</v>
      </c>
      <c r="M288" s="38"/>
    </row>
    <row r="289" spans="1:13" ht="25.5" hidden="1" customHeight="1">
      <c r="A289" s="161">
        <v>3</v>
      </c>
      <c r="B289" s="167">
        <v>2</v>
      </c>
      <c r="C289" s="167">
        <v>2</v>
      </c>
      <c r="D289" s="167">
        <v>3</v>
      </c>
      <c r="E289" s="167">
        <v>1</v>
      </c>
      <c r="F289" s="169">
        <v>2</v>
      </c>
      <c r="G289" s="168" t="s">
        <v>170</v>
      </c>
      <c r="H289" s="146">
        <v>256</v>
      </c>
      <c r="I289" s="174">
        <v>0</v>
      </c>
      <c r="J289" s="174">
        <v>0</v>
      </c>
      <c r="K289" s="174">
        <v>0</v>
      </c>
      <c r="L289" s="174">
        <v>0</v>
      </c>
      <c r="M289" s="38"/>
    </row>
    <row r="290" spans="1:13" ht="27" hidden="1" customHeight="1">
      <c r="A290" s="166">
        <v>3</v>
      </c>
      <c r="B290" s="167">
        <v>2</v>
      </c>
      <c r="C290" s="167">
        <v>2</v>
      </c>
      <c r="D290" s="167">
        <v>4</v>
      </c>
      <c r="E290" s="167"/>
      <c r="F290" s="169"/>
      <c r="G290" s="168" t="s">
        <v>171</v>
      </c>
      <c r="H290" s="146">
        <v>257</v>
      </c>
      <c r="I290" s="155">
        <f>I291</f>
        <v>0</v>
      </c>
      <c r="J290" s="197">
        <f>J291</f>
        <v>0</v>
      </c>
      <c r="K290" s="156">
        <f>K291</f>
        <v>0</v>
      </c>
      <c r="L290" s="156">
        <f>L291</f>
        <v>0</v>
      </c>
      <c r="M290" s="38"/>
    </row>
    <row r="291" spans="1:13" hidden="1">
      <c r="A291" s="166">
        <v>3</v>
      </c>
      <c r="B291" s="167">
        <v>2</v>
      </c>
      <c r="C291" s="167">
        <v>2</v>
      </c>
      <c r="D291" s="167">
        <v>4</v>
      </c>
      <c r="E291" s="167">
        <v>1</v>
      </c>
      <c r="F291" s="169"/>
      <c r="G291" s="168" t="s">
        <v>171</v>
      </c>
      <c r="H291" s="146">
        <v>258</v>
      </c>
      <c r="I291" s="155">
        <f>SUM(I292:I293)</f>
        <v>0</v>
      </c>
      <c r="J291" s="197">
        <f>SUM(J292:J293)</f>
        <v>0</v>
      </c>
      <c r="K291" s="156">
        <f>SUM(K292:K293)</f>
        <v>0</v>
      </c>
      <c r="L291" s="156">
        <f>SUM(L292:L293)</f>
        <v>0</v>
      </c>
    </row>
    <row r="292" spans="1:13" ht="30.75" hidden="1" customHeight="1">
      <c r="A292" s="166">
        <v>3</v>
      </c>
      <c r="B292" s="167">
        <v>2</v>
      </c>
      <c r="C292" s="167">
        <v>2</v>
      </c>
      <c r="D292" s="167">
        <v>4</v>
      </c>
      <c r="E292" s="167">
        <v>1</v>
      </c>
      <c r="F292" s="169">
        <v>1</v>
      </c>
      <c r="G292" s="168" t="s">
        <v>172</v>
      </c>
      <c r="H292" s="146">
        <v>259</v>
      </c>
      <c r="I292" s="174">
        <v>0</v>
      </c>
      <c r="J292" s="174">
        <v>0</v>
      </c>
      <c r="K292" s="174">
        <v>0</v>
      </c>
      <c r="L292" s="174">
        <v>0</v>
      </c>
      <c r="M292" s="38"/>
    </row>
    <row r="293" spans="1:13" ht="27.75" hidden="1" customHeight="1">
      <c r="A293" s="161">
        <v>3</v>
      </c>
      <c r="B293" s="159">
        <v>2</v>
      </c>
      <c r="C293" s="159">
        <v>2</v>
      </c>
      <c r="D293" s="159">
        <v>4</v>
      </c>
      <c r="E293" s="159">
        <v>1</v>
      </c>
      <c r="F293" s="162">
        <v>2</v>
      </c>
      <c r="G293" s="170" t="s">
        <v>173</v>
      </c>
      <c r="H293" s="146">
        <v>260</v>
      </c>
      <c r="I293" s="174">
        <v>0</v>
      </c>
      <c r="J293" s="174">
        <v>0</v>
      </c>
      <c r="K293" s="174">
        <v>0</v>
      </c>
      <c r="L293" s="174">
        <v>0</v>
      </c>
      <c r="M293" s="38"/>
    </row>
    <row r="294" spans="1:13" ht="28.5" hidden="1" customHeight="1">
      <c r="A294" s="166">
        <v>3</v>
      </c>
      <c r="B294" s="167">
        <v>2</v>
      </c>
      <c r="C294" s="167">
        <v>2</v>
      </c>
      <c r="D294" s="167">
        <v>5</v>
      </c>
      <c r="E294" s="167"/>
      <c r="F294" s="169"/>
      <c r="G294" s="168" t="s">
        <v>174</v>
      </c>
      <c r="H294" s="146">
        <v>261</v>
      </c>
      <c r="I294" s="155">
        <f t="shared" ref="I294:L295" si="26">I295</f>
        <v>0</v>
      </c>
      <c r="J294" s="197">
        <f t="shared" si="26"/>
        <v>0</v>
      </c>
      <c r="K294" s="156">
        <f t="shared" si="26"/>
        <v>0</v>
      </c>
      <c r="L294" s="156">
        <f t="shared" si="26"/>
        <v>0</v>
      </c>
      <c r="M294" s="38"/>
    </row>
    <row r="295" spans="1:13" ht="26.25" hidden="1" customHeight="1">
      <c r="A295" s="166">
        <v>3</v>
      </c>
      <c r="B295" s="167">
        <v>2</v>
      </c>
      <c r="C295" s="167">
        <v>2</v>
      </c>
      <c r="D295" s="167">
        <v>5</v>
      </c>
      <c r="E295" s="167">
        <v>1</v>
      </c>
      <c r="F295" s="169"/>
      <c r="G295" s="168" t="s">
        <v>174</v>
      </c>
      <c r="H295" s="146">
        <v>262</v>
      </c>
      <c r="I295" s="155">
        <f t="shared" si="26"/>
        <v>0</v>
      </c>
      <c r="J295" s="197">
        <f t="shared" si="26"/>
        <v>0</v>
      </c>
      <c r="K295" s="156">
        <f t="shared" si="26"/>
        <v>0</v>
      </c>
      <c r="L295" s="156">
        <f t="shared" si="26"/>
        <v>0</v>
      </c>
      <c r="M295" s="38"/>
    </row>
    <row r="296" spans="1:13" ht="26.25" hidden="1" customHeight="1">
      <c r="A296" s="166">
        <v>3</v>
      </c>
      <c r="B296" s="167">
        <v>2</v>
      </c>
      <c r="C296" s="167">
        <v>2</v>
      </c>
      <c r="D296" s="167">
        <v>5</v>
      </c>
      <c r="E296" s="167">
        <v>1</v>
      </c>
      <c r="F296" s="169">
        <v>1</v>
      </c>
      <c r="G296" s="168" t="s">
        <v>174</v>
      </c>
      <c r="H296" s="146">
        <v>263</v>
      </c>
      <c r="I296" s="174">
        <v>0</v>
      </c>
      <c r="J296" s="174">
        <v>0</v>
      </c>
      <c r="K296" s="174">
        <v>0</v>
      </c>
      <c r="L296" s="174">
        <v>0</v>
      </c>
      <c r="M296" s="38"/>
    </row>
    <row r="297" spans="1:13" ht="26.25" hidden="1" customHeight="1">
      <c r="A297" s="166">
        <v>3</v>
      </c>
      <c r="B297" s="167">
        <v>2</v>
      </c>
      <c r="C297" s="167">
        <v>2</v>
      </c>
      <c r="D297" s="167">
        <v>6</v>
      </c>
      <c r="E297" s="167"/>
      <c r="F297" s="169"/>
      <c r="G297" s="168" t="s">
        <v>157</v>
      </c>
      <c r="H297" s="146">
        <v>264</v>
      </c>
      <c r="I297" s="155">
        <f t="shared" ref="I297:L298" si="27">I298</f>
        <v>0</v>
      </c>
      <c r="J297" s="231">
        <f t="shared" si="27"/>
        <v>0</v>
      </c>
      <c r="K297" s="156">
        <f t="shared" si="27"/>
        <v>0</v>
      </c>
      <c r="L297" s="156">
        <f t="shared" si="27"/>
        <v>0</v>
      </c>
      <c r="M297" s="38"/>
    </row>
    <row r="298" spans="1:13" ht="30" hidden="1" customHeight="1">
      <c r="A298" s="166">
        <v>3</v>
      </c>
      <c r="B298" s="167">
        <v>2</v>
      </c>
      <c r="C298" s="167">
        <v>2</v>
      </c>
      <c r="D298" s="167">
        <v>6</v>
      </c>
      <c r="E298" s="167">
        <v>1</v>
      </c>
      <c r="F298" s="169"/>
      <c r="G298" s="168" t="s">
        <v>157</v>
      </c>
      <c r="H298" s="146">
        <v>265</v>
      </c>
      <c r="I298" s="155">
        <f t="shared" si="27"/>
        <v>0</v>
      </c>
      <c r="J298" s="231">
        <f t="shared" si="27"/>
        <v>0</v>
      </c>
      <c r="K298" s="156">
        <f t="shared" si="27"/>
        <v>0</v>
      </c>
      <c r="L298" s="156">
        <f t="shared" si="27"/>
        <v>0</v>
      </c>
      <c r="M298" s="38"/>
    </row>
    <row r="299" spans="1:13" ht="24.75" hidden="1" customHeight="1">
      <c r="A299" s="166">
        <v>3</v>
      </c>
      <c r="B299" s="189">
        <v>2</v>
      </c>
      <c r="C299" s="189">
        <v>2</v>
      </c>
      <c r="D299" s="167">
        <v>6</v>
      </c>
      <c r="E299" s="189">
        <v>1</v>
      </c>
      <c r="F299" s="190">
        <v>1</v>
      </c>
      <c r="G299" s="191" t="s">
        <v>157</v>
      </c>
      <c r="H299" s="146">
        <v>266</v>
      </c>
      <c r="I299" s="174">
        <v>0</v>
      </c>
      <c r="J299" s="174">
        <v>0</v>
      </c>
      <c r="K299" s="174">
        <v>0</v>
      </c>
      <c r="L299" s="174">
        <v>0</v>
      </c>
      <c r="M299" s="38"/>
    </row>
    <row r="300" spans="1:13" ht="29.25" hidden="1" customHeight="1">
      <c r="A300" s="170">
        <v>3</v>
      </c>
      <c r="B300" s="166">
        <v>2</v>
      </c>
      <c r="C300" s="167">
        <v>2</v>
      </c>
      <c r="D300" s="167">
        <v>7</v>
      </c>
      <c r="E300" s="167"/>
      <c r="F300" s="169"/>
      <c r="G300" s="168" t="s">
        <v>158</v>
      </c>
      <c r="H300" s="146">
        <v>267</v>
      </c>
      <c r="I300" s="155">
        <f>I301</f>
        <v>0</v>
      </c>
      <c r="J300" s="231">
        <f>J301</f>
        <v>0</v>
      </c>
      <c r="K300" s="156">
        <f>K301</f>
        <v>0</v>
      </c>
      <c r="L300" s="156">
        <f>L301</f>
        <v>0</v>
      </c>
      <c r="M300" s="38"/>
    </row>
    <row r="301" spans="1:13" ht="26.25" hidden="1" customHeight="1">
      <c r="A301" s="170">
        <v>3</v>
      </c>
      <c r="B301" s="166">
        <v>2</v>
      </c>
      <c r="C301" s="167">
        <v>2</v>
      </c>
      <c r="D301" s="167">
        <v>7</v>
      </c>
      <c r="E301" s="167">
        <v>1</v>
      </c>
      <c r="F301" s="169"/>
      <c r="G301" s="168" t="s">
        <v>158</v>
      </c>
      <c r="H301" s="146">
        <v>268</v>
      </c>
      <c r="I301" s="155">
        <f>I302+I303</f>
        <v>0</v>
      </c>
      <c r="J301" s="155">
        <f>J302+J303</f>
        <v>0</v>
      </c>
      <c r="K301" s="155">
        <f>K302+K303</f>
        <v>0</v>
      </c>
      <c r="L301" s="155">
        <f>L302+L303</f>
        <v>0</v>
      </c>
      <c r="M301" s="38"/>
    </row>
    <row r="302" spans="1:13" ht="27.75" hidden="1" customHeight="1">
      <c r="A302" s="170">
        <v>3</v>
      </c>
      <c r="B302" s="166">
        <v>2</v>
      </c>
      <c r="C302" s="166">
        <v>2</v>
      </c>
      <c r="D302" s="167">
        <v>7</v>
      </c>
      <c r="E302" s="167">
        <v>1</v>
      </c>
      <c r="F302" s="169">
        <v>1</v>
      </c>
      <c r="G302" s="168" t="s">
        <v>159</v>
      </c>
      <c r="H302" s="146">
        <v>269</v>
      </c>
      <c r="I302" s="174">
        <v>0</v>
      </c>
      <c r="J302" s="174">
        <v>0</v>
      </c>
      <c r="K302" s="174">
        <v>0</v>
      </c>
      <c r="L302" s="174">
        <v>0</v>
      </c>
      <c r="M302" s="38"/>
    </row>
    <row r="303" spans="1:13" ht="25.5" hidden="1" customHeight="1">
      <c r="A303" s="170">
        <v>3</v>
      </c>
      <c r="B303" s="166">
        <v>2</v>
      </c>
      <c r="C303" s="166">
        <v>2</v>
      </c>
      <c r="D303" s="167">
        <v>7</v>
      </c>
      <c r="E303" s="167">
        <v>1</v>
      </c>
      <c r="F303" s="169">
        <v>2</v>
      </c>
      <c r="G303" s="168" t="s">
        <v>160</v>
      </c>
      <c r="H303" s="146">
        <v>270</v>
      </c>
      <c r="I303" s="174">
        <v>0</v>
      </c>
      <c r="J303" s="174">
        <v>0</v>
      </c>
      <c r="K303" s="174">
        <v>0</v>
      </c>
      <c r="L303" s="174">
        <v>0</v>
      </c>
      <c r="M303" s="38"/>
    </row>
    <row r="304" spans="1:13" ht="30" hidden="1" customHeight="1">
      <c r="A304" s="175">
        <v>3</v>
      </c>
      <c r="B304" s="175">
        <v>3</v>
      </c>
      <c r="C304" s="151"/>
      <c r="D304" s="152"/>
      <c r="E304" s="152"/>
      <c r="F304" s="154"/>
      <c r="G304" s="153" t="s">
        <v>175</v>
      </c>
      <c r="H304" s="146">
        <v>271</v>
      </c>
      <c r="I304" s="155">
        <f>SUM(I305+I337)</f>
        <v>0</v>
      </c>
      <c r="J304" s="231">
        <f>SUM(J305+J337)</f>
        <v>0</v>
      </c>
      <c r="K304" s="156">
        <f>SUM(K305+K337)</f>
        <v>0</v>
      </c>
      <c r="L304" s="156">
        <f>SUM(L305+L337)</f>
        <v>0</v>
      </c>
      <c r="M304" s="38"/>
    </row>
    <row r="305" spans="1:13" ht="40.5" hidden="1" customHeight="1">
      <c r="A305" s="170">
        <v>3</v>
      </c>
      <c r="B305" s="170">
        <v>3</v>
      </c>
      <c r="C305" s="166">
        <v>1</v>
      </c>
      <c r="D305" s="167"/>
      <c r="E305" s="167"/>
      <c r="F305" s="169"/>
      <c r="G305" s="168" t="s">
        <v>176</v>
      </c>
      <c r="H305" s="146">
        <v>272</v>
      </c>
      <c r="I305" s="155">
        <f>SUM(I306+I315+I319+I323+I327+I330+I333)</f>
        <v>0</v>
      </c>
      <c r="J305" s="231">
        <f>SUM(J306+J315+J319+J323+J327+J330+J333)</f>
        <v>0</v>
      </c>
      <c r="K305" s="156">
        <f>SUM(K306+K315+K319+K323+K327+K330+K333)</f>
        <v>0</v>
      </c>
      <c r="L305" s="156">
        <f>SUM(L306+L315+L319+L323+L327+L330+L333)</f>
        <v>0</v>
      </c>
      <c r="M305" s="38"/>
    </row>
    <row r="306" spans="1:13" ht="29.25" hidden="1" customHeight="1">
      <c r="A306" s="170">
        <v>3</v>
      </c>
      <c r="B306" s="170">
        <v>3</v>
      </c>
      <c r="C306" s="166">
        <v>1</v>
      </c>
      <c r="D306" s="167">
        <v>1</v>
      </c>
      <c r="E306" s="167"/>
      <c r="F306" s="169"/>
      <c r="G306" s="168" t="s">
        <v>162</v>
      </c>
      <c r="H306" s="146">
        <v>273</v>
      </c>
      <c r="I306" s="155">
        <f>SUM(I307+I309+I312)</f>
        <v>0</v>
      </c>
      <c r="J306" s="155">
        <f>SUM(J307+J309+J312)</f>
        <v>0</v>
      </c>
      <c r="K306" s="155">
        <f>SUM(K307+K309+K312)</f>
        <v>0</v>
      </c>
      <c r="L306" s="155">
        <f>SUM(L307+L309+L312)</f>
        <v>0</v>
      </c>
      <c r="M306" s="38"/>
    </row>
    <row r="307" spans="1:13" ht="27" hidden="1" customHeight="1">
      <c r="A307" s="170">
        <v>3</v>
      </c>
      <c r="B307" s="170">
        <v>3</v>
      </c>
      <c r="C307" s="166">
        <v>1</v>
      </c>
      <c r="D307" s="167">
        <v>1</v>
      </c>
      <c r="E307" s="167">
        <v>1</v>
      </c>
      <c r="F307" s="169"/>
      <c r="G307" s="168" t="s">
        <v>140</v>
      </c>
      <c r="H307" s="146">
        <v>274</v>
      </c>
      <c r="I307" s="155">
        <f>SUM(I308:I308)</f>
        <v>0</v>
      </c>
      <c r="J307" s="231">
        <f>SUM(J308:J308)</f>
        <v>0</v>
      </c>
      <c r="K307" s="156">
        <f>SUM(K308:K308)</f>
        <v>0</v>
      </c>
      <c r="L307" s="156">
        <f>SUM(L308:L308)</f>
        <v>0</v>
      </c>
      <c r="M307" s="38"/>
    </row>
    <row r="308" spans="1:13" ht="28.5" hidden="1" customHeight="1">
      <c r="A308" s="170">
        <v>3</v>
      </c>
      <c r="B308" s="170">
        <v>3</v>
      </c>
      <c r="C308" s="166">
        <v>1</v>
      </c>
      <c r="D308" s="167">
        <v>1</v>
      </c>
      <c r="E308" s="167">
        <v>1</v>
      </c>
      <c r="F308" s="169">
        <v>1</v>
      </c>
      <c r="G308" s="168" t="s">
        <v>140</v>
      </c>
      <c r="H308" s="146">
        <v>275</v>
      </c>
      <c r="I308" s="174">
        <v>0</v>
      </c>
      <c r="J308" s="174">
        <v>0</v>
      </c>
      <c r="K308" s="174">
        <v>0</v>
      </c>
      <c r="L308" s="174">
        <v>0</v>
      </c>
      <c r="M308" s="38"/>
    </row>
    <row r="309" spans="1:13" ht="31.5" hidden="1" customHeight="1">
      <c r="A309" s="170">
        <v>3</v>
      </c>
      <c r="B309" s="170">
        <v>3</v>
      </c>
      <c r="C309" s="166">
        <v>1</v>
      </c>
      <c r="D309" s="167">
        <v>1</v>
      </c>
      <c r="E309" s="167">
        <v>2</v>
      </c>
      <c r="F309" s="169"/>
      <c r="G309" s="168" t="s">
        <v>163</v>
      </c>
      <c r="H309" s="146">
        <v>276</v>
      </c>
      <c r="I309" s="155">
        <f>SUM(I310:I311)</f>
        <v>0</v>
      </c>
      <c r="J309" s="155">
        <f>SUM(J310:J311)</f>
        <v>0</v>
      </c>
      <c r="K309" s="155">
        <f>SUM(K310:K311)</f>
        <v>0</v>
      </c>
      <c r="L309" s="155">
        <f>SUM(L310:L311)</f>
        <v>0</v>
      </c>
      <c r="M309" s="38"/>
    </row>
    <row r="310" spans="1:13" ht="25.5" hidden="1" customHeight="1">
      <c r="A310" s="170">
        <v>3</v>
      </c>
      <c r="B310" s="170">
        <v>3</v>
      </c>
      <c r="C310" s="166">
        <v>1</v>
      </c>
      <c r="D310" s="167">
        <v>1</v>
      </c>
      <c r="E310" s="167">
        <v>2</v>
      </c>
      <c r="F310" s="169">
        <v>1</v>
      </c>
      <c r="G310" s="168" t="s">
        <v>142</v>
      </c>
      <c r="H310" s="146">
        <v>277</v>
      </c>
      <c r="I310" s="174">
        <v>0</v>
      </c>
      <c r="J310" s="174">
        <v>0</v>
      </c>
      <c r="K310" s="174">
        <v>0</v>
      </c>
      <c r="L310" s="174">
        <v>0</v>
      </c>
      <c r="M310" s="38"/>
    </row>
    <row r="311" spans="1:13" ht="29.25" hidden="1" customHeight="1">
      <c r="A311" s="170">
        <v>3</v>
      </c>
      <c r="B311" s="170">
        <v>3</v>
      </c>
      <c r="C311" s="166">
        <v>1</v>
      </c>
      <c r="D311" s="167">
        <v>1</v>
      </c>
      <c r="E311" s="167">
        <v>2</v>
      </c>
      <c r="F311" s="169">
        <v>2</v>
      </c>
      <c r="G311" s="168" t="s">
        <v>143</v>
      </c>
      <c r="H311" s="146">
        <v>278</v>
      </c>
      <c r="I311" s="174">
        <v>0</v>
      </c>
      <c r="J311" s="174">
        <v>0</v>
      </c>
      <c r="K311" s="174">
        <v>0</v>
      </c>
      <c r="L311" s="174">
        <v>0</v>
      </c>
      <c r="M311" s="38"/>
    </row>
    <row r="312" spans="1:13" ht="28.5" hidden="1" customHeight="1">
      <c r="A312" s="170">
        <v>3</v>
      </c>
      <c r="B312" s="170">
        <v>3</v>
      </c>
      <c r="C312" s="166">
        <v>1</v>
      </c>
      <c r="D312" s="167">
        <v>1</v>
      </c>
      <c r="E312" s="167">
        <v>3</v>
      </c>
      <c r="F312" s="169"/>
      <c r="G312" s="168" t="s">
        <v>144</v>
      </c>
      <c r="H312" s="146">
        <v>279</v>
      </c>
      <c r="I312" s="155">
        <f>SUM(I313:I314)</f>
        <v>0</v>
      </c>
      <c r="J312" s="155">
        <f>SUM(J313:J314)</f>
        <v>0</v>
      </c>
      <c r="K312" s="155">
        <f>SUM(K313:K314)</f>
        <v>0</v>
      </c>
      <c r="L312" s="155">
        <f>SUM(L313:L314)</f>
        <v>0</v>
      </c>
      <c r="M312" s="38"/>
    </row>
    <row r="313" spans="1:13" ht="24.75" hidden="1" customHeight="1">
      <c r="A313" s="170">
        <v>3</v>
      </c>
      <c r="B313" s="170">
        <v>3</v>
      </c>
      <c r="C313" s="166">
        <v>1</v>
      </c>
      <c r="D313" s="167">
        <v>1</v>
      </c>
      <c r="E313" s="167">
        <v>3</v>
      </c>
      <c r="F313" s="169">
        <v>1</v>
      </c>
      <c r="G313" s="168" t="s">
        <v>145</v>
      </c>
      <c r="H313" s="146">
        <v>280</v>
      </c>
      <c r="I313" s="174">
        <v>0</v>
      </c>
      <c r="J313" s="174">
        <v>0</v>
      </c>
      <c r="K313" s="174">
        <v>0</v>
      </c>
      <c r="L313" s="174">
        <v>0</v>
      </c>
      <c r="M313" s="38"/>
    </row>
    <row r="314" spans="1:13" ht="22.5" hidden="1" customHeight="1">
      <c r="A314" s="170">
        <v>3</v>
      </c>
      <c r="B314" s="170">
        <v>3</v>
      </c>
      <c r="C314" s="166">
        <v>1</v>
      </c>
      <c r="D314" s="167">
        <v>1</v>
      </c>
      <c r="E314" s="167">
        <v>3</v>
      </c>
      <c r="F314" s="169">
        <v>2</v>
      </c>
      <c r="G314" s="168" t="s">
        <v>164</v>
      </c>
      <c r="H314" s="146">
        <v>281</v>
      </c>
      <c r="I314" s="174">
        <v>0</v>
      </c>
      <c r="J314" s="174">
        <v>0</v>
      </c>
      <c r="K314" s="174">
        <v>0</v>
      </c>
      <c r="L314" s="174">
        <v>0</v>
      </c>
      <c r="M314" s="38"/>
    </row>
    <row r="315" spans="1:13" hidden="1">
      <c r="A315" s="187">
        <v>3</v>
      </c>
      <c r="B315" s="161">
        <v>3</v>
      </c>
      <c r="C315" s="166">
        <v>1</v>
      </c>
      <c r="D315" s="167">
        <v>2</v>
      </c>
      <c r="E315" s="167"/>
      <c r="F315" s="169"/>
      <c r="G315" s="168" t="s">
        <v>177</v>
      </c>
      <c r="H315" s="146">
        <v>282</v>
      </c>
      <c r="I315" s="155">
        <f>I316</f>
        <v>0</v>
      </c>
      <c r="J315" s="231">
        <f>J316</f>
        <v>0</v>
      </c>
      <c r="K315" s="156">
        <f>K316</f>
        <v>0</v>
      </c>
      <c r="L315" s="156">
        <f>L316</f>
        <v>0</v>
      </c>
    </row>
    <row r="316" spans="1:13" ht="26.25" hidden="1" customHeight="1">
      <c r="A316" s="187">
        <v>3</v>
      </c>
      <c r="B316" s="187">
        <v>3</v>
      </c>
      <c r="C316" s="161">
        <v>1</v>
      </c>
      <c r="D316" s="159">
        <v>2</v>
      </c>
      <c r="E316" s="159">
        <v>1</v>
      </c>
      <c r="F316" s="162"/>
      <c r="G316" s="168" t="s">
        <v>177</v>
      </c>
      <c r="H316" s="146">
        <v>283</v>
      </c>
      <c r="I316" s="177">
        <f>SUM(I317:I318)</f>
        <v>0</v>
      </c>
      <c r="J316" s="232">
        <f>SUM(J317:J318)</f>
        <v>0</v>
      </c>
      <c r="K316" s="178">
        <f>SUM(K317:K318)</f>
        <v>0</v>
      </c>
      <c r="L316" s="178">
        <f>SUM(L317:L318)</f>
        <v>0</v>
      </c>
      <c r="M316" s="38"/>
    </row>
    <row r="317" spans="1:13" ht="25.5" hidden="1" customHeight="1">
      <c r="A317" s="170">
        <v>3</v>
      </c>
      <c r="B317" s="170">
        <v>3</v>
      </c>
      <c r="C317" s="166">
        <v>1</v>
      </c>
      <c r="D317" s="167">
        <v>2</v>
      </c>
      <c r="E317" s="167">
        <v>1</v>
      </c>
      <c r="F317" s="169">
        <v>1</v>
      </c>
      <c r="G317" s="168" t="s">
        <v>178</v>
      </c>
      <c r="H317" s="146">
        <v>284</v>
      </c>
      <c r="I317" s="174">
        <v>0</v>
      </c>
      <c r="J317" s="174">
        <v>0</v>
      </c>
      <c r="K317" s="174">
        <v>0</v>
      </c>
      <c r="L317" s="174">
        <v>0</v>
      </c>
      <c r="M317" s="38"/>
    </row>
    <row r="318" spans="1:13" ht="24" hidden="1" customHeight="1">
      <c r="A318" s="179">
        <v>3</v>
      </c>
      <c r="B318" s="215">
        <v>3</v>
      </c>
      <c r="C318" s="188">
        <v>1</v>
      </c>
      <c r="D318" s="189">
        <v>2</v>
      </c>
      <c r="E318" s="189">
        <v>1</v>
      </c>
      <c r="F318" s="190">
        <v>2</v>
      </c>
      <c r="G318" s="191" t="s">
        <v>179</v>
      </c>
      <c r="H318" s="146">
        <v>285</v>
      </c>
      <c r="I318" s="174">
        <v>0</v>
      </c>
      <c r="J318" s="174">
        <v>0</v>
      </c>
      <c r="K318" s="174">
        <v>0</v>
      </c>
      <c r="L318" s="174">
        <v>0</v>
      </c>
      <c r="M318" s="38"/>
    </row>
    <row r="319" spans="1:13" ht="27.75" hidden="1" customHeight="1">
      <c r="A319" s="166">
        <v>3</v>
      </c>
      <c r="B319" s="168">
        <v>3</v>
      </c>
      <c r="C319" s="166">
        <v>1</v>
      </c>
      <c r="D319" s="167">
        <v>3</v>
      </c>
      <c r="E319" s="167"/>
      <c r="F319" s="169"/>
      <c r="G319" s="168" t="s">
        <v>180</v>
      </c>
      <c r="H319" s="146">
        <v>286</v>
      </c>
      <c r="I319" s="155">
        <f>I320</f>
        <v>0</v>
      </c>
      <c r="J319" s="231">
        <f>J320</f>
        <v>0</v>
      </c>
      <c r="K319" s="156">
        <f>K320</f>
        <v>0</v>
      </c>
      <c r="L319" s="156">
        <f>L320</f>
        <v>0</v>
      </c>
      <c r="M319" s="38"/>
    </row>
    <row r="320" spans="1:13" ht="24" hidden="1" customHeight="1">
      <c r="A320" s="166">
        <v>3</v>
      </c>
      <c r="B320" s="191">
        <v>3</v>
      </c>
      <c r="C320" s="188">
        <v>1</v>
      </c>
      <c r="D320" s="189">
        <v>3</v>
      </c>
      <c r="E320" s="189">
        <v>1</v>
      </c>
      <c r="F320" s="190"/>
      <c r="G320" s="168" t="s">
        <v>180</v>
      </c>
      <c r="H320" s="146">
        <v>287</v>
      </c>
      <c r="I320" s="156">
        <f>I321+I322</f>
        <v>0</v>
      </c>
      <c r="J320" s="156">
        <f>J321+J322</f>
        <v>0</v>
      </c>
      <c r="K320" s="156">
        <f>K321+K322</f>
        <v>0</v>
      </c>
      <c r="L320" s="156">
        <f>L321+L322</f>
        <v>0</v>
      </c>
      <c r="M320" s="38"/>
    </row>
    <row r="321" spans="1:13" ht="27" hidden="1" customHeight="1">
      <c r="A321" s="166">
        <v>3</v>
      </c>
      <c r="B321" s="168">
        <v>3</v>
      </c>
      <c r="C321" s="166">
        <v>1</v>
      </c>
      <c r="D321" s="167">
        <v>3</v>
      </c>
      <c r="E321" s="167">
        <v>1</v>
      </c>
      <c r="F321" s="169">
        <v>1</v>
      </c>
      <c r="G321" s="168" t="s">
        <v>181</v>
      </c>
      <c r="H321" s="146">
        <v>288</v>
      </c>
      <c r="I321" s="220">
        <v>0</v>
      </c>
      <c r="J321" s="220">
        <v>0</v>
      </c>
      <c r="K321" s="220">
        <v>0</v>
      </c>
      <c r="L321" s="219">
        <v>0</v>
      </c>
      <c r="M321" s="38"/>
    </row>
    <row r="322" spans="1:13" ht="26.25" hidden="1" customHeight="1">
      <c r="A322" s="166">
        <v>3</v>
      </c>
      <c r="B322" s="168">
        <v>3</v>
      </c>
      <c r="C322" s="166">
        <v>1</v>
      </c>
      <c r="D322" s="167">
        <v>3</v>
      </c>
      <c r="E322" s="167">
        <v>1</v>
      </c>
      <c r="F322" s="169">
        <v>2</v>
      </c>
      <c r="G322" s="168" t="s">
        <v>182</v>
      </c>
      <c r="H322" s="146">
        <v>289</v>
      </c>
      <c r="I322" s="174">
        <v>0</v>
      </c>
      <c r="J322" s="174">
        <v>0</v>
      </c>
      <c r="K322" s="174">
        <v>0</v>
      </c>
      <c r="L322" s="174">
        <v>0</v>
      </c>
      <c r="M322" s="38"/>
    </row>
    <row r="323" spans="1:13" hidden="1">
      <c r="A323" s="166">
        <v>3</v>
      </c>
      <c r="B323" s="168">
        <v>3</v>
      </c>
      <c r="C323" s="166">
        <v>1</v>
      </c>
      <c r="D323" s="167">
        <v>4</v>
      </c>
      <c r="E323" s="167"/>
      <c r="F323" s="169"/>
      <c r="G323" s="168" t="s">
        <v>183</v>
      </c>
      <c r="H323" s="146">
        <v>290</v>
      </c>
      <c r="I323" s="155">
        <f>I324</f>
        <v>0</v>
      </c>
      <c r="J323" s="231">
        <f>J324</f>
        <v>0</v>
      </c>
      <c r="K323" s="156">
        <f>K324</f>
        <v>0</v>
      </c>
      <c r="L323" s="156">
        <f>L324</f>
        <v>0</v>
      </c>
    </row>
    <row r="324" spans="1:13" ht="31.5" hidden="1" customHeight="1">
      <c r="A324" s="170">
        <v>3</v>
      </c>
      <c r="B324" s="166">
        <v>3</v>
      </c>
      <c r="C324" s="167">
        <v>1</v>
      </c>
      <c r="D324" s="167">
        <v>4</v>
      </c>
      <c r="E324" s="167">
        <v>1</v>
      </c>
      <c r="F324" s="169"/>
      <c r="G324" s="168" t="s">
        <v>183</v>
      </c>
      <c r="H324" s="146">
        <v>291</v>
      </c>
      <c r="I324" s="155">
        <f>SUM(I325:I326)</f>
        <v>0</v>
      </c>
      <c r="J324" s="155">
        <f>SUM(J325:J326)</f>
        <v>0</v>
      </c>
      <c r="K324" s="155">
        <f>SUM(K325:K326)</f>
        <v>0</v>
      </c>
      <c r="L324" s="155">
        <f>SUM(L325:L326)</f>
        <v>0</v>
      </c>
      <c r="M324" s="38"/>
    </row>
    <row r="325" spans="1:13" hidden="1">
      <c r="A325" s="170">
        <v>3</v>
      </c>
      <c r="B325" s="166">
        <v>3</v>
      </c>
      <c r="C325" s="167">
        <v>1</v>
      </c>
      <c r="D325" s="167">
        <v>4</v>
      </c>
      <c r="E325" s="167">
        <v>1</v>
      </c>
      <c r="F325" s="169">
        <v>1</v>
      </c>
      <c r="G325" s="168" t="s">
        <v>184</v>
      </c>
      <c r="H325" s="146">
        <v>292</v>
      </c>
      <c r="I325" s="173">
        <v>0</v>
      </c>
      <c r="J325" s="174">
        <v>0</v>
      </c>
      <c r="K325" s="174">
        <v>0</v>
      </c>
      <c r="L325" s="173">
        <v>0</v>
      </c>
    </row>
    <row r="326" spans="1:13" ht="30.75" hidden="1" customHeight="1">
      <c r="A326" s="166">
        <v>3</v>
      </c>
      <c r="B326" s="167">
        <v>3</v>
      </c>
      <c r="C326" s="167">
        <v>1</v>
      </c>
      <c r="D326" s="167">
        <v>4</v>
      </c>
      <c r="E326" s="167">
        <v>1</v>
      </c>
      <c r="F326" s="169">
        <v>2</v>
      </c>
      <c r="G326" s="168" t="s">
        <v>185</v>
      </c>
      <c r="H326" s="146">
        <v>293</v>
      </c>
      <c r="I326" s="174">
        <v>0</v>
      </c>
      <c r="J326" s="220">
        <v>0</v>
      </c>
      <c r="K326" s="220">
        <v>0</v>
      </c>
      <c r="L326" s="219">
        <v>0</v>
      </c>
      <c r="M326" s="38"/>
    </row>
    <row r="327" spans="1:13" ht="26.25" hidden="1" customHeight="1">
      <c r="A327" s="166">
        <v>3</v>
      </c>
      <c r="B327" s="167">
        <v>3</v>
      </c>
      <c r="C327" s="167">
        <v>1</v>
      </c>
      <c r="D327" s="167">
        <v>5</v>
      </c>
      <c r="E327" s="167"/>
      <c r="F327" s="169"/>
      <c r="G327" s="168" t="s">
        <v>186</v>
      </c>
      <c r="H327" s="146">
        <v>294</v>
      </c>
      <c r="I327" s="178">
        <f t="shared" ref="I327:L328" si="28">I328</f>
        <v>0</v>
      </c>
      <c r="J327" s="231">
        <f t="shared" si="28"/>
        <v>0</v>
      </c>
      <c r="K327" s="156">
        <f t="shared" si="28"/>
        <v>0</v>
      </c>
      <c r="L327" s="156">
        <f t="shared" si="28"/>
        <v>0</v>
      </c>
      <c r="M327" s="38"/>
    </row>
    <row r="328" spans="1:13" ht="30" hidden="1" customHeight="1">
      <c r="A328" s="161">
        <v>3</v>
      </c>
      <c r="B328" s="189">
        <v>3</v>
      </c>
      <c r="C328" s="189">
        <v>1</v>
      </c>
      <c r="D328" s="189">
        <v>5</v>
      </c>
      <c r="E328" s="189">
        <v>1</v>
      </c>
      <c r="F328" s="190"/>
      <c r="G328" s="168" t="s">
        <v>186</v>
      </c>
      <c r="H328" s="146">
        <v>295</v>
      </c>
      <c r="I328" s="156">
        <f t="shared" si="28"/>
        <v>0</v>
      </c>
      <c r="J328" s="232">
        <f t="shared" si="28"/>
        <v>0</v>
      </c>
      <c r="K328" s="178">
        <f t="shared" si="28"/>
        <v>0</v>
      </c>
      <c r="L328" s="178">
        <f t="shared" si="28"/>
        <v>0</v>
      </c>
      <c r="M328" s="38"/>
    </row>
    <row r="329" spans="1:13" ht="30" hidden="1" customHeight="1">
      <c r="A329" s="166">
        <v>3</v>
      </c>
      <c r="B329" s="167">
        <v>3</v>
      </c>
      <c r="C329" s="167">
        <v>1</v>
      </c>
      <c r="D329" s="167">
        <v>5</v>
      </c>
      <c r="E329" s="167">
        <v>1</v>
      </c>
      <c r="F329" s="169">
        <v>1</v>
      </c>
      <c r="G329" s="168" t="s">
        <v>187</v>
      </c>
      <c r="H329" s="146">
        <v>296</v>
      </c>
      <c r="I329" s="174">
        <v>0</v>
      </c>
      <c r="J329" s="220">
        <v>0</v>
      </c>
      <c r="K329" s="220">
        <v>0</v>
      </c>
      <c r="L329" s="219">
        <v>0</v>
      </c>
      <c r="M329" s="38"/>
    </row>
    <row r="330" spans="1:13" ht="30" hidden="1" customHeight="1">
      <c r="A330" s="166">
        <v>3</v>
      </c>
      <c r="B330" s="167">
        <v>3</v>
      </c>
      <c r="C330" s="167">
        <v>1</v>
      </c>
      <c r="D330" s="167">
        <v>6</v>
      </c>
      <c r="E330" s="167"/>
      <c r="F330" s="169"/>
      <c r="G330" s="168" t="s">
        <v>157</v>
      </c>
      <c r="H330" s="146">
        <v>297</v>
      </c>
      <c r="I330" s="156">
        <f t="shared" ref="I330:L331" si="29">I331</f>
        <v>0</v>
      </c>
      <c r="J330" s="231">
        <f t="shared" si="29"/>
        <v>0</v>
      </c>
      <c r="K330" s="156">
        <f t="shared" si="29"/>
        <v>0</v>
      </c>
      <c r="L330" s="156">
        <f t="shared" si="29"/>
        <v>0</v>
      </c>
      <c r="M330" s="38"/>
    </row>
    <row r="331" spans="1:13" ht="30" hidden="1" customHeight="1">
      <c r="A331" s="166">
        <v>3</v>
      </c>
      <c r="B331" s="167">
        <v>3</v>
      </c>
      <c r="C331" s="167">
        <v>1</v>
      </c>
      <c r="D331" s="167">
        <v>6</v>
      </c>
      <c r="E331" s="167">
        <v>1</v>
      </c>
      <c r="F331" s="169"/>
      <c r="G331" s="168" t="s">
        <v>157</v>
      </c>
      <c r="H331" s="146">
        <v>298</v>
      </c>
      <c r="I331" s="155">
        <f t="shared" si="29"/>
        <v>0</v>
      </c>
      <c r="J331" s="231">
        <f t="shared" si="29"/>
        <v>0</v>
      </c>
      <c r="K331" s="156">
        <f t="shared" si="29"/>
        <v>0</v>
      </c>
      <c r="L331" s="156">
        <f t="shared" si="29"/>
        <v>0</v>
      </c>
      <c r="M331" s="38"/>
    </row>
    <row r="332" spans="1:13" ht="25.5" hidden="1" customHeight="1">
      <c r="A332" s="166">
        <v>3</v>
      </c>
      <c r="B332" s="167">
        <v>3</v>
      </c>
      <c r="C332" s="167">
        <v>1</v>
      </c>
      <c r="D332" s="167">
        <v>6</v>
      </c>
      <c r="E332" s="167">
        <v>1</v>
      </c>
      <c r="F332" s="169">
        <v>1</v>
      </c>
      <c r="G332" s="168" t="s">
        <v>157</v>
      </c>
      <c r="H332" s="146">
        <v>299</v>
      </c>
      <c r="I332" s="220">
        <v>0</v>
      </c>
      <c r="J332" s="220">
        <v>0</v>
      </c>
      <c r="K332" s="220">
        <v>0</v>
      </c>
      <c r="L332" s="219">
        <v>0</v>
      </c>
      <c r="M332" s="38"/>
    </row>
    <row r="333" spans="1:13" ht="22.5" hidden="1" customHeight="1">
      <c r="A333" s="166">
        <v>3</v>
      </c>
      <c r="B333" s="167">
        <v>3</v>
      </c>
      <c r="C333" s="167">
        <v>1</v>
      </c>
      <c r="D333" s="167">
        <v>7</v>
      </c>
      <c r="E333" s="167"/>
      <c r="F333" s="169"/>
      <c r="G333" s="168" t="s">
        <v>188</v>
      </c>
      <c r="H333" s="146">
        <v>300</v>
      </c>
      <c r="I333" s="155">
        <f>I334</f>
        <v>0</v>
      </c>
      <c r="J333" s="231">
        <f>J334</f>
        <v>0</v>
      </c>
      <c r="K333" s="156">
        <f>K334</f>
        <v>0</v>
      </c>
      <c r="L333" s="156">
        <f>L334</f>
        <v>0</v>
      </c>
      <c r="M333" s="38"/>
    </row>
    <row r="334" spans="1:13" ht="25.5" hidden="1" customHeight="1">
      <c r="A334" s="166">
        <v>3</v>
      </c>
      <c r="B334" s="167">
        <v>3</v>
      </c>
      <c r="C334" s="167">
        <v>1</v>
      </c>
      <c r="D334" s="167">
        <v>7</v>
      </c>
      <c r="E334" s="167">
        <v>1</v>
      </c>
      <c r="F334" s="169"/>
      <c r="G334" s="168" t="s">
        <v>188</v>
      </c>
      <c r="H334" s="146">
        <v>301</v>
      </c>
      <c r="I334" s="155">
        <f>I335+I336</f>
        <v>0</v>
      </c>
      <c r="J334" s="155">
        <f>J335+J336</f>
        <v>0</v>
      </c>
      <c r="K334" s="155">
        <f>K335+K336</f>
        <v>0</v>
      </c>
      <c r="L334" s="155">
        <f>L335+L336</f>
        <v>0</v>
      </c>
      <c r="M334" s="38"/>
    </row>
    <row r="335" spans="1:13" ht="27" hidden="1" customHeight="1">
      <c r="A335" s="166">
        <v>3</v>
      </c>
      <c r="B335" s="167">
        <v>3</v>
      </c>
      <c r="C335" s="167">
        <v>1</v>
      </c>
      <c r="D335" s="167">
        <v>7</v>
      </c>
      <c r="E335" s="167">
        <v>1</v>
      </c>
      <c r="F335" s="169">
        <v>1</v>
      </c>
      <c r="G335" s="168" t="s">
        <v>189</v>
      </c>
      <c r="H335" s="146">
        <v>302</v>
      </c>
      <c r="I335" s="220">
        <v>0</v>
      </c>
      <c r="J335" s="220">
        <v>0</v>
      </c>
      <c r="K335" s="220">
        <v>0</v>
      </c>
      <c r="L335" s="219">
        <v>0</v>
      </c>
      <c r="M335" s="38"/>
    </row>
    <row r="336" spans="1:13" ht="27.75" hidden="1" customHeight="1">
      <c r="A336" s="166">
        <v>3</v>
      </c>
      <c r="B336" s="167">
        <v>3</v>
      </c>
      <c r="C336" s="167">
        <v>1</v>
      </c>
      <c r="D336" s="167">
        <v>7</v>
      </c>
      <c r="E336" s="167">
        <v>1</v>
      </c>
      <c r="F336" s="169">
        <v>2</v>
      </c>
      <c r="G336" s="168" t="s">
        <v>190</v>
      </c>
      <c r="H336" s="146">
        <v>303</v>
      </c>
      <c r="I336" s="174">
        <v>0</v>
      </c>
      <c r="J336" s="174">
        <v>0</v>
      </c>
      <c r="K336" s="174">
        <v>0</v>
      </c>
      <c r="L336" s="174">
        <v>0</v>
      </c>
      <c r="M336" s="38"/>
    </row>
    <row r="337" spans="1:16" ht="38.25" hidden="1" customHeight="1">
      <c r="A337" s="166">
        <v>3</v>
      </c>
      <c r="B337" s="167">
        <v>3</v>
      </c>
      <c r="C337" s="167">
        <v>2</v>
      </c>
      <c r="D337" s="167"/>
      <c r="E337" s="167"/>
      <c r="F337" s="169"/>
      <c r="G337" s="168" t="s">
        <v>191</v>
      </c>
      <c r="H337" s="146">
        <v>304</v>
      </c>
      <c r="I337" s="155">
        <f>SUM(I338+I347+I351+I355+I359+I362+I365)</f>
        <v>0</v>
      </c>
      <c r="J337" s="231">
        <f>SUM(J338+J347+J351+J355+J359+J362+J365)</f>
        <v>0</v>
      </c>
      <c r="K337" s="156">
        <f>SUM(K338+K347+K351+K355+K359+K362+K365)</f>
        <v>0</v>
      </c>
      <c r="L337" s="156">
        <f>SUM(L338+L347+L351+L355+L359+L362+L365)</f>
        <v>0</v>
      </c>
      <c r="M337" s="38"/>
    </row>
    <row r="338" spans="1:16" ht="30" hidden="1" customHeight="1">
      <c r="A338" s="166">
        <v>3</v>
      </c>
      <c r="B338" s="167">
        <v>3</v>
      </c>
      <c r="C338" s="167">
        <v>2</v>
      </c>
      <c r="D338" s="167">
        <v>1</v>
      </c>
      <c r="E338" s="167"/>
      <c r="F338" s="169"/>
      <c r="G338" s="168" t="s">
        <v>139</v>
      </c>
      <c r="H338" s="146">
        <v>305</v>
      </c>
      <c r="I338" s="155">
        <f>I339</f>
        <v>0</v>
      </c>
      <c r="J338" s="231">
        <f>J339</f>
        <v>0</v>
      </c>
      <c r="K338" s="156">
        <f>K339</f>
        <v>0</v>
      </c>
      <c r="L338" s="156">
        <f>L339</f>
        <v>0</v>
      </c>
      <c r="M338" s="38"/>
    </row>
    <row r="339" spans="1:16" hidden="1">
      <c r="A339" s="170">
        <v>3</v>
      </c>
      <c r="B339" s="166">
        <v>3</v>
      </c>
      <c r="C339" s="167">
        <v>2</v>
      </c>
      <c r="D339" s="168">
        <v>1</v>
      </c>
      <c r="E339" s="166">
        <v>1</v>
      </c>
      <c r="F339" s="169"/>
      <c r="G339" s="168" t="s">
        <v>139</v>
      </c>
      <c r="H339" s="146">
        <v>306</v>
      </c>
      <c r="I339" s="155">
        <f t="shared" ref="I339:P339" si="30">SUM(I340:I340)</f>
        <v>0</v>
      </c>
      <c r="J339" s="155">
        <f t="shared" si="30"/>
        <v>0</v>
      </c>
      <c r="K339" s="155">
        <f t="shared" si="30"/>
        <v>0</v>
      </c>
      <c r="L339" s="155">
        <f t="shared" si="30"/>
        <v>0</v>
      </c>
      <c r="M339" s="233">
        <f t="shared" si="30"/>
        <v>0</v>
      </c>
      <c r="N339" s="233">
        <f t="shared" si="30"/>
        <v>0</v>
      </c>
      <c r="O339" s="233">
        <f t="shared" si="30"/>
        <v>0</v>
      </c>
      <c r="P339" s="233">
        <f t="shared" si="30"/>
        <v>0</v>
      </c>
    </row>
    <row r="340" spans="1:16" ht="27.75" hidden="1" customHeight="1">
      <c r="A340" s="170">
        <v>3</v>
      </c>
      <c r="B340" s="166">
        <v>3</v>
      </c>
      <c r="C340" s="167">
        <v>2</v>
      </c>
      <c r="D340" s="168">
        <v>1</v>
      </c>
      <c r="E340" s="166">
        <v>1</v>
      </c>
      <c r="F340" s="169">
        <v>1</v>
      </c>
      <c r="G340" s="168" t="s">
        <v>140</v>
      </c>
      <c r="H340" s="146">
        <v>307</v>
      </c>
      <c r="I340" s="220">
        <v>0</v>
      </c>
      <c r="J340" s="220">
        <v>0</v>
      </c>
      <c r="K340" s="220">
        <v>0</v>
      </c>
      <c r="L340" s="219">
        <v>0</v>
      </c>
      <c r="M340" s="38"/>
    </row>
    <row r="341" spans="1:16" hidden="1">
      <c r="A341" s="170">
        <v>3</v>
      </c>
      <c r="B341" s="166">
        <v>3</v>
      </c>
      <c r="C341" s="167">
        <v>2</v>
      </c>
      <c r="D341" s="168">
        <v>1</v>
      </c>
      <c r="E341" s="166">
        <v>2</v>
      </c>
      <c r="F341" s="169"/>
      <c r="G341" s="191" t="s">
        <v>163</v>
      </c>
      <c r="H341" s="146">
        <v>308</v>
      </c>
      <c r="I341" s="155">
        <f>SUM(I342:I343)</f>
        <v>0</v>
      </c>
      <c r="J341" s="155">
        <f>SUM(J342:J343)</f>
        <v>0</v>
      </c>
      <c r="K341" s="155">
        <f>SUM(K342:K343)</f>
        <v>0</v>
      </c>
      <c r="L341" s="155">
        <f>SUM(L342:L343)</f>
        <v>0</v>
      </c>
    </row>
    <row r="342" spans="1:16" hidden="1">
      <c r="A342" s="170">
        <v>3</v>
      </c>
      <c r="B342" s="166">
        <v>3</v>
      </c>
      <c r="C342" s="167">
        <v>2</v>
      </c>
      <c r="D342" s="168">
        <v>1</v>
      </c>
      <c r="E342" s="166">
        <v>2</v>
      </c>
      <c r="F342" s="169">
        <v>1</v>
      </c>
      <c r="G342" s="191" t="s">
        <v>142</v>
      </c>
      <c r="H342" s="146">
        <v>309</v>
      </c>
      <c r="I342" s="220">
        <v>0</v>
      </c>
      <c r="J342" s="220">
        <v>0</v>
      </c>
      <c r="K342" s="220">
        <v>0</v>
      </c>
      <c r="L342" s="219">
        <v>0</v>
      </c>
    </row>
    <row r="343" spans="1:16" hidden="1">
      <c r="A343" s="170">
        <v>3</v>
      </c>
      <c r="B343" s="166">
        <v>3</v>
      </c>
      <c r="C343" s="167">
        <v>2</v>
      </c>
      <c r="D343" s="168">
        <v>1</v>
      </c>
      <c r="E343" s="166">
        <v>2</v>
      </c>
      <c r="F343" s="169">
        <v>2</v>
      </c>
      <c r="G343" s="191" t="s">
        <v>143</v>
      </c>
      <c r="H343" s="146">
        <v>310</v>
      </c>
      <c r="I343" s="174">
        <v>0</v>
      </c>
      <c r="J343" s="174">
        <v>0</v>
      </c>
      <c r="K343" s="174">
        <v>0</v>
      </c>
      <c r="L343" s="174">
        <v>0</v>
      </c>
    </row>
    <row r="344" spans="1:16" hidden="1">
      <c r="A344" s="170">
        <v>3</v>
      </c>
      <c r="B344" s="166">
        <v>3</v>
      </c>
      <c r="C344" s="167">
        <v>2</v>
      </c>
      <c r="D344" s="168">
        <v>1</v>
      </c>
      <c r="E344" s="166">
        <v>3</v>
      </c>
      <c r="F344" s="169"/>
      <c r="G344" s="191" t="s">
        <v>144</v>
      </c>
      <c r="H344" s="146">
        <v>311</v>
      </c>
      <c r="I344" s="155">
        <f>SUM(I345:I346)</f>
        <v>0</v>
      </c>
      <c r="J344" s="155">
        <f>SUM(J345:J346)</f>
        <v>0</v>
      </c>
      <c r="K344" s="155">
        <f>SUM(K345:K346)</f>
        <v>0</v>
      </c>
      <c r="L344" s="155">
        <f>SUM(L345:L346)</f>
        <v>0</v>
      </c>
    </row>
    <row r="345" spans="1:16" hidden="1">
      <c r="A345" s="170">
        <v>3</v>
      </c>
      <c r="B345" s="166">
        <v>3</v>
      </c>
      <c r="C345" s="167">
        <v>2</v>
      </c>
      <c r="D345" s="168">
        <v>1</v>
      </c>
      <c r="E345" s="166">
        <v>3</v>
      </c>
      <c r="F345" s="169">
        <v>1</v>
      </c>
      <c r="G345" s="191" t="s">
        <v>145</v>
      </c>
      <c r="H345" s="146">
        <v>312</v>
      </c>
      <c r="I345" s="174">
        <v>0</v>
      </c>
      <c r="J345" s="174">
        <v>0</v>
      </c>
      <c r="K345" s="174">
        <v>0</v>
      </c>
      <c r="L345" s="174">
        <v>0</v>
      </c>
    </row>
    <row r="346" spans="1:16" hidden="1">
      <c r="A346" s="170">
        <v>3</v>
      </c>
      <c r="B346" s="166">
        <v>3</v>
      </c>
      <c r="C346" s="167">
        <v>2</v>
      </c>
      <c r="D346" s="168">
        <v>1</v>
      </c>
      <c r="E346" s="166">
        <v>3</v>
      </c>
      <c r="F346" s="169">
        <v>2</v>
      </c>
      <c r="G346" s="191" t="s">
        <v>164</v>
      </c>
      <c r="H346" s="146">
        <v>313</v>
      </c>
      <c r="I346" s="192">
        <v>0</v>
      </c>
      <c r="J346" s="234">
        <v>0</v>
      </c>
      <c r="K346" s="192">
        <v>0</v>
      </c>
      <c r="L346" s="192">
        <v>0</v>
      </c>
    </row>
    <row r="347" spans="1:16" hidden="1">
      <c r="A347" s="179">
        <v>3</v>
      </c>
      <c r="B347" s="179">
        <v>3</v>
      </c>
      <c r="C347" s="188">
        <v>2</v>
      </c>
      <c r="D347" s="191">
        <v>2</v>
      </c>
      <c r="E347" s="188"/>
      <c r="F347" s="190"/>
      <c r="G347" s="191" t="s">
        <v>177</v>
      </c>
      <c r="H347" s="146">
        <v>314</v>
      </c>
      <c r="I347" s="184">
        <f>I348</f>
        <v>0</v>
      </c>
      <c r="J347" s="235">
        <f>J348</f>
        <v>0</v>
      </c>
      <c r="K347" s="185">
        <f>K348</f>
        <v>0</v>
      </c>
      <c r="L347" s="185">
        <f>L348</f>
        <v>0</v>
      </c>
    </row>
    <row r="348" spans="1:16" hidden="1">
      <c r="A348" s="170">
        <v>3</v>
      </c>
      <c r="B348" s="170">
        <v>3</v>
      </c>
      <c r="C348" s="166">
        <v>2</v>
      </c>
      <c r="D348" s="168">
        <v>2</v>
      </c>
      <c r="E348" s="166">
        <v>1</v>
      </c>
      <c r="F348" s="169"/>
      <c r="G348" s="191" t="s">
        <v>177</v>
      </c>
      <c r="H348" s="146">
        <v>315</v>
      </c>
      <c r="I348" s="155">
        <f>SUM(I349:I350)</f>
        <v>0</v>
      </c>
      <c r="J348" s="197">
        <f>SUM(J349:J350)</f>
        <v>0</v>
      </c>
      <c r="K348" s="156">
        <f>SUM(K349:K350)</f>
        <v>0</v>
      </c>
      <c r="L348" s="156">
        <f>SUM(L349:L350)</f>
        <v>0</v>
      </c>
    </row>
    <row r="349" spans="1:16" hidden="1">
      <c r="A349" s="170">
        <v>3</v>
      </c>
      <c r="B349" s="170">
        <v>3</v>
      </c>
      <c r="C349" s="166">
        <v>2</v>
      </c>
      <c r="D349" s="168">
        <v>2</v>
      </c>
      <c r="E349" s="170">
        <v>1</v>
      </c>
      <c r="F349" s="202">
        <v>1</v>
      </c>
      <c r="G349" s="168" t="s">
        <v>178</v>
      </c>
      <c r="H349" s="146">
        <v>316</v>
      </c>
      <c r="I349" s="174">
        <v>0</v>
      </c>
      <c r="J349" s="174">
        <v>0</v>
      </c>
      <c r="K349" s="174">
        <v>0</v>
      </c>
      <c r="L349" s="174">
        <v>0</v>
      </c>
    </row>
    <row r="350" spans="1:16" hidden="1">
      <c r="A350" s="179">
        <v>3</v>
      </c>
      <c r="B350" s="179">
        <v>3</v>
      </c>
      <c r="C350" s="180">
        <v>2</v>
      </c>
      <c r="D350" s="181">
        <v>2</v>
      </c>
      <c r="E350" s="182">
        <v>1</v>
      </c>
      <c r="F350" s="210">
        <v>2</v>
      </c>
      <c r="G350" s="182" t="s">
        <v>179</v>
      </c>
      <c r="H350" s="146">
        <v>317</v>
      </c>
      <c r="I350" s="174">
        <v>0</v>
      </c>
      <c r="J350" s="174">
        <v>0</v>
      </c>
      <c r="K350" s="174">
        <v>0</v>
      </c>
      <c r="L350" s="174">
        <v>0</v>
      </c>
    </row>
    <row r="351" spans="1:16" ht="23.25" hidden="1" customHeight="1">
      <c r="A351" s="170">
        <v>3</v>
      </c>
      <c r="B351" s="170">
        <v>3</v>
      </c>
      <c r="C351" s="166">
        <v>2</v>
      </c>
      <c r="D351" s="167">
        <v>3</v>
      </c>
      <c r="E351" s="168"/>
      <c r="F351" s="202"/>
      <c r="G351" s="168" t="s">
        <v>180</v>
      </c>
      <c r="H351" s="146">
        <v>318</v>
      </c>
      <c r="I351" s="155">
        <f>I352</f>
        <v>0</v>
      </c>
      <c r="J351" s="197">
        <f>J352</f>
        <v>0</v>
      </c>
      <c r="K351" s="156">
        <f>K352</f>
        <v>0</v>
      </c>
      <c r="L351" s="156">
        <f>L352</f>
        <v>0</v>
      </c>
      <c r="M351" s="38"/>
    </row>
    <row r="352" spans="1:16" ht="27.75" hidden="1" customHeight="1">
      <c r="A352" s="170">
        <v>3</v>
      </c>
      <c r="B352" s="170">
        <v>3</v>
      </c>
      <c r="C352" s="166">
        <v>2</v>
      </c>
      <c r="D352" s="167">
        <v>3</v>
      </c>
      <c r="E352" s="168">
        <v>1</v>
      </c>
      <c r="F352" s="202"/>
      <c r="G352" s="168" t="s">
        <v>180</v>
      </c>
      <c r="H352" s="146">
        <v>319</v>
      </c>
      <c r="I352" s="155">
        <f>I353+I354</f>
        <v>0</v>
      </c>
      <c r="J352" s="155">
        <f>J353+J354</f>
        <v>0</v>
      </c>
      <c r="K352" s="155">
        <f>K353+K354</f>
        <v>0</v>
      </c>
      <c r="L352" s="155">
        <f>L353+L354</f>
        <v>0</v>
      </c>
      <c r="M352" s="38"/>
    </row>
    <row r="353" spans="1:13" ht="28.5" hidden="1" customHeight="1">
      <c r="A353" s="170">
        <v>3</v>
      </c>
      <c r="B353" s="170">
        <v>3</v>
      </c>
      <c r="C353" s="166">
        <v>2</v>
      </c>
      <c r="D353" s="167">
        <v>3</v>
      </c>
      <c r="E353" s="168">
        <v>1</v>
      </c>
      <c r="F353" s="202">
        <v>1</v>
      </c>
      <c r="G353" s="168" t="s">
        <v>181</v>
      </c>
      <c r="H353" s="146">
        <v>320</v>
      </c>
      <c r="I353" s="220">
        <v>0</v>
      </c>
      <c r="J353" s="220">
        <v>0</v>
      </c>
      <c r="K353" s="220">
        <v>0</v>
      </c>
      <c r="L353" s="219">
        <v>0</v>
      </c>
      <c r="M353" s="38"/>
    </row>
    <row r="354" spans="1:13" ht="27.75" hidden="1" customHeight="1">
      <c r="A354" s="170">
        <v>3</v>
      </c>
      <c r="B354" s="170">
        <v>3</v>
      </c>
      <c r="C354" s="166">
        <v>2</v>
      </c>
      <c r="D354" s="167">
        <v>3</v>
      </c>
      <c r="E354" s="168">
        <v>1</v>
      </c>
      <c r="F354" s="202">
        <v>2</v>
      </c>
      <c r="G354" s="168" t="s">
        <v>182</v>
      </c>
      <c r="H354" s="146">
        <v>321</v>
      </c>
      <c r="I354" s="174">
        <v>0</v>
      </c>
      <c r="J354" s="174">
        <v>0</v>
      </c>
      <c r="K354" s="174">
        <v>0</v>
      </c>
      <c r="L354" s="174">
        <v>0</v>
      </c>
      <c r="M354" s="38"/>
    </row>
    <row r="355" spans="1:13" hidden="1">
      <c r="A355" s="170">
        <v>3</v>
      </c>
      <c r="B355" s="170">
        <v>3</v>
      </c>
      <c r="C355" s="166">
        <v>2</v>
      </c>
      <c r="D355" s="167">
        <v>4</v>
      </c>
      <c r="E355" s="167"/>
      <c r="F355" s="169"/>
      <c r="G355" s="168" t="s">
        <v>183</v>
      </c>
      <c r="H355" s="146">
        <v>322</v>
      </c>
      <c r="I355" s="155">
        <f>I356</f>
        <v>0</v>
      </c>
      <c r="J355" s="197">
        <f>J356</f>
        <v>0</v>
      </c>
      <c r="K355" s="156">
        <f>K356</f>
        <v>0</v>
      </c>
      <c r="L355" s="156">
        <f>L356</f>
        <v>0</v>
      </c>
    </row>
    <row r="356" spans="1:13" hidden="1">
      <c r="A356" s="187">
        <v>3</v>
      </c>
      <c r="B356" s="187">
        <v>3</v>
      </c>
      <c r="C356" s="161">
        <v>2</v>
      </c>
      <c r="D356" s="159">
        <v>4</v>
      </c>
      <c r="E356" s="159">
        <v>1</v>
      </c>
      <c r="F356" s="162"/>
      <c r="G356" s="168" t="s">
        <v>183</v>
      </c>
      <c r="H356" s="146">
        <v>323</v>
      </c>
      <c r="I356" s="177">
        <f>SUM(I357:I358)</f>
        <v>0</v>
      </c>
      <c r="J356" s="199">
        <f>SUM(J357:J358)</f>
        <v>0</v>
      </c>
      <c r="K356" s="178">
        <f>SUM(K357:K358)</f>
        <v>0</v>
      </c>
      <c r="L356" s="178">
        <f>SUM(L357:L358)</f>
        <v>0</v>
      </c>
    </row>
    <row r="357" spans="1:13" ht="30.75" hidden="1" customHeight="1">
      <c r="A357" s="170">
        <v>3</v>
      </c>
      <c r="B357" s="170">
        <v>3</v>
      </c>
      <c r="C357" s="166">
        <v>2</v>
      </c>
      <c r="D357" s="167">
        <v>4</v>
      </c>
      <c r="E357" s="167">
        <v>1</v>
      </c>
      <c r="F357" s="169">
        <v>1</v>
      </c>
      <c r="G357" s="168" t="s">
        <v>184</v>
      </c>
      <c r="H357" s="146">
        <v>324</v>
      </c>
      <c r="I357" s="174">
        <v>0</v>
      </c>
      <c r="J357" s="174">
        <v>0</v>
      </c>
      <c r="K357" s="174">
        <v>0</v>
      </c>
      <c r="L357" s="174">
        <v>0</v>
      </c>
      <c r="M357" s="38"/>
    </row>
    <row r="358" spans="1:13" hidden="1">
      <c r="A358" s="170">
        <v>3</v>
      </c>
      <c r="B358" s="170">
        <v>3</v>
      </c>
      <c r="C358" s="166">
        <v>2</v>
      </c>
      <c r="D358" s="167">
        <v>4</v>
      </c>
      <c r="E358" s="167">
        <v>1</v>
      </c>
      <c r="F358" s="169">
        <v>2</v>
      </c>
      <c r="G358" s="168" t="s">
        <v>192</v>
      </c>
      <c r="H358" s="146">
        <v>325</v>
      </c>
      <c r="I358" s="174">
        <v>0</v>
      </c>
      <c r="J358" s="174">
        <v>0</v>
      </c>
      <c r="K358" s="174">
        <v>0</v>
      </c>
      <c r="L358" s="174">
        <v>0</v>
      </c>
    </row>
    <row r="359" spans="1:13" hidden="1">
      <c r="A359" s="170">
        <v>3</v>
      </c>
      <c r="B359" s="170">
        <v>3</v>
      </c>
      <c r="C359" s="166">
        <v>2</v>
      </c>
      <c r="D359" s="167">
        <v>5</v>
      </c>
      <c r="E359" s="167"/>
      <c r="F359" s="169"/>
      <c r="G359" s="168" t="s">
        <v>186</v>
      </c>
      <c r="H359" s="146">
        <v>326</v>
      </c>
      <c r="I359" s="155">
        <f t="shared" ref="I359:L360" si="31">I360</f>
        <v>0</v>
      </c>
      <c r="J359" s="197">
        <f t="shared" si="31"/>
        <v>0</v>
      </c>
      <c r="K359" s="156">
        <f t="shared" si="31"/>
        <v>0</v>
      </c>
      <c r="L359" s="156">
        <f t="shared" si="31"/>
        <v>0</v>
      </c>
    </row>
    <row r="360" spans="1:13" hidden="1">
      <c r="A360" s="187">
        <v>3</v>
      </c>
      <c r="B360" s="187">
        <v>3</v>
      </c>
      <c r="C360" s="161">
        <v>2</v>
      </c>
      <c r="D360" s="159">
        <v>5</v>
      </c>
      <c r="E360" s="159">
        <v>1</v>
      </c>
      <c r="F360" s="162"/>
      <c r="G360" s="168" t="s">
        <v>186</v>
      </c>
      <c r="H360" s="146">
        <v>327</v>
      </c>
      <c r="I360" s="177">
        <f t="shared" si="31"/>
        <v>0</v>
      </c>
      <c r="J360" s="199">
        <f t="shared" si="31"/>
        <v>0</v>
      </c>
      <c r="K360" s="178">
        <f t="shared" si="31"/>
        <v>0</v>
      </c>
      <c r="L360" s="178">
        <f t="shared" si="31"/>
        <v>0</v>
      </c>
    </row>
    <row r="361" spans="1:13" hidden="1">
      <c r="A361" s="170">
        <v>3</v>
      </c>
      <c r="B361" s="170">
        <v>3</v>
      </c>
      <c r="C361" s="166">
        <v>2</v>
      </c>
      <c r="D361" s="167">
        <v>5</v>
      </c>
      <c r="E361" s="167">
        <v>1</v>
      </c>
      <c r="F361" s="169">
        <v>1</v>
      </c>
      <c r="G361" s="168" t="s">
        <v>186</v>
      </c>
      <c r="H361" s="146">
        <v>328</v>
      </c>
      <c r="I361" s="220">
        <v>0</v>
      </c>
      <c r="J361" s="220">
        <v>0</v>
      </c>
      <c r="K361" s="220">
        <v>0</v>
      </c>
      <c r="L361" s="219">
        <v>0</v>
      </c>
    </row>
    <row r="362" spans="1:13" ht="30.75" hidden="1" customHeight="1">
      <c r="A362" s="170">
        <v>3</v>
      </c>
      <c r="B362" s="170">
        <v>3</v>
      </c>
      <c r="C362" s="166">
        <v>2</v>
      </c>
      <c r="D362" s="167">
        <v>6</v>
      </c>
      <c r="E362" s="167"/>
      <c r="F362" s="169"/>
      <c r="G362" s="168" t="s">
        <v>157</v>
      </c>
      <c r="H362" s="146">
        <v>329</v>
      </c>
      <c r="I362" s="155">
        <f t="shared" ref="I362:L363" si="32">I363</f>
        <v>0</v>
      </c>
      <c r="J362" s="197">
        <f t="shared" si="32"/>
        <v>0</v>
      </c>
      <c r="K362" s="156">
        <f t="shared" si="32"/>
        <v>0</v>
      </c>
      <c r="L362" s="156">
        <f t="shared" si="32"/>
        <v>0</v>
      </c>
      <c r="M362" s="38"/>
    </row>
    <row r="363" spans="1:13" ht="25.5" hidden="1" customHeight="1">
      <c r="A363" s="170">
        <v>3</v>
      </c>
      <c r="B363" s="170">
        <v>3</v>
      </c>
      <c r="C363" s="166">
        <v>2</v>
      </c>
      <c r="D363" s="167">
        <v>6</v>
      </c>
      <c r="E363" s="167">
        <v>1</v>
      </c>
      <c r="F363" s="169"/>
      <c r="G363" s="168" t="s">
        <v>157</v>
      </c>
      <c r="H363" s="146">
        <v>330</v>
      </c>
      <c r="I363" s="155">
        <f t="shared" si="32"/>
        <v>0</v>
      </c>
      <c r="J363" s="197">
        <f t="shared" si="32"/>
        <v>0</v>
      </c>
      <c r="K363" s="156">
        <f t="shared" si="32"/>
        <v>0</v>
      </c>
      <c r="L363" s="156">
        <f t="shared" si="32"/>
        <v>0</v>
      </c>
      <c r="M363" s="38"/>
    </row>
    <row r="364" spans="1:13" ht="24" hidden="1" customHeight="1">
      <c r="A364" s="179">
        <v>3</v>
      </c>
      <c r="B364" s="179">
        <v>3</v>
      </c>
      <c r="C364" s="180">
        <v>2</v>
      </c>
      <c r="D364" s="181">
        <v>6</v>
      </c>
      <c r="E364" s="181">
        <v>1</v>
      </c>
      <c r="F364" s="183">
        <v>1</v>
      </c>
      <c r="G364" s="182" t="s">
        <v>157</v>
      </c>
      <c r="H364" s="146">
        <v>331</v>
      </c>
      <c r="I364" s="220">
        <v>0</v>
      </c>
      <c r="J364" s="220">
        <v>0</v>
      </c>
      <c r="K364" s="220">
        <v>0</v>
      </c>
      <c r="L364" s="219">
        <v>0</v>
      </c>
      <c r="M364" s="38"/>
    </row>
    <row r="365" spans="1:13" ht="28.5" hidden="1" customHeight="1">
      <c r="A365" s="170">
        <v>3</v>
      </c>
      <c r="B365" s="170">
        <v>3</v>
      </c>
      <c r="C365" s="166">
        <v>2</v>
      </c>
      <c r="D365" s="167">
        <v>7</v>
      </c>
      <c r="E365" s="167"/>
      <c r="F365" s="169"/>
      <c r="G365" s="168" t="s">
        <v>188</v>
      </c>
      <c r="H365" s="146">
        <v>332</v>
      </c>
      <c r="I365" s="155">
        <f>I366</f>
        <v>0</v>
      </c>
      <c r="J365" s="197">
        <f>J366</f>
        <v>0</v>
      </c>
      <c r="K365" s="156">
        <f>K366</f>
        <v>0</v>
      </c>
      <c r="L365" s="156">
        <f>L366</f>
        <v>0</v>
      </c>
      <c r="M365" s="38"/>
    </row>
    <row r="366" spans="1:13" ht="28.5" hidden="1" customHeight="1">
      <c r="A366" s="179">
        <v>3</v>
      </c>
      <c r="B366" s="179">
        <v>3</v>
      </c>
      <c r="C366" s="180">
        <v>2</v>
      </c>
      <c r="D366" s="181">
        <v>7</v>
      </c>
      <c r="E366" s="181">
        <v>1</v>
      </c>
      <c r="F366" s="183"/>
      <c r="G366" s="168" t="s">
        <v>188</v>
      </c>
      <c r="H366" s="146">
        <v>333</v>
      </c>
      <c r="I366" s="155">
        <f>SUM(I367:I368)</f>
        <v>0</v>
      </c>
      <c r="J366" s="155">
        <f>SUM(J367:J368)</f>
        <v>0</v>
      </c>
      <c r="K366" s="155">
        <f>SUM(K367:K368)</f>
        <v>0</v>
      </c>
      <c r="L366" s="155">
        <f>SUM(L367:L368)</f>
        <v>0</v>
      </c>
      <c r="M366" s="38"/>
    </row>
    <row r="367" spans="1:13" ht="27" hidden="1" customHeight="1">
      <c r="A367" s="170">
        <v>3</v>
      </c>
      <c r="B367" s="170">
        <v>3</v>
      </c>
      <c r="C367" s="166">
        <v>2</v>
      </c>
      <c r="D367" s="167">
        <v>7</v>
      </c>
      <c r="E367" s="167">
        <v>1</v>
      </c>
      <c r="F367" s="169">
        <v>1</v>
      </c>
      <c r="G367" s="168" t="s">
        <v>189</v>
      </c>
      <c r="H367" s="146">
        <v>334</v>
      </c>
      <c r="I367" s="220">
        <v>0</v>
      </c>
      <c r="J367" s="220">
        <v>0</v>
      </c>
      <c r="K367" s="220">
        <v>0</v>
      </c>
      <c r="L367" s="219">
        <v>0</v>
      </c>
      <c r="M367" s="38"/>
    </row>
    <row r="368" spans="1:13" ht="30" hidden="1" customHeight="1">
      <c r="A368" s="170">
        <v>3</v>
      </c>
      <c r="B368" s="170">
        <v>3</v>
      </c>
      <c r="C368" s="166">
        <v>2</v>
      </c>
      <c r="D368" s="167">
        <v>7</v>
      </c>
      <c r="E368" s="167">
        <v>1</v>
      </c>
      <c r="F368" s="169">
        <v>2</v>
      </c>
      <c r="G368" s="168" t="s">
        <v>190</v>
      </c>
      <c r="H368" s="146">
        <v>335</v>
      </c>
      <c r="I368" s="174">
        <v>0</v>
      </c>
      <c r="J368" s="174">
        <v>0</v>
      </c>
      <c r="K368" s="174">
        <v>0</v>
      </c>
      <c r="L368" s="174">
        <v>0</v>
      </c>
      <c r="M368" s="38"/>
    </row>
    <row r="369" spans="1:13" ht="39.75" customHeight="1">
      <c r="A369" s="133"/>
      <c r="B369" s="133"/>
      <c r="C369" s="134"/>
      <c r="D369" s="236"/>
      <c r="E369" s="237"/>
      <c r="F369" s="238"/>
      <c r="G369" s="239" t="s">
        <v>193</v>
      </c>
      <c r="H369" s="146">
        <v>336</v>
      </c>
      <c r="I369" s="207">
        <f>SUM(I34+I185)</f>
        <v>1233200</v>
      </c>
      <c r="J369" s="207">
        <f>SUM(J34+J185)</f>
        <v>1233200</v>
      </c>
      <c r="K369" s="207">
        <f>SUM(K34+K185)</f>
        <v>1231942.76</v>
      </c>
      <c r="L369" s="207">
        <f>SUM(L34+L185)</f>
        <v>1231942.76</v>
      </c>
      <c r="M369" s="38"/>
    </row>
    <row r="370" spans="1:13" ht="18.75" customHeight="1">
      <c r="G370" s="157"/>
      <c r="H370" s="146"/>
      <c r="I370" s="240"/>
      <c r="J370" s="241"/>
      <c r="K370" s="241"/>
      <c r="L370" s="241"/>
    </row>
    <row r="371" spans="1:13" ht="23.25" customHeight="1">
      <c r="A371" s="491" t="s">
        <v>371</v>
      </c>
      <c r="B371" s="491"/>
      <c r="C371" s="491"/>
      <c r="D371" s="491"/>
      <c r="E371" s="491"/>
      <c r="F371" s="491"/>
      <c r="G371" s="491"/>
      <c r="H371" s="242"/>
      <c r="I371" s="243"/>
      <c r="J371" s="492" t="s">
        <v>372</v>
      </c>
      <c r="K371" s="492"/>
      <c r="L371" s="492"/>
    </row>
    <row r="372" spans="1:13" ht="18.75" customHeight="1">
      <c r="A372" s="244"/>
      <c r="B372" s="244"/>
      <c r="C372" s="244"/>
      <c r="D372" s="478" t="s">
        <v>393</v>
      </c>
      <c r="E372" s="478"/>
      <c r="F372" s="478"/>
      <c r="G372" s="478"/>
      <c r="I372" s="245" t="s">
        <v>194</v>
      </c>
      <c r="K372" s="479" t="s">
        <v>195</v>
      </c>
      <c r="L372" s="479"/>
    </row>
    <row r="373" spans="1:13" ht="12.75" customHeight="1">
      <c r="I373" s="246"/>
      <c r="K373" s="246"/>
      <c r="L373" s="246"/>
    </row>
    <row r="374" spans="1:13" ht="33" customHeight="1">
      <c r="A374" s="480" t="s">
        <v>365</v>
      </c>
      <c r="B374" s="480"/>
      <c r="C374" s="480"/>
      <c r="D374" s="480"/>
      <c r="E374" s="480"/>
      <c r="F374" s="480"/>
      <c r="G374" s="480"/>
      <c r="I374" s="246"/>
      <c r="J374" s="481" t="s">
        <v>196</v>
      </c>
      <c r="K374" s="481"/>
      <c r="L374" s="481"/>
    </row>
    <row r="375" spans="1:13" ht="33.75" customHeight="1">
      <c r="D375" s="482" t="s">
        <v>394</v>
      </c>
      <c r="E375" s="483"/>
      <c r="F375" s="483"/>
      <c r="G375" s="483"/>
      <c r="H375" s="91"/>
      <c r="I375" s="247" t="s">
        <v>194</v>
      </c>
      <c r="K375" s="479" t="s">
        <v>195</v>
      </c>
      <c r="L375" s="479"/>
    </row>
    <row r="376" spans="1:13" ht="7.5" customHeight="1"/>
    <row r="377" spans="1:13" ht="8.25" customHeight="1">
      <c r="H377" s="92" t="s">
        <v>373</v>
      </c>
    </row>
  </sheetData>
  <mergeCells count="32">
    <mergeCell ref="D372:G372"/>
    <mergeCell ref="K372:L372"/>
    <mergeCell ref="A374:G374"/>
    <mergeCell ref="J374:L374"/>
    <mergeCell ref="D375:G375"/>
    <mergeCell ref="K375:L375"/>
    <mergeCell ref="K31:K32"/>
    <mergeCell ref="L31:L32"/>
    <mergeCell ref="A33:F33"/>
    <mergeCell ref="A371:G371"/>
    <mergeCell ref="J371:L371"/>
    <mergeCell ref="G29:H29"/>
    <mergeCell ref="A31:F32"/>
    <mergeCell ref="G31:G32"/>
    <mergeCell ref="H31:H32"/>
    <mergeCell ref="I31:J31"/>
    <mergeCell ref="J1:L1"/>
    <mergeCell ref="J2:L2"/>
    <mergeCell ref="A7:L7"/>
    <mergeCell ref="A9:L9"/>
    <mergeCell ref="G12:K12"/>
    <mergeCell ref="A13:L13"/>
    <mergeCell ref="A27:I27"/>
    <mergeCell ref="A10:L10"/>
    <mergeCell ref="G15:K15"/>
    <mergeCell ref="G19:K19"/>
    <mergeCell ref="G14:K14"/>
    <mergeCell ref="B16:L16"/>
    <mergeCell ref="G18:K18"/>
    <mergeCell ref="E21:K21"/>
    <mergeCell ref="A22:L22"/>
    <mergeCell ref="A26:I26"/>
  </mergeCells>
  <pageMargins left="0.59055118110236227" right="0.39370078740157483" top="0.98425196850393704" bottom="0.98425196850393704" header="0.31496062992125984" footer="0.31496062992125984"/>
  <pageSetup paperSize="9" scale="4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7"/>
  <sheetViews>
    <sheetView topLeftCell="A16" workbookViewId="0">
      <selection activeCell="U45" sqref="U45"/>
    </sheetView>
  </sheetViews>
  <sheetFormatPr defaultColWidth="9.140625" defaultRowHeight="15"/>
  <cols>
    <col min="1" max="4" width="2" style="92" customWidth="1"/>
    <col min="5" max="5" width="2.140625" style="92" customWidth="1"/>
    <col min="6" max="6" width="3.5703125" style="91" customWidth="1"/>
    <col min="7" max="7" width="34.28515625" style="92" customWidth="1"/>
    <col min="8" max="8" width="4.7109375" style="92" customWidth="1"/>
    <col min="9" max="12" width="12.85546875" style="92" customWidth="1"/>
    <col min="13" max="13" width="0.140625" style="92" hidden="1" customWidth="1"/>
    <col min="14" max="14" width="6.140625" style="92" hidden="1" customWidth="1"/>
    <col min="15" max="15" width="8.85546875" style="92" hidden="1" customWidth="1"/>
    <col min="16" max="16" width="9.140625" style="92"/>
    <col min="17" max="17" width="6.140625" style="92" customWidth="1"/>
    <col min="18" max="18" width="9.140625" style="92"/>
    <col min="19" max="16384" width="9.140625" style="38"/>
  </cols>
  <sheetData>
    <row r="1" spans="1:17" ht="24.75" customHeight="1">
      <c r="G1" s="107"/>
      <c r="H1" s="108"/>
      <c r="I1" s="109"/>
      <c r="J1" s="474" t="s">
        <v>368</v>
      </c>
      <c r="K1" s="474"/>
      <c r="L1" s="474"/>
      <c r="M1" s="110"/>
      <c r="N1" s="81"/>
      <c r="O1" s="81"/>
      <c r="P1" s="81"/>
      <c r="Q1" s="81"/>
    </row>
    <row r="2" spans="1:17" ht="13.5" customHeight="1">
      <c r="H2" s="108"/>
      <c r="I2" s="111"/>
      <c r="J2" s="475" t="s">
        <v>357</v>
      </c>
      <c r="K2" s="475"/>
      <c r="L2" s="475"/>
      <c r="M2" s="110"/>
      <c r="N2" s="81"/>
      <c r="O2" s="81"/>
      <c r="P2" s="81"/>
      <c r="Q2" s="112"/>
    </row>
    <row r="3" spans="1:17" ht="5.25" customHeight="1">
      <c r="H3" s="113"/>
      <c r="I3" s="81"/>
      <c r="J3" s="81"/>
      <c r="K3" s="114"/>
      <c r="L3" s="114"/>
      <c r="M3" s="110"/>
      <c r="N3" s="81"/>
      <c r="O3" s="81"/>
      <c r="P3" s="81"/>
      <c r="Q3" s="112"/>
    </row>
    <row r="4" spans="1:17" ht="6" customHeight="1">
      <c r="G4" s="115" t="s">
        <v>0</v>
      </c>
      <c r="H4" s="108"/>
      <c r="J4" s="114"/>
      <c r="K4" s="114"/>
      <c r="L4" s="114"/>
      <c r="M4" s="110"/>
      <c r="N4" s="81"/>
      <c r="O4" s="81"/>
      <c r="P4" s="81"/>
      <c r="Q4" s="112"/>
    </row>
    <row r="5" spans="1:17" ht="5.25" customHeight="1">
      <c r="H5" s="108"/>
      <c r="J5" s="114"/>
      <c r="K5" s="114"/>
      <c r="L5" s="114"/>
      <c r="M5" s="110"/>
      <c r="N5" s="81"/>
      <c r="O5" s="81"/>
      <c r="P5" s="81"/>
      <c r="Q5" s="112"/>
    </row>
    <row r="6" spans="1:17" ht="3.75" customHeight="1">
      <c r="H6" s="108"/>
      <c r="J6" s="116"/>
      <c r="K6" s="114"/>
      <c r="L6" s="114"/>
      <c r="M6" s="110"/>
      <c r="N6" s="81"/>
      <c r="O6" s="81"/>
      <c r="P6" s="81"/>
    </row>
    <row r="7" spans="1:17" ht="36.75" customHeight="1">
      <c r="A7" s="476" t="s">
        <v>377</v>
      </c>
      <c r="B7" s="476"/>
      <c r="C7" s="476"/>
      <c r="D7" s="476"/>
      <c r="E7" s="476"/>
      <c r="F7" s="476"/>
      <c r="G7" s="476"/>
      <c r="H7" s="476"/>
      <c r="I7" s="476"/>
      <c r="J7" s="476"/>
      <c r="K7" s="476"/>
      <c r="L7" s="476"/>
      <c r="M7" s="117"/>
      <c r="N7" s="117"/>
      <c r="O7" s="117"/>
      <c r="P7" s="117"/>
      <c r="Q7" s="117"/>
    </row>
    <row r="8" spans="1:17" ht="12" customHeight="1">
      <c r="G8" s="117"/>
      <c r="H8" s="118"/>
      <c r="I8" s="118"/>
      <c r="J8" s="119"/>
      <c r="K8" s="119"/>
      <c r="L8" s="120"/>
      <c r="M8" s="110"/>
    </row>
    <row r="9" spans="1:17" ht="18" customHeight="1">
      <c r="A9" s="477" t="s">
        <v>338</v>
      </c>
      <c r="B9" s="477"/>
      <c r="C9" s="477"/>
      <c r="D9" s="477"/>
      <c r="E9" s="477"/>
      <c r="F9" s="477"/>
      <c r="G9" s="477"/>
      <c r="H9" s="477"/>
      <c r="I9" s="477"/>
      <c r="J9" s="477"/>
      <c r="K9" s="477"/>
      <c r="L9" s="477"/>
      <c r="M9" s="110"/>
    </row>
    <row r="10" spans="1:17" ht="18.75" customHeight="1">
      <c r="A10" s="473" t="s">
        <v>1</v>
      </c>
      <c r="B10" s="470"/>
      <c r="C10" s="470"/>
      <c r="D10" s="470"/>
      <c r="E10" s="470"/>
      <c r="F10" s="470"/>
      <c r="G10" s="470"/>
      <c r="H10" s="470"/>
      <c r="I10" s="470"/>
      <c r="J10" s="470"/>
      <c r="K10" s="470"/>
      <c r="L10" s="470"/>
      <c r="M10" s="110"/>
    </row>
    <row r="11" spans="1:17" ht="7.5" customHeight="1">
      <c r="A11" s="121"/>
      <c r="B11" s="81"/>
      <c r="C11" s="81"/>
      <c r="D11" s="81"/>
      <c r="E11" s="81"/>
      <c r="F11" s="81"/>
      <c r="G11" s="81"/>
      <c r="H11" s="81"/>
      <c r="I11" s="81"/>
      <c r="J11" s="81"/>
      <c r="K11" s="81"/>
      <c r="L11" s="81"/>
      <c r="M11" s="110"/>
    </row>
    <row r="12" spans="1:17" ht="14.25" customHeight="1">
      <c r="A12" s="121"/>
      <c r="B12" s="81"/>
      <c r="C12" s="81"/>
      <c r="D12" s="81"/>
      <c r="E12" s="81"/>
      <c r="F12" s="81"/>
      <c r="G12" s="467" t="s">
        <v>378</v>
      </c>
      <c r="H12" s="467"/>
      <c r="I12" s="467"/>
      <c r="J12" s="467"/>
      <c r="K12" s="467"/>
      <c r="L12" s="81"/>
      <c r="M12" s="110"/>
    </row>
    <row r="13" spans="1:17" ht="16.5" customHeight="1">
      <c r="A13" s="468" t="s">
        <v>379</v>
      </c>
      <c r="B13" s="468"/>
      <c r="C13" s="468"/>
      <c r="D13" s="468"/>
      <c r="E13" s="468"/>
      <c r="F13" s="468"/>
      <c r="G13" s="468"/>
      <c r="H13" s="468"/>
      <c r="I13" s="468"/>
      <c r="J13" s="468"/>
      <c r="K13" s="468"/>
      <c r="L13" s="468"/>
      <c r="M13" s="110"/>
      <c r="P13" s="92" t="s">
        <v>9</v>
      </c>
    </row>
    <row r="14" spans="1:17" ht="15.75" customHeight="1">
      <c r="G14" s="472" t="s">
        <v>395</v>
      </c>
      <c r="H14" s="472"/>
      <c r="I14" s="472"/>
      <c r="J14" s="472"/>
      <c r="K14" s="472"/>
      <c r="M14" s="110"/>
    </row>
    <row r="15" spans="1:17" ht="12" customHeight="1">
      <c r="G15" s="469" t="s">
        <v>380</v>
      </c>
      <c r="H15" s="469"/>
      <c r="I15" s="469"/>
      <c r="J15" s="469"/>
      <c r="K15" s="469"/>
    </row>
    <row r="16" spans="1:17" ht="12" customHeight="1">
      <c r="B16" s="468" t="s">
        <v>2</v>
      </c>
      <c r="C16" s="468"/>
      <c r="D16" s="468"/>
      <c r="E16" s="468"/>
      <c r="F16" s="468"/>
      <c r="G16" s="468"/>
      <c r="H16" s="468"/>
      <c r="I16" s="468"/>
      <c r="J16" s="468"/>
      <c r="K16" s="468"/>
      <c r="L16" s="468"/>
    </row>
    <row r="17" spans="1:13" ht="12" customHeight="1"/>
    <row r="18" spans="1:13" ht="12.75" customHeight="1">
      <c r="G18" s="472" t="s">
        <v>381</v>
      </c>
      <c r="H18" s="472"/>
      <c r="I18" s="472"/>
      <c r="J18" s="472"/>
      <c r="K18" s="472"/>
    </row>
    <row r="19" spans="1:13" ht="11.25" customHeight="1">
      <c r="G19" s="470" t="s">
        <v>3</v>
      </c>
      <c r="H19" s="470"/>
      <c r="I19" s="470"/>
      <c r="J19" s="470"/>
      <c r="K19" s="470"/>
    </row>
    <row r="20" spans="1:13" ht="11.25" customHeight="1">
      <c r="G20" s="81"/>
      <c r="H20" s="81"/>
      <c r="I20" s="81"/>
      <c r="J20" s="81"/>
      <c r="K20" s="81"/>
    </row>
    <row r="21" spans="1:13">
      <c r="E21" s="465" t="s">
        <v>199</v>
      </c>
      <c r="F21" s="465"/>
      <c r="G21" s="465"/>
      <c r="H21" s="465"/>
      <c r="I21" s="465"/>
      <c r="J21" s="465"/>
      <c r="K21" s="465"/>
    </row>
    <row r="22" spans="1:13" ht="12" customHeight="1">
      <c r="A22" s="466" t="s">
        <v>4</v>
      </c>
      <c r="B22" s="466"/>
      <c r="C22" s="466"/>
      <c r="D22" s="466"/>
      <c r="E22" s="466"/>
      <c r="F22" s="466"/>
      <c r="G22" s="466"/>
      <c r="H22" s="466"/>
      <c r="I22" s="466"/>
      <c r="J22" s="466"/>
      <c r="K22" s="466"/>
      <c r="L22" s="466"/>
      <c r="M22" s="122"/>
    </row>
    <row r="23" spans="1:13" ht="12" customHeight="1">
      <c r="F23" s="92"/>
      <c r="J23" s="123"/>
      <c r="K23" s="120"/>
      <c r="L23" s="124" t="s">
        <v>5</v>
      </c>
      <c r="M23" s="122"/>
    </row>
    <row r="24" spans="1:13" ht="11.25" customHeight="1">
      <c r="F24" s="92"/>
      <c r="J24" s="125" t="s">
        <v>358</v>
      </c>
      <c r="K24" s="113"/>
      <c r="L24" s="126"/>
      <c r="M24" s="122"/>
    </row>
    <row r="25" spans="1:13" ht="12" customHeight="1">
      <c r="E25" s="81"/>
      <c r="F25" s="127"/>
      <c r="I25" s="102"/>
      <c r="J25" s="102"/>
      <c r="K25" s="128" t="s">
        <v>6</v>
      </c>
      <c r="L25" s="126"/>
      <c r="M25" s="122"/>
    </row>
    <row r="26" spans="1:13" ht="12.75" customHeight="1">
      <c r="A26" s="483"/>
      <c r="B26" s="483"/>
      <c r="C26" s="483"/>
      <c r="D26" s="483"/>
      <c r="E26" s="483"/>
      <c r="F26" s="483"/>
      <c r="G26" s="483"/>
      <c r="H26" s="483"/>
      <c r="I26" s="483"/>
      <c r="K26" s="128" t="s">
        <v>7</v>
      </c>
      <c r="L26" s="129" t="s">
        <v>8</v>
      </c>
      <c r="M26" s="122"/>
    </row>
    <row r="27" spans="1:13" ht="12" customHeight="1">
      <c r="A27" s="483" t="s">
        <v>200</v>
      </c>
      <c r="B27" s="483"/>
      <c r="C27" s="483"/>
      <c r="D27" s="483"/>
      <c r="E27" s="483"/>
      <c r="F27" s="483"/>
      <c r="G27" s="483"/>
      <c r="H27" s="483"/>
      <c r="I27" s="483"/>
      <c r="J27" s="130" t="s">
        <v>10</v>
      </c>
      <c r="K27" s="131" t="s">
        <v>22</v>
      </c>
      <c r="L27" s="126"/>
      <c r="M27" s="122"/>
    </row>
    <row r="28" spans="1:13" ht="12.75" customHeight="1">
      <c r="F28" s="92"/>
      <c r="G28" s="132" t="s">
        <v>11</v>
      </c>
      <c r="H28" s="133" t="s">
        <v>197</v>
      </c>
      <c r="I28" s="134"/>
      <c r="J28" s="135"/>
      <c r="K28" s="126"/>
      <c r="L28" s="126"/>
      <c r="M28" s="122"/>
    </row>
    <row r="29" spans="1:13" ht="13.5" customHeight="1">
      <c r="F29" s="92"/>
      <c r="G29" s="493" t="s">
        <v>12</v>
      </c>
      <c r="H29" s="493"/>
      <c r="I29" s="136" t="s">
        <v>201</v>
      </c>
      <c r="J29" s="137" t="s">
        <v>202</v>
      </c>
      <c r="K29" s="138" t="s">
        <v>202</v>
      </c>
      <c r="L29" s="138" t="s">
        <v>202</v>
      </c>
      <c r="M29" s="122"/>
    </row>
    <row r="30" spans="1:13" ht="14.25" customHeight="1">
      <c r="A30" s="139" t="s">
        <v>198</v>
      </c>
      <c r="B30" s="139"/>
      <c r="C30" s="139"/>
      <c r="D30" s="139"/>
      <c r="E30" s="139"/>
      <c r="F30" s="140"/>
      <c r="G30" s="141"/>
      <c r="I30" s="141"/>
      <c r="J30" s="141"/>
      <c r="K30" s="141"/>
      <c r="L30" s="142" t="s">
        <v>13</v>
      </c>
      <c r="M30" s="143"/>
    </row>
    <row r="31" spans="1:13" ht="24" customHeight="1">
      <c r="A31" s="494" t="s">
        <v>14</v>
      </c>
      <c r="B31" s="495"/>
      <c r="C31" s="495"/>
      <c r="D31" s="495"/>
      <c r="E31" s="495"/>
      <c r="F31" s="495"/>
      <c r="G31" s="498" t="s">
        <v>15</v>
      </c>
      <c r="H31" s="500" t="s">
        <v>16</v>
      </c>
      <c r="I31" s="502" t="s">
        <v>17</v>
      </c>
      <c r="J31" s="503"/>
      <c r="K31" s="484" t="s">
        <v>18</v>
      </c>
      <c r="L31" s="486" t="s">
        <v>19</v>
      </c>
      <c r="M31" s="143"/>
    </row>
    <row r="32" spans="1:13" ht="46.5" customHeight="1">
      <c r="A32" s="496"/>
      <c r="B32" s="497"/>
      <c r="C32" s="497"/>
      <c r="D32" s="497"/>
      <c r="E32" s="497"/>
      <c r="F32" s="497"/>
      <c r="G32" s="499"/>
      <c r="H32" s="501"/>
      <c r="I32" s="144" t="s">
        <v>20</v>
      </c>
      <c r="J32" s="145" t="s">
        <v>21</v>
      </c>
      <c r="K32" s="485"/>
      <c r="L32" s="487"/>
    </row>
    <row r="33" spans="1:18" ht="11.25" customHeight="1">
      <c r="A33" s="488" t="s">
        <v>22</v>
      </c>
      <c r="B33" s="489"/>
      <c r="C33" s="489"/>
      <c r="D33" s="489"/>
      <c r="E33" s="489"/>
      <c r="F33" s="490"/>
      <c r="G33" s="146">
        <v>2</v>
      </c>
      <c r="H33" s="147">
        <v>3</v>
      </c>
      <c r="I33" s="148" t="s">
        <v>23</v>
      </c>
      <c r="J33" s="149" t="s">
        <v>24</v>
      </c>
      <c r="K33" s="150">
        <v>6</v>
      </c>
      <c r="L33" s="150">
        <v>7</v>
      </c>
    </row>
    <row r="34" spans="1:18" s="157" customFormat="1" ht="14.25" customHeight="1">
      <c r="A34" s="151">
        <v>2</v>
      </c>
      <c r="B34" s="151"/>
      <c r="C34" s="152"/>
      <c r="D34" s="153"/>
      <c r="E34" s="151"/>
      <c r="F34" s="154"/>
      <c r="G34" s="153" t="s">
        <v>25</v>
      </c>
      <c r="H34" s="146">
        <v>1</v>
      </c>
      <c r="I34" s="155">
        <f>SUM(I35+I46+I66+I87+I94+I114+I140+I159+I169)</f>
        <v>13400</v>
      </c>
      <c r="J34" s="155">
        <f>SUM(J35+J46+J66+J87+J94+J114+J140+J159+J169)</f>
        <v>13400</v>
      </c>
      <c r="K34" s="156">
        <f>SUM(K35+K46+K66+K87+K94+K114+K140+K159+K169)</f>
        <v>13400</v>
      </c>
      <c r="L34" s="155">
        <f>SUM(L35+L46+L66+L87+L94+L114+L140+L159+L169)</f>
        <v>13400</v>
      </c>
    </row>
    <row r="35" spans="1:18" ht="16.5" customHeight="1">
      <c r="A35" s="151">
        <v>2</v>
      </c>
      <c r="B35" s="158">
        <v>1</v>
      </c>
      <c r="C35" s="159"/>
      <c r="D35" s="160"/>
      <c r="E35" s="161"/>
      <c r="F35" s="162"/>
      <c r="G35" s="163" t="s">
        <v>26</v>
      </c>
      <c r="H35" s="146">
        <v>2</v>
      </c>
      <c r="I35" s="155">
        <f>SUM(I36+I42)</f>
        <v>13400</v>
      </c>
      <c r="J35" s="155">
        <f>SUM(J36+J42)</f>
        <v>13400</v>
      </c>
      <c r="K35" s="164">
        <f>SUM(K36+K42)</f>
        <v>13400</v>
      </c>
      <c r="L35" s="165">
        <f>SUM(L36+L42)</f>
        <v>13400</v>
      </c>
      <c r="M35" s="38"/>
    </row>
    <row r="36" spans="1:18" ht="14.25" customHeight="1">
      <c r="A36" s="166">
        <v>2</v>
      </c>
      <c r="B36" s="166">
        <v>1</v>
      </c>
      <c r="C36" s="167">
        <v>1</v>
      </c>
      <c r="D36" s="168"/>
      <c r="E36" s="166"/>
      <c r="F36" s="169"/>
      <c r="G36" s="168" t="s">
        <v>27</v>
      </c>
      <c r="H36" s="146">
        <v>3</v>
      </c>
      <c r="I36" s="155">
        <f>SUM(I37)</f>
        <v>13200</v>
      </c>
      <c r="J36" s="155">
        <f>SUM(J37)</f>
        <v>13200</v>
      </c>
      <c r="K36" s="156">
        <f>SUM(K37)</f>
        <v>13200</v>
      </c>
      <c r="L36" s="155">
        <f>SUM(L37)</f>
        <v>13200</v>
      </c>
      <c r="M36" s="38"/>
    </row>
    <row r="37" spans="1:18" ht="13.5" customHeight="1">
      <c r="A37" s="170">
        <v>2</v>
      </c>
      <c r="B37" s="166">
        <v>1</v>
      </c>
      <c r="C37" s="167">
        <v>1</v>
      </c>
      <c r="D37" s="168">
        <v>1</v>
      </c>
      <c r="E37" s="166"/>
      <c r="F37" s="169"/>
      <c r="G37" s="168" t="s">
        <v>27</v>
      </c>
      <c r="H37" s="146">
        <v>4</v>
      </c>
      <c r="I37" s="155">
        <f>SUM(I38+I40)</f>
        <v>13200</v>
      </c>
      <c r="J37" s="155">
        <f>SUM(J38+J40)</f>
        <v>13200</v>
      </c>
      <c r="K37" s="155">
        <f>SUM(K38+K40)</f>
        <v>13200</v>
      </c>
      <c r="L37" s="155">
        <f>SUM(L38+L40)</f>
        <v>13200</v>
      </c>
      <c r="M37" s="38"/>
      <c r="Q37" s="171"/>
    </row>
    <row r="38" spans="1:18" ht="14.25" customHeight="1">
      <c r="A38" s="170">
        <v>2</v>
      </c>
      <c r="B38" s="166">
        <v>1</v>
      </c>
      <c r="C38" s="167">
        <v>1</v>
      </c>
      <c r="D38" s="168">
        <v>1</v>
      </c>
      <c r="E38" s="166">
        <v>1</v>
      </c>
      <c r="F38" s="169"/>
      <c r="G38" s="168" t="s">
        <v>28</v>
      </c>
      <c r="H38" s="146">
        <v>5</v>
      </c>
      <c r="I38" s="156">
        <f>SUM(I39)</f>
        <v>13200</v>
      </c>
      <c r="J38" s="156">
        <f>SUM(J39)</f>
        <v>13200</v>
      </c>
      <c r="K38" s="156">
        <f>SUM(K39)</f>
        <v>13200</v>
      </c>
      <c r="L38" s="156">
        <f>SUM(L39)</f>
        <v>13200</v>
      </c>
      <c r="M38" s="38"/>
      <c r="Q38" s="171"/>
    </row>
    <row r="39" spans="1:18" ht="14.25" customHeight="1">
      <c r="A39" s="170">
        <v>2</v>
      </c>
      <c r="B39" s="166">
        <v>1</v>
      </c>
      <c r="C39" s="167">
        <v>1</v>
      </c>
      <c r="D39" s="168">
        <v>1</v>
      </c>
      <c r="E39" s="166">
        <v>1</v>
      </c>
      <c r="F39" s="169">
        <v>1</v>
      </c>
      <c r="G39" s="168" t="s">
        <v>28</v>
      </c>
      <c r="H39" s="146">
        <v>6</v>
      </c>
      <c r="I39" s="172">
        <v>13200</v>
      </c>
      <c r="J39" s="173">
        <v>13200</v>
      </c>
      <c r="K39" s="173">
        <v>13200</v>
      </c>
      <c r="L39" s="173">
        <v>13200</v>
      </c>
      <c r="M39" s="38"/>
      <c r="Q39" s="171"/>
    </row>
    <row r="40" spans="1:18" ht="12.75" hidden="1" customHeight="1">
      <c r="A40" s="170">
        <v>2</v>
      </c>
      <c r="B40" s="166">
        <v>1</v>
      </c>
      <c r="C40" s="167">
        <v>1</v>
      </c>
      <c r="D40" s="168">
        <v>1</v>
      </c>
      <c r="E40" s="166">
        <v>2</v>
      </c>
      <c r="F40" s="169"/>
      <c r="G40" s="168" t="s">
        <v>29</v>
      </c>
      <c r="H40" s="146">
        <v>7</v>
      </c>
      <c r="I40" s="156">
        <f>I41</f>
        <v>0</v>
      </c>
      <c r="J40" s="156">
        <f>J41</f>
        <v>0</v>
      </c>
      <c r="K40" s="156">
        <f>K41</f>
        <v>0</v>
      </c>
      <c r="L40" s="156">
        <f>L41</f>
        <v>0</v>
      </c>
      <c r="M40" s="38"/>
      <c r="Q40" s="171"/>
    </row>
    <row r="41" spans="1:18" ht="12.75" hidden="1" customHeight="1">
      <c r="A41" s="170">
        <v>2</v>
      </c>
      <c r="B41" s="166">
        <v>1</v>
      </c>
      <c r="C41" s="167">
        <v>1</v>
      </c>
      <c r="D41" s="168">
        <v>1</v>
      </c>
      <c r="E41" s="166">
        <v>2</v>
      </c>
      <c r="F41" s="169">
        <v>1</v>
      </c>
      <c r="G41" s="168" t="s">
        <v>29</v>
      </c>
      <c r="H41" s="146">
        <v>8</v>
      </c>
      <c r="I41" s="173">
        <v>0</v>
      </c>
      <c r="J41" s="174">
        <v>0</v>
      </c>
      <c r="K41" s="173">
        <v>0</v>
      </c>
      <c r="L41" s="174">
        <v>0</v>
      </c>
      <c r="M41" s="38"/>
      <c r="Q41" s="171"/>
    </row>
    <row r="42" spans="1:18" ht="13.5" customHeight="1">
      <c r="A42" s="170">
        <v>2</v>
      </c>
      <c r="B42" s="166">
        <v>1</v>
      </c>
      <c r="C42" s="167">
        <v>2</v>
      </c>
      <c r="D42" s="168"/>
      <c r="E42" s="166"/>
      <c r="F42" s="169"/>
      <c r="G42" s="168" t="s">
        <v>30</v>
      </c>
      <c r="H42" s="146">
        <v>9</v>
      </c>
      <c r="I42" s="156">
        <f t="shared" ref="I42:L44" si="0">I43</f>
        <v>200</v>
      </c>
      <c r="J42" s="155">
        <f t="shared" si="0"/>
        <v>200</v>
      </c>
      <c r="K42" s="156">
        <f t="shared" si="0"/>
        <v>200</v>
      </c>
      <c r="L42" s="155">
        <f t="shared" si="0"/>
        <v>200</v>
      </c>
      <c r="M42" s="38"/>
      <c r="Q42" s="171"/>
    </row>
    <row r="43" spans="1:18">
      <c r="A43" s="170">
        <v>2</v>
      </c>
      <c r="B43" s="166">
        <v>1</v>
      </c>
      <c r="C43" s="167">
        <v>2</v>
      </c>
      <c r="D43" s="168">
        <v>1</v>
      </c>
      <c r="E43" s="166"/>
      <c r="F43" s="169"/>
      <c r="G43" s="168" t="s">
        <v>30</v>
      </c>
      <c r="H43" s="146">
        <v>10</v>
      </c>
      <c r="I43" s="156">
        <f t="shared" si="0"/>
        <v>200</v>
      </c>
      <c r="J43" s="155">
        <f t="shared" si="0"/>
        <v>200</v>
      </c>
      <c r="K43" s="155">
        <f t="shared" si="0"/>
        <v>200</v>
      </c>
      <c r="L43" s="155">
        <f t="shared" si="0"/>
        <v>200</v>
      </c>
    </row>
    <row r="44" spans="1:18" ht="13.5" customHeight="1">
      <c r="A44" s="170">
        <v>2</v>
      </c>
      <c r="B44" s="166">
        <v>1</v>
      </c>
      <c r="C44" s="167">
        <v>2</v>
      </c>
      <c r="D44" s="168">
        <v>1</v>
      </c>
      <c r="E44" s="166">
        <v>1</v>
      </c>
      <c r="F44" s="169"/>
      <c r="G44" s="168" t="s">
        <v>30</v>
      </c>
      <c r="H44" s="146">
        <v>11</v>
      </c>
      <c r="I44" s="155">
        <f t="shared" si="0"/>
        <v>200</v>
      </c>
      <c r="J44" s="155">
        <f t="shared" si="0"/>
        <v>200</v>
      </c>
      <c r="K44" s="155">
        <f t="shared" si="0"/>
        <v>200</v>
      </c>
      <c r="L44" s="155">
        <f t="shared" si="0"/>
        <v>200</v>
      </c>
      <c r="M44" s="38"/>
      <c r="Q44" s="171"/>
    </row>
    <row r="45" spans="1:18" ht="14.25" customHeight="1">
      <c r="A45" s="170">
        <v>2</v>
      </c>
      <c r="B45" s="166">
        <v>1</v>
      </c>
      <c r="C45" s="167">
        <v>2</v>
      </c>
      <c r="D45" s="168">
        <v>1</v>
      </c>
      <c r="E45" s="166">
        <v>1</v>
      </c>
      <c r="F45" s="169">
        <v>1</v>
      </c>
      <c r="G45" s="168" t="s">
        <v>30</v>
      </c>
      <c r="H45" s="146">
        <v>12</v>
      </c>
      <c r="I45" s="174">
        <v>200</v>
      </c>
      <c r="J45" s="173">
        <v>200</v>
      </c>
      <c r="K45" s="173">
        <v>200</v>
      </c>
      <c r="L45" s="173">
        <v>200</v>
      </c>
      <c r="M45" s="38"/>
      <c r="Q45" s="171"/>
    </row>
    <row r="46" spans="1:18" ht="26.25" hidden="1" customHeight="1">
      <c r="A46" s="175">
        <v>2</v>
      </c>
      <c r="B46" s="176">
        <v>2</v>
      </c>
      <c r="C46" s="159"/>
      <c r="D46" s="160"/>
      <c r="E46" s="161"/>
      <c r="F46" s="162"/>
      <c r="G46" s="163" t="s">
        <v>31</v>
      </c>
      <c r="H46" s="146">
        <v>13</v>
      </c>
      <c r="I46" s="177">
        <f t="shared" ref="I46:L48" si="1">I47</f>
        <v>0</v>
      </c>
      <c r="J46" s="178">
        <f t="shared" si="1"/>
        <v>0</v>
      </c>
      <c r="K46" s="177">
        <f t="shared" si="1"/>
        <v>0</v>
      </c>
      <c r="L46" s="177">
        <f t="shared" si="1"/>
        <v>0</v>
      </c>
      <c r="M46" s="38"/>
    </row>
    <row r="47" spans="1:18" ht="27" hidden="1" customHeight="1">
      <c r="A47" s="170">
        <v>2</v>
      </c>
      <c r="B47" s="166">
        <v>2</v>
      </c>
      <c r="C47" s="167">
        <v>1</v>
      </c>
      <c r="D47" s="168"/>
      <c r="E47" s="166"/>
      <c r="F47" s="169"/>
      <c r="G47" s="160" t="s">
        <v>31</v>
      </c>
      <c r="H47" s="146">
        <v>14</v>
      </c>
      <c r="I47" s="155">
        <f t="shared" si="1"/>
        <v>0</v>
      </c>
      <c r="J47" s="156">
        <f t="shared" si="1"/>
        <v>0</v>
      </c>
      <c r="K47" s="155">
        <f t="shared" si="1"/>
        <v>0</v>
      </c>
      <c r="L47" s="156">
        <f t="shared" si="1"/>
        <v>0</v>
      </c>
      <c r="M47" s="38"/>
      <c r="R47" s="171"/>
    </row>
    <row r="48" spans="1:18" ht="15.75" hidden="1" customHeight="1">
      <c r="A48" s="170">
        <v>2</v>
      </c>
      <c r="B48" s="166">
        <v>2</v>
      </c>
      <c r="C48" s="167">
        <v>1</v>
      </c>
      <c r="D48" s="168">
        <v>1</v>
      </c>
      <c r="E48" s="166"/>
      <c r="F48" s="169"/>
      <c r="G48" s="160" t="s">
        <v>31</v>
      </c>
      <c r="H48" s="146">
        <v>15</v>
      </c>
      <c r="I48" s="155">
        <f t="shared" si="1"/>
        <v>0</v>
      </c>
      <c r="J48" s="156">
        <f t="shared" si="1"/>
        <v>0</v>
      </c>
      <c r="K48" s="165">
        <f t="shared" si="1"/>
        <v>0</v>
      </c>
      <c r="L48" s="165">
        <f t="shared" si="1"/>
        <v>0</v>
      </c>
      <c r="M48" s="38"/>
      <c r="Q48" s="171"/>
    </row>
    <row r="49" spans="1:17" ht="24.75" hidden="1" customHeight="1">
      <c r="A49" s="179">
        <v>2</v>
      </c>
      <c r="B49" s="180">
        <v>2</v>
      </c>
      <c r="C49" s="181">
        <v>1</v>
      </c>
      <c r="D49" s="182">
        <v>1</v>
      </c>
      <c r="E49" s="180">
        <v>1</v>
      </c>
      <c r="F49" s="183"/>
      <c r="G49" s="160" t="s">
        <v>31</v>
      </c>
      <c r="H49" s="146">
        <v>16</v>
      </c>
      <c r="I49" s="184">
        <f>SUM(I50:I65)</f>
        <v>0</v>
      </c>
      <c r="J49" s="184">
        <f>SUM(J50:J65)</f>
        <v>0</v>
      </c>
      <c r="K49" s="185">
        <f>SUM(K50:K65)</f>
        <v>0</v>
      </c>
      <c r="L49" s="185">
        <f>SUM(L50:L65)</f>
        <v>0</v>
      </c>
      <c r="M49" s="38"/>
      <c r="Q49" s="171"/>
    </row>
    <row r="50" spans="1:17" ht="15.75" hidden="1" customHeight="1">
      <c r="A50" s="170">
        <v>2</v>
      </c>
      <c r="B50" s="166">
        <v>2</v>
      </c>
      <c r="C50" s="167">
        <v>1</v>
      </c>
      <c r="D50" s="168">
        <v>1</v>
      </c>
      <c r="E50" s="166">
        <v>1</v>
      </c>
      <c r="F50" s="186">
        <v>1</v>
      </c>
      <c r="G50" s="168" t="s">
        <v>32</v>
      </c>
      <c r="H50" s="146">
        <v>17</v>
      </c>
      <c r="I50" s="173">
        <v>0</v>
      </c>
      <c r="J50" s="173">
        <v>0</v>
      </c>
      <c r="K50" s="173">
        <v>0</v>
      </c>
      <c r="L50" s="173">
        <v>0</v>
      </c>
      <c r="M50" s="38"/>
      <c r="Q50" s="171"/>
    </row>
    <row r="51" spans="1:17" ht="26.25" hidden="1" customHeight="1">
      <c r="A51" s="170">
        <v>2</v>
      </c>
      <c r="B51" s="166">
        <v>2</v>
      </c>
      <c r="C51" s="167">
        <v>1</v>
      </c>
      <c r="D51" s="168">
        <v>1</v>
      </c>
      <c r="E51" s="166">
        <v>1</v>
      </c>
      <c r="F51" s="169">
        <v>2</v>
      </c>
      <c r="G51" s="168" t="s">
        <v>33</v>
      </c>
      <c r="H51" s="146">
        <v>18</v>
      </c>
      <c r="I51" s="173">
        <v>0</v>
      </c>
      <c r="J51" s="173">
        <v>0</v>
      </c>
      <c r="K51" s="173">
        <v>0</v>
      </c>
      <c r="L51" s="173">
        <v>0</v>
      </c>
      <c r="M51" s="38"/>
      <c r="Q51" s="171"/>
    </row>
    <row r="52" spans="1:17" ht="26.25" hidden="1" customHeight="1">
      <c r="A52" s="170">
        <v>2</v>
      </c>
      <c r="B52" s="166">
        <v>2</v>
      </c>
      <c r="C52" s="167">
        <v>1</v>
      </c>
      <c r="D52" s="168">
        <v>1</v>
      </c>
      <c r="E52" s="166">
        <v>1</v>
      </c>
      <c r="F52" s="169">
        <v>5</v>
      </c>
      <c r="G52" s="168" t="s">
        <v>34</v>
      </c>
      <c r="H52" s="146">
        <v>19</v>
      </c>
      <c r="I52" s="173">
        <v>0</v>
      </c>
      <c r="J52" s="173">
        <v>0</v>
      </c>
      <c r="K52" s="173">
        <v>0</v>
      </c>
      <c r="L52" s="173">
        <v>0</v>
      </c>
      <c r="M52" s="38"/>
      <c r="Q52" s="171"/>
    </row>
    <row r="53" spans="1:17" ht="27" hidden="1" customHeight="1">
      <c r="A53" s="170">
        <v>2</v>
      </c>
      <c r="B53" s="166">
        <v>2</v>
      </c>
      <c r="C53" s="167">
        <v>1</v>
      </c>
      <c r="D53" s="168">
        <v>1</v>
      </c>
      <c r="E53" s="166">
        <v>1</v>
      </c>
      <c r="F53" s="169">
        <v>6</v>
      </c>
      <c r="G53" s="168" t="s">
        <v>35</v>
      </c>
      <c r="H53" s="146">
        <v>20</v>
      </c>
      <c r="I53" s="173">
        <v>0</v>
      </c>
      <c r="J53" s="173">
        <v>0</v>
      </c>
      <c r="K53" s="173">
        <v>0</v>
      </c>
      <c r="L53" s="173">
        <v>0</v>
      </c>
      <c r="M53" s="38"/>
      <c r="Q53" s="171"/>
    </row>
    <row r="54" spans="1:17" ht="26.25" hidden="1" customHeight="1">
      <c r="A54" s="187">
        <v>2</v>
      </c>
      <c r="B54" s="161">
        <v>2</v>
      </c>
      <c r="C54" s="159">
        <v>1</v>
      </c>
      <c r="D54" s="160">
        <v>1</v>
      </c>
      <c r="E54" s="161">
        <v>1</v>
      </c>
      <c r="F54" s="162">
        <v>7</v>
      </c>
      <c r="G54" s="160" t="s">
        <v>36</v>
      </c>
      <c r="H54" s="146">
        <v>21</v>
      </c>
      <c r="I54" s="173">
        <v>0</v>
      </c>
      <c r="J54" s="173">
        <v>0</v>
      </c>
      <c r="K54" s="173">
        <v>0</v>
      </c>
      <c r="L54" s="173">
        <v>0</v>
      </c>
      <c r="M54" s="38"/>
      <c r="Q54" s="171"/>
    </row>
    <row r="55" spans="1:17" ht="12" hidden="1" customHeight="1">
      <c r="A55" s="170">
        <v>2</v>
      </c>
      <c r="B55" s="166">
        <v>2</v>
      </c>
      <c r="C55" s="167">
        <v>1</v>
      </c>
      <c r="D55" s="168">
        <v>1</v>
      </c>
      <c r="E55" s="166">
        <v>1</v>
      </c>
      <c r="F55" s="169">
        <v>11</v>
      </c>
      <c r="G55" s="168" t="s">
        <v>37</v>
      </c>
      <c r="H55" s="146">
        <v>22</v>
      </c>
      <c r="I55" s="174">
        <v>0</v>
      </c>
      <c r="J55" s="173">
        <v>0</v>
      </c>
      <c r="K55" s="173">
        <v>0</v>
      </c>
      <c r="L55" s="173">
        <v>0</v>
      </c>
      <c r="M55" s="38"/>
      <c r="Q55" s="171"/>
    </row>
    <row r="56" spans="1:17" ht="15.75" hidden="1" customHeight="1">
      <c r="A56" s="179">
        <v>2</v>
      </c>
      <c r="B56" s="188">
        <v>2</v>
      </c>
      <c r="C56" s="189">
        <v>1</v>
      </c>
      <c r="D56" s="189">
        <v>1</v>
      </c>
      <c r="E56" s="189">
        <v>1</v>
      </c>
      <c r="F56" s="190">
        <v>12</v>
      </c>
      <c r="G56" s="191" t="s">
        <v>38</v>
      </c>
      <c r="H56" s="146">
        <v>23</v>
      </c>
      <c r="I56" s="192">
        <v>0</v>
      </c>
      <c r="J56" s="173">
        <v>0</v>
      </c>
      <c r="K56" s="173">
        <v>0</v>
      </c>
      <c r="L56" s="173">
        <v>0</v>
      </c>
      <c r="M56" s="38"/>
      <c r="Q56" s="171"/>
    </row>
    <row r="57" spans="1:17" ht="25.5" hidden="1" customHeight="1">
      <c r="A57" s="170">
        <v>2</v>
      </c>
      <c r="B57" s="166">
        <v>2</v>
      </c>
      <c r="C57" s="167">
        <v>1</v>
      </c>
      <c r="D57" s="167">
        <v>1</v>
      </c>
      <c r="E57" s="167">
        <v>1</v>
      </c>
      <c r="F57" s="169">
        <v>14</v>
      </c>
      <c r="G57" s="193" t="s">
        <v>39</v>
      </c>
      <c r="H57" s="146">
        <v>24</v>
      </c>
      <c r="I57" s="174">
        <v>0</v>
      </c>
      <c r="J57" s="174">
        <v>0</v>
      </c>
      <c r="K57" s="174">
        <v>0</v>
      </c>
      <c r="L57" s="174">
        <v>0</v>
      </c>
      <c r="M57" s="38"/>
      <c r="Q57" s="171"/>
    </row>
    <row r="58" spans="1:17" ht="27.75" hidden="1" customHeight="1">
      <c r="A58" s="170">
        <v>2</v>
      </c>
      <c r="B58" s="166">
        <v>2</v>
      </c>
      <c r="C58" s="167">
        <v>1</v>
      </c>
      <c r="D58" s="167">
        <v>1</v>
      </c>
      <c r="E58" s="167">
        <v>1</v>
      </c>
      <c r="F58" s="169">
        <v>15</v>
      </c>
      <c r="G58" s="168" t="s">
        <v>40</v>
      </c>
      <c r="H58" s="146">
        <v>25</v>
      </c>
      <c r="I58" s="174">
        <v>0</v>
      </c>
      <c r="J58" s="173">
        <v>0</v>
      </c>
      <c r="K58" s="173">
        <v>0</v>
      </c>
      <c r="L58" s="173">
        <v>0</v>
      </c>
      <c r="M58" s="38"/>
      <c r="Q58" s="171"/>
    </row>
    <row r="59" spans="1:17" ht="15.75" hidden="1" customHeight="1">
      <c r="A59" s="170">
        <v>2</v>
      </c>
      <c r="B59" s="166">
        <v>2</v>
      </c>
      <c r="C59" s="167">
        <v>1</v>
      </c>
      <c r="D59" s="167">
        <v>1</v>
      </c>
      <c r="E59" s="167">
        <v>1</v>
      </c>
      <c r="F59" s="169">
        <v>16</v>
      </c>
      <c r="G59" s="168" t="s">
        <v>41</v>
      </c>
      <c r="H59" s="146">
        <v>26</v>
      </c>
      <c r="I59" s="174">
        <v>0</v>
      </c>
      <c r="J59" s="173">
        <v>0</v>
      </c>
      <c r="K59" s="173">
        <v>0</v>
      </c>
      <c r="L59" s="173">
        <v>0</v>
      </c>
      <c r="M59" s="38"/>
      <c r="Q59" s="171"/>
    </row>
    <row r="60" spans="1:17" ht="27.75" hidden="1" customHeight="1">
      <c r="A60" s="170">
        <v>2</v>
      </c>
      <c r="B60" s="166">
        <v>2</v>
      </c>
      <c r="C60" s="167">
        <v>1</v>
      </c>
      <c r="D60" s="167">
        <v>1</v>
      </c>
      <c r="E60" s="167">
        <v>1</v>
      </c>
      <c r="F60" s="169">
        <v>17</v>
      </c>
      <c r="G60" s="168" t="s">
        <v>42</v>
      </c>
      <c r="H60" s="146">
        <v>27</v>
      </c>
      <c r="I60" s="174">
        <v>0</v>
      </c>
      <c r="J60" s="174">
        <v>0</v>
      </c>
      <c r="K60" s="174">
        <v>0</v>
      </c>
      <c r="L60" s="174">
        <v>0</v>
      </c>
      <c r="M60" s="38"/>
      <c r="Q60" s="171"/>
    </row>
    <row r="61" spans="1:17" ht="14.25" hidden="1" customHeight="1">
      <c r="A61" s="170">
        <v>2</v>
      </c>
      <c r="B61" s="166">
        <v>2</v>
      </c>
      <c r="C61" s="167">
        <v>1</v>
      </c>
      <c r="D61" s="167">
        <v>1</v>
      </c>
      <c r="E61" s="167">
        <v>1</v>
      </c>
      <c r="F61" s="169">
        <v>20</v>
      </c>
      <c r="G61" s="168" t="s">
        <v>43</v>
      </c>
      <c r="H61" s="146">
        <v>28</v>
      </c>
      <c r="I61" s="174">
        <v>0</v>
      </c>
      <c r="J61" s="173">
        <v>0</v>
      </c>
      <c r="K61" s="173">
        <v>0</v>
      </c>
      <c r="L61" s="173">
        <v>0</v>
      </c>
      <c r="M61" s="38"/>
      <c r="Q61" s="171"/>
    </row>
    <row r="62" spans="1:17" ht="27.75" hidden="1" customHeight="1">
      <c r="A62" s="170">
        <v>2</v>
      </c>
      <c r="B62" s="166">
        <v>2</v>
      </c>
      <c r="C62" s="167">
        <v>1</v>
      </c>
      <c r="D62" s="167">
        <v>1</v>
      </c>
      <c r="E62" s="167">
        <v>1</v>
      </c>
      <c r="F62" s="169">
        <v>21</v>
      </c>
      <c r="G62" s="168" t="s">
        <v>44</v>
      </c>
      <c r="H62" s="146">
        <v>29</v>
      </c>
      <c r="I62" s="174">
        <v>0</v>
      </c>
      <c r="J62" s="173">
        <v>0</v>
      </c>
      <c r="K62" s="173">
        <v>0</v>
      </c>
      <c r="L62" s="173">
        <v>0</v>
      </c>
      <c r="M62" s="38"/>
      <c r="Q62" s="171"/>
    </row>
    <row r="63" spans="1:17" ht="12" hidden="1" customHeight="1">
      <c r="A63" s="170">
        <v>2</v>
      </c>
      <c r="B63" s="166">
        <v>2</v>
      </c>
      <c r="C63" s="167">
        <v>1</v>
      </c>
      <c r="D63" s="167">
        <v>1</v>
      </c>
      <c r="E63" s="167">
        <v>1</v>
      </c>
      <c r="F63" s="169">
        <v>22</v>
      </c>
      <c r="G63" s="168" t="s">
        <v>45</v>
      </c>
      <c r="H63" s="146">
        <v>30</v>
      </c>
      <c r="I63" s="174">
        <v>0</v>
      </c>
      <c r="J63" s="173">
        <v>0</v>
      </c>
      <c r="K63" s="173">
        <v>0</v>
      </c>
      <c r="L63" s="173">
        <v>0</v>
      </c>
      <c r="M63" s="38"/>
      <c r="Q63" s="171"/>
    </row>
    <row r="64" spans="1:17" ht="12" hidden="1" customHeight="1">
      <c r="A64" s="170">
        <v>2</v>
      </c>
      <c r="B64" s="166">
        <v>2</v>
      </c>
      <c r="C64" s="167">
        <v>1</v>
      </c>
      <c r="D64" s="167">
        <v>1</v>
      </c>
      <c r="E64" s="167">
        <v>1</v>
      </c>
      <c r="F64" s="169">
        <v>23</v>
      </c>
      <c r="G64" s="168" t="s">
        <v>359</v>
      </c>
      <c r="H64" s="146">
        <v>31</v>
      </c>
      <c r="I64" s="174">
        <v>0</v>
      </c>
      <c r="J64" s="173">
        <v>0</v>
      </c>
      <c r="K64" s="173">
        <v>0</v>
      </c>
      <c r="L64" s="173">
        <v>0</v>
      </c>
      <c r="M64" s="38"/>
      <c r="Q64" s="171"/>
    </row>
    <row r="65" spans="1:18" ht="15" hidden="1" customHeight="1">
      <c r="A65" s="170">
        <v>2</v>
      </c>
      <c r="B65" s="166">
        <v>2</v>
      </c>
      <c r="C65" s="167">
        <v>1</v>
      </c>
      <c r="D65" s="167">
        <v>1</v>
      </c>
      <c r="E65" s="167">
        <v>1</v>
      </c>
      <c r="F65" s="169">
        <v>30</v>
      </c>
      <c r="G65" s="168" t="s">
        <v>46</v>
      </c>
      <c r="H65" s="146">
        <v>32</v>
      </c>
      <c r="I65" s="174">
        <v>0</v>
      </c>
      <c r="J65" s="173">
        <v>0</v>
      </c>
      <c r="K65" s="173">
        <v>0</v>
      </c>
      <c r="L65" s="173">
        <v>0</v>
      </c>
      <c r="M65" s="38"/>
      <c r="Q65" s="171"/>
    </row>
    <row r="66" spans="1:18" ht="14.25" hidden="1" customHeight="1">
      <c r="A66" s="194">
        <v>2</v>
      </c>
      <c r="B66" s="195">
        <v>3</v>
      </c>
      <c r="C66" s="158"/>
      <c r="D66" s="159"/>
      <c r="E66" s="159"/>
      <c r="F66" s="162"/>
      <c r="G66" s="196" t="s">
        <v>47</v>
      </c>
      <c r="H66" s="146">
        <v>33</v>
      </c>
      <c r="I66" s="177">
        <f>I67</f>
        <v>0</v>
      </c>
      <c r="J66" s="177">
        <f>J67</f>
        <v>0</v>
      </c>
      <c r="K66" s="177">
        <f>K67</f>
        <v>0</v>
      </c>
      <c r="L66" s="177">
        <f>L67</f>
        <v>0</v>
      </c>
      <c r="M66" s="38"/>
    </row>
    <row r="67" spans="1:18" ht="13.5" hidden="1" customHeight="1">
      <c r="A67" s="170">
        <v>2</v>
      </c>
      <c r="B67" s="166">
        <v>3</v>
      </c>
      <c r="C67" s="167">
        <v>1</v>
      </c>
      <c r="D67" s="167"/>
      <c r="E67" s="167"/>
      <c r="F67" s="169"/>
      <c r="G67" s="168" t="s">
        <v>48</v>
      </c>
      <c r="H67" s="146">
        <v>34</v>
      </c>
      <c r="I67" s="155">
        <f>SUM(I68+I73+I78)</f>
        <v>0</v>
      </c>
      <c r="J67" s="197">
        <f>SUM(J68+J73+J78)</f>
        <v>0</v>
      </c>
      <c r="K67" s="156">
        <f>SUM(K68+K73+K78)</f>
        <v>0</v>
      </c>
      <c r="L67" s="155">
        <f>SUM(L68+L73+L78)</f>
        <v>0</v>
      </c>
      <c r="M67" s="38"/>
      <c r="R67" s="171"/>
    </row>
    <row r="68" spans="1:18" ht="15" hidden="1" customHeight="1">
      <c r="A68" s="170">
        <v>2</v>
      </c>
      <c r="B68" s="166">
        <v>3</v>
      </c>
      <c r="C68" s="167">
        <v>1</v>
      </c>
      <c r="D68" s="167">
        <v>1</v>
      </c>
      <c r="E68" s="167"/>
      <c r="F68" s="169"/>
      <c r="G68" s="168" t="s">
        <v>49</v>
      </c>
      <c r="H68" s="146">
        <v>35</v>
      </c>
      <c r="I68" s="155">
        <f>I69</f>
        <v>0</v>
      </c>
      <c r="J68" s="197">
        <f>J69</f>
        <v>0</v>
      </c>
      <c r="K68" s="156">
        <f>K69</f>
        <v>0</v>
      </c>
      <c r="L68" s="155">
        <f>L69</f>
        <v>0</v>
      </c>
      <c r="M68" s="38"/>
      <c r="Q68" s="171"/>
    </row>
    <row r="69" spans="1:18" ht="13.5" hidden="1" customHeight="1">
      <c r="A69" s="170">
        <v>2</v>
      </c>
      <c r="B69" s="166">
        <v>3</v>
      </c>
      <c r="C69" s="167">
        <v>1</v>
      </c>
      <c r="D69" s="167">
        <v>1</v>
      </c>
      <c r="E69" s="167">
        <v>1</v>
      </c>
      <c r="F69" s="169"/>
      <c r="G69" s="168" t="s">
        <v>49</v>
      </c>
      <c r="H69" s="146">
        <v>36</v>
      </c>
      <c r="I69" s="155">
        <f>SUM(I70:I72)</f>
        <v>0</v>
      </c>
      <c r="J69" s="197">
        <f>SUM(J70:J72)</f>
        <v>0</v>
      </c>
      <c r="K69" s="156">
        <f>SUM(K70:K72)</f>
        <v>0</v>
      </c>
      <c r="L69" s="155">
        <f>SUM(L70:L72)</f>
        <v>0</v>
      </c>
      <c r="M69" s="38"/>
      <c r="Q69" s="171"/>
    </row>
    <row r="70" spans="1:18" s="198" customFormat="1" ht="25.5" hidden="1" customHeight="1">
      <c r="A70" s="170">
        <v>2</v>
      </c>
      <c r="B70" s="166">
        <v>3</v>
      </c>
      <c r="C70" s="167">
        <v>1</v>
      </c>
      <c r="D70" s="167">
        <v>1</v>
      </c>
      <c r="E70" s="167">
        <v>1</v>
      </c>
      <c r="F70" s="169">
        <v>1</v>
      </c>
      <c r="G70" s="168" t="s">
        <v>50</v>
      </c>
      <c r="H70" s="146">
        <v>37</v>
      </c>
      <c r="I70" s="174">
        <v>0</v>
      </c>
      <c r="J70" s="174">
        <v>0</v>
      </c>
      <c r="K70" s="174">
        <v>0</v>
      </c>
      <c r="L70" s="174">
        <v>0</v>
      </c>
      <c r="Q70" s="171"/>
      <c r="R70" s="92"/>
    </row>
    <row r="71" spans="1:18" ht="19.5" hidden="1" customHeight="1">
      <c r="A71" s="170">
        <v>2</v>
      </c>
      <c r="B71" s="161">
        <v>3</v>
      </c>
      <c r="C71" s="159">
        <v>1</v>
      </c>
      <c r="D71" s="159">
        <v>1</v>
      </c>
      <c r="E71" s="159">
        <v>1</v>
      </c>
      <c r="F71" s="162">
        <v>2</v>
      </c>
      <c r="G71" s="160" t="s">
        <v>51</v>
      </c>
      <c r="H71" s="146">
        <v>38</v>
      </c>
      <c r="I71" s="172">
        <v>0</v>
      </c>
      <c r="J71" s="172">
        <v>0</v>
      </c>
      <c r="K71" s="172">
        <v>0</v>
      </c>
      <c r="L71" s="172">
        <v>0</v>
      </c>
      <c r="M71" s="38"/>
      <c r="Q71" s="171"/>
    </row>
    <row r="72" spans="1:18" ht="16.5" hidden="1" customHeight="1">
      <c r="A72" s="166">
        <v>2</v>
      </c>
      <c r="B72" s="167">
        <v>3</v>
      </c>
      <c r="C72" s="167">
        <v>1</v>
      </c>
      <c r="D72" s="167">
        <v>1</v>
      </c>
      <c r="E72" s="167">
        <v>1</v>
      </c>
      <c r="F72" s="169">
        <v>3</v>
      </c>
      <c r="G72" s="168" t="s">
        <v>52</v>
      </c>
      <c r="H72" s="146">
        <v>39</v>
      </c>
      <c r="I72" s="174">
        <v>0</v>
      </c>
      <c r="J72" s="174">
        <v>0</v>
      </c>
      <c r="K72" s="174">
        <v>0</v>
      </c>
      <c r="L72" s="174">
        <v>0</v>
      </c>
      <c r="M72" s="38"/>
      <c r="Q72" s="171"/>
    </row>
    <row r="73" spans="1:18" ht="29.25" hidden="1" customHeight="1">
      <c r="A73" s="161">
        <v>2</v>
      </c>
      <c r="B73" s="159">
        <v>3</v>
      </c>
      <c r="C73" s="159">
        <v>1</v>
      </c>
      <c r="D73" s="159">
        <v>2</v>
      </c>
      <c r="E73" s="159"/>
      <c r="F73" s="162"/>
      <c r="G73" s="160" t="s">
        <v>53</v>
      </c>
      <c r="H73" s="146">
        <v>40</v>
      </c>
      <c r="I73" s="177">
        <f>I74</f>
        <v>0</v>
      </c>
      <c r="J73" s="199">
        <f>J74</f>
        <v>0</v>
      </c>
      <c r="K73" s="178">
        <f>K74</f>
        <v>0</v>
      </c>
      <c r="L73" s="178">
        <f>L74</f>
        <v>0</v>
      </c>
      <c r="M73" s="38"/>
      <c r="Q73" s="171"/>
    </row>
    <row r="74" spans="1:18" ht="27" hidden="1" customHeight="1">
      <c r="A74" s="180">
        <v>2</v>
      </c>
      <c r="B74" s="181">
        <v>3</v>
      </c>
      <c r="C74" s="181">
        <v>1</v>
      </c>
      <c r="D74" s="181">
        <v>2</v>
      </c>
      <c r="E74" s="181">
        <v>1</v>
      </c>
      <c r="F74" s="183"/>
      <c r="G74" s="160" t="s">
        <v>53</v>
      </c>
      <c r="H74" s="146">
        <v>41</v>
      </c>
      <c r="I74" s="165">
        <f>SUM(I75:I77)</f>
        <v>0</v>
      </c>
      <c r="J74" s="200">
        <f>SUM(J75:J77)</f>
        <v>0</v>
      </c>
      <c r="K74" s="164">
        <f>SUM(K75:K77)</f>
        <v>0</v>
      </c>
      <c r="L74" s="156">
        <f>SUM(L75:L77)</f>
        <v>0</v>
      </c>
      <c r="M74" s="38"/>
      <c r="Q74" s="171"/>
    </row>
    <row r="75" spans="1:18" s="198" customFormat="1" ht="27" hidden="1" customHeight="1">
      <c r="A75" s="166">
        <v>2</v>
      </c>
      <c r="B75" s="167">
        <v>3</v>
      </c>
      <c r="C75" s="167">
        <v>1</v>
      </c>
      <c r="D75" s="167">
        <v>2</v>
      </c>
      <c r="E75" s="167">
        <v>1</v>
      </c>
      <c r="F75" s="169">
        <v>1</v>
      </c>
      <c r="G75" s="170" t="s">
        <v>50</v>
      </c>
      <c r="H75" s="146">
        <v>42</v>
      </c>
      <c r="I75" s="174">
        <v>0</v>
      </c>
      <c r="J75" s="174">
        <v>0</v>
      </c>
      <c r="K75" s="174">
        <v>0</v>
      </c>
      <c r="L75" s="174">
        <v>0</v>
      </c>
      <c r="Q75" s="171"/>
      <c r="R75" s="92"/>
    </row>
    <row r="76" spans="1:18" ht="16.5" hidden="1" customHeight="1">
      <c r="A76" s="166">
        <v>2</v>
      </c>
      <c r="B76" s="167">
        <v>3</v>
      </c>
      <c r="C76" s="167">
        <v>1</v>
      </c>
      <c r="D76" s="167">
        <v>2</v>
      </c>
      <c r="E76" s="167">
        <v>1</v>
      </c>
      <c r="F76" s="169">
        <v>2</v>
      </c>
      <c r="G76" s="170" t="s">
        <v>51</v>
      </c>
      <c r="H76" s="146">
        <v>43</v>
      </c>
      <c r="I76" s="174">
        <v>0</v>
      </c>
      <c r="J76" s="174">
        <v>0</v>
      </c>
      <c r="K76" s="174">
        <v>0</v>
      </c>
      <c r="L76" s="174">
        <v>0</v>
      </c>
      <c r="M76" s="38"/>
      <c r="Q76" s="171"/>
    </row>
    <row r="77" spans="1:18" ht="15" hidden="1" customHeight="1">
      <c r="A77" s="166">
        <v>2</v>
      </c>
      <c r="B77" s="167">
        <v>3</v>
      </c>
      <c r="C77" s="167">
        <v>1</v>
      </c>
      <c r="D77" s="167">
        <v>2</v>
      </c>
      <c r="E77" s="167">
        <v>1</v>
      </c>
      <c r="F77" s="169">
        <v>3</v>
      </c>
      <c r="G77" s="170" t="s">
        <v>52</v>
      </c>
      <c r="H77" s="146">
        <v>44</v>
      </c>
      <c r="I77" s="174">
        <v>0</v>
      </c>
      <c r="J77" s="174">
        <v>0</v>
      </c>
      <c r="K77" s="174">
        <v>0</v>
      </c>
      <c r="L77" s="174">
        <v>0</v>
      </c>
      <c r="M77" s="38"/>
      <c r="Q77" s="171"/>
    </row>
    <row r="78" spans="1:18" ht="27.75" hidden="1" customHeight="1">
      <c r="A78" s="166">
        <v>2</v>
      </c>
      <c r="B78" s="167">
        <v>3</v>
      </c>
      <c r="C78" s="167">
        <v>1</v>
      </c>
      <c r="D78" s="167">
        <v>3</v>
      </c>
      <c r="E78" s="167"/>
      <c r="F78" s="169"/>
      <c r="G78" s="170" t="s">
        <v>360</v>
      </c>
      <c r="H78" s="146">
        <v>45</v>
      </c>
      <c r="I78" s="155">
        <f>I79</f>
        <v>0</v>
      </c>
      <c r="J78" s="197">
        <f>J79</f>
        <v>0</v>
      </c>
      <c r="K78" s="156">
        <f>K79</f>
        <v>0</v>
      </c>
      <c r="L78" s="156">
        <f>L79</f>
        <v>0</v>
      </c>
      <c r="M78" s="38"/>
      <c r="Q78" s="171"/>
    </row>
    <row r="79" spans="1:18" ht="26.25" hidden="1" customHeight="1">
      <c r="A79" s="166">
        <v>2</v>
      </c>
      <c r="B79" s="167">
        <v>3</v>
      </c>
      <c r="C79" s="167">
        <v>1</v>
      </c>
      <c r="D79" s="167">
        <v>3</v>
      </c>
      <c r="E79" s="167">
        <v>1</v>
      </c>
      <c r="F79" s="169"/>
      <c r="G79" s="170" t="s">
        <v>361</v>
      </c>
      <c r="H79" s="146">
        <v>46</v>
      </c>
      <c r="I79" s="155">
        <f>SUM(I80:I82)</f>
        <v>0</v>
      </c>
      <c r="J79" s="197">
        <f>SUM(J80:J82)</f>
        <v>0</v>
      </c>
      <c r="K79" s="156">
        <f>SUM(K80:K82)</f>
        <v>0</v>
      </c>
      <c r="L79" s="156">
        <f>SUM(L80:L82)</f>
        <v>0</v>
      </c>
      <c r="M79" s="38"/>
      <c r="Q79" s="171"/>
    </row>
    <row r="80" spans="1:18" ht="15" hidden="1" customHeight="1">
      <c r="A80" s="161">
        <v>2</v>
      </c>
      <c r="B80" s="159">
        <v>3</v>
      </c>
      <c r="C80" s="159">
        <v>1</v>
      </c>
      <c r="D80" s="159">
        <v>3</v>
      </c>
      <c r="E80" s="159">
        <v>1</v>
      </c>
      <c r="F80" s="162">
        <v>1</v>
      </c>
      <c r="G80" s="187" t="s">
        <v>54</v>
      </c>
      <c r="H80" s="146">
        <v>47</v>
      </c>
      <c r="I80" s="172">
        <v>0</v>
      </c>
      <c r="J80" s="172">
        <v>0</v>
      </c>
      <c r="K80" s="172">
        <v>0</v>
      </c>
      <c r="L80" s="172">
        <v>0</v>
      </c>
      <c r="M80" s="38"/>
      <c r="Q80" s="171"/>
    </row>
    <row r="81" spans="1:17" ht="16.5" hidden="1" customHeight="1">
      <c r="A81" s="166">
        <v>2</v>
      </c>
      <c r="B81" s="167">
        <v>3</v>
      </c>
      <c r="C81" s="167">
        <v>1</v>
      </c>
      <c r="D81" s="167">
        <v>3</v>
      </c>
      <c r="E81" s="167">
        <v>1</v>
      </c>
      <c r="F81" s="169">
        <v>2</v>
      </c>
      <c r="G81" s="170" t="s">
        <v>55</v>
      </c>
      <c r="H81" s="146">
        <v>48</v>
      </c>
      <c r="I81" s="174">
        <v>0</v>
      </c>
      <c r="J81" s="174">
        <v>0</v>
      </c>
      <c r="K81" s="174">
        <v>0</v>
      </c>
      <c r="L81" s="174">
        <v>0</v>
      </c>
      <c r="M81" s="38"/>
      <c r="Q81" s="171"/>
    </row>
    <row r="82" spans="1:17" ht="17.25" hidden="1" customHeight="1">
      <c r="A82" s="161">
        <v>2</v>
      </c>
      <c r="B82" s="159">
        <v>3</v>
      </c>
      <c r="C82" s="159">
        <v>1</v>
      </c>
      <c r="D82" s="159">
        <v>3</v>
      </c>
      <c r="E82" s="159">
        <v>1</v>
      </c>
      <c r="F82" s="162">
        <v>3</v>
      </c>
      <c r="G82" s="187" t="s">
        <v>56</v>
      </c>
      <c r="H82" s="146">
        <v>49</v>
      </c>
      <c r="I82" s="172">
        <v>0</v>
      </c>
      <c r="J82" s="172">
        <v>0</v>
      </c>
      <c r="K82" s="172">
        <v>0</v>
      </c>
      <c r="L82" s="172">
        <v>0</v>
      </c>
      <c r="M82" s="38"/>
      <c r="Q82" s="171"/>
    </row>
    <row r="83" spans="1:17" ht="12.75" hidden="1" customHeight="1">
      <c r="A83" s="161">
        <v>2</v>
      </c>
      <c r="B83" s="159">
        <v>3</v>
      </c>
      <c r="C83" s="159">
        <v>2</v>
      </c>
      <c r="D83" s="159"/>
      <c r="E83" s="159"/>
      <c r="F83" s="162"/>
      <c r="G83" s="187" t="s">
        <v>57</v>
      </c>
      <c r="H83" s="146">
        <v>50</v>
      </c>
      <c r="I83" s="155">
        <f t="shared" ref="I83:L84" si="2">I84</f>
        <v>0</v>
      </c>
      <c r="J83" s="155">
        <f t="shared" si="2"/>
        <v>0</v>
      </c>
      <c r="K83" s="155">
        <f t="shared" si="2"/>
        <v>0</v>
      </c>
      <c r="L83" s="155">
        <f t="shared" si="2"/>
        <v>0</v>
      </c>
      <c r="M83" s="38"/>
    </row>
    <row r="84" spans="1:17" ht="12" hidden="1" customHeight="1">
      <c r="A84" s="161">
        <v>2</v>
      </c>
      <c r="B84" s="159">
        <v>3</v>
      </c>
      <c r="C84" s="159">
        <v>2</v>
      </c>
      <c r="D84" s="159">
        <v>1</v>
      </c>
      <c r="E84" s="159"/>
      <c r="F84" s="162"/>
      <c r="G84" s="187" t="s">
        <v>57</v>
      </c>
      <c r="H84" s="146">
        <v>51</v>
      </c>
      <c r="I84" s="155">
        <f t="shared" si="2"/>
        <v>0</v>
      </c>
      <c r="J84" s="155">
        <f t="shared" si="2"/>
        <v>0</v>
      </c>
      <c r="K84" s="155">
        <f t="shared" si="2"/>
        <v>0</v>
      </c>
      <c r="L84" s="155">
        <f t="shared" si="2"/>
        <v>0</v>
      </c>
      <c r="M84" s="38"/>
    </row>
    <row r="85" spans="1:17" ht="15.75" hidden="1" customHeight="1">
      <c r="A85" s="161">
        <v>2</v>
      </c>
      <c r="B85" s="159">
        <v>3</v>
      </c>
      <c r="C85" s="159">
        <v>2</v>
      </c>
      <c r="D85" s="159">
        <v>1</v>
      </c>
      <c r="E85" s="159">
        <v>1</v>
      </c>
      <c r="F85" s="162"/>
      <c r="G85" s="187" t="s">
        <v>57</v>
      </c>
      <c r="H85" s="146">
        <v>52</v>
      </c>
      <c r="I85" s="155">
        <f>SUM(I86)</f>
        <v>0</v>
      </c>
      <c r="J85" s="155">
        <f>SUM(J86)</f>
        <v>0</v>
      </c>
      <c r="K85" s="155">
        <f>SUM(K86)</f>
        <v>0</v>
      </c>
      <c r="L85" s="155">
        <f>SUM(L86)</f>
        <v>0</v>
      </c>
      <c r="M85" s="38"/>
    </row>
    <row r="86" spans="1:17" ht="13.5" hidden="1" customHeight="1">
      <c r="A86" s="161">
        <v>2</v>
      </c>
      <c r="B86" s="159">
        <v>3</v>
      </c>
      <c r="C86" s="159">
        <v>2</v>
      </c>
      <c r="D86" s="159">
        <v>1</v>
      </c>
      <c r="E86" s="159">
        <v>1</v>
      </c>
      <c r="F86" s="162">
        <v>1</v>
      </c>
      <c r="G86" s="187" t="s">
        <v>57</v>
      </c>
      <c r="H86" s="146">
        <v>53</v>
      </c>
      <c r="I86" s="174">
        <v>0</v>
      </c>
      <c r="J86" s="174">
        <v>0</v>
      </c>
      <c r="K86" s="174">
        <v>0</v>
      </c>
      <c r="L86" s="174">
        <v>0</v>
      </c>
      <c r="M86" s="38"/>
    </row>
    <row r="87" spans="1:17" ht="16.5" hidden="1" customHeight="1">
      <c r="A87" s="151">
        <v>2</v>
      </c>
      <c r="B87" s="152">
        <v>4</v>
      </c>
      <c r="C87" s="152"/>
      <c r="D87" s="152"/>
      <c r="E87" s="152"/>
      <c r="F87" s="154"/>
      <c r="G87" s="201" t="s">
        <v>58</v>
      </c>
      <c r="H87" s="146">
        <v>54</v>
      </c>
      <c r="I87" s="155">
        <f t="shared" ref="I87:L89" si="3">I88</f>
        <v>0</v>
      </c>
      <c r="J87" s="197">
        <f t="shared" si="3"/>
        <v>0</v>
      </c>
      <c r="K87" s="156">
        <f t="shared" si="3"/>
        <v>0</v>
      </c>
      <c r="L87" s="156">
        <f t="shared" si="3"/>
        <v>0</v>
      </c>
      <c r="M87" s="38"/>
    </row>
    <row r="88" spans="1:17" ht="15.75" hidden="1" customHeight="1">
      <c r="A88" s="166">
        <v>2</v>
      </c>
      <c r="B88" s="167">
        <v>4</v>
      </c>
      <c r="C88" s="167">
        <v>1</v>
      </c>
      <c r="D88" s="167"/>
      <c r="E88" s="167"/>
      <c r="F88" s="169"/>
      <c r="G88" s="170" t="s">
        <v>59</v>
      </c>
      <c r="H88" s="146">
        <v>55</v>
      </c>
      <c r="I88" s="155">
        <f t="shared" si="3"/>
        <v>0</v>
      </c>
      <c r="J88" s="197">
        <f t="shared" si="3"/>
        <v>0</v>
      </c>
      <c r="K88" s="156">
        <f t="shared" si="3"/>
        <v>0</v>
      </c>
      <c r="L88" s="156">
        <f t="shared" si="3"/>
        <v>0</v>
      </c>
      <c r="M88" s="38"/>
    </row>
    <row r="89" spans="1:17" ht="17.25" hidden="1" customHeight="1">
      <c r="A89" s="166">
        <v>2</v>
      </c>
      <c r="B89" s="167">
        <v>4</v>
      </c>
      <c r="C89" s="167">
        <v>1</v>
      </c>
      <c r="D89" s="167">
        <v>1</v>
      </c>
      <c r="E89" s="167"/>
      <c r="F89" s="169"/>
      <c r="G89" s="170" t="s">
        <v>59</v>
      </c>
      <c r="H89" s="146">
        <v>56</v>
      </c>
      <c r="I89" s="155">
        <f t="shared" si="3"/>
        <v>0</v>
      </c>
      <c r="J89" s="197">
        <f t="shared" si="3"/>
        <v>0</v>
      </c>
      <c r="K89" s="156">
        <f t="shared" si="3"/>
        <v>0</v>
      </c>
      <c r="L89" s="156">
        <f t="shared" si="3"/>
        <v>0</v>
      </c>
      <c r="M89" s="38"/>
    </row>
    <row r="90" spans="1:17" ht="18" hidden="1" customHeight="1">
      <c r="A90" s="166">
        <v>2</v>
      </c>
      <c r="B90" s="167">
        <v>4</v>
      </c>
      <c r="C90" s="167">
        <v>1</v>
      </c>
      <c r="D90" s="167">
        <v>1</v>
      </c>
      <c r="E90" s="167">
        <v>1</v>
      </c>
      <c r="F90" s="169"/>
      <c r="G90" s="170" t="s">
        <v>59</v>
      </c>
      <c r="H90" s="146">
        <v>57</v>
      </c>
      <c r="I90" s="155">
        <f>SUM(I91:I93)</f>
        <v>0</v>
      </c>
      <c r="J90" s="197">
        <f>SUM(J91:J93)</f>
        <v>0</v>
      </c>
      <c r="K90" s="156">
        <f>SUM(K91:K93)</f>
        <v>0</v>
      </c>
      <c r="L90" s="156">
        <f>SUM(L91:L93)</f>
        <v>0</v>
      </c>
      <c r="M90" s="38"/>
    </row>
    <row r="91" spans="1:17" ht="14.25" hidden="1" customHeight="1">
      <c r="A91" s="166">
        <v>2</v>
      </c>
      <c r="B91" s="167">
        <v>4</v>
      </c>
      <c r="C91" s="167">
        <v>1</v>
      </c>
      <c r="D91" s="167">
        <v>1</v>
      </c>
      <c r="E91" s="167">
        <v>1</v>
      </c>
      <c r="F91" s="169">
        <v>1</v>
      </c>
      <c r="G91" s="170" t="s">
        <v>60</v>
      </c>
      <c r="H91" s="146">
        <v>58</v>
      </c>
      <c r="I91" s="174">
        <v>0</v>
      </c>
      <c r="J91" s="174">
        <v>0</v>
      </c>
      <c r="K91" s="174">
        <v>0</v>
      </c>
      <c r="L91" s="174">
        <v>0</v>
      </c>
      <c r="M91" s="38"/>
    </row>
    <row r="92" spans="1:17" ht="13.5" hidden="1" customHeight="1">
      <c r="A92" s="166">
        <v>2</v>
      </c>
      <c r="B92" s="166">
        <v>4</v>
      </c>
      <c r="C92" s="166">
        <v>1</v>
      </c>
      <c r="D92" s="167">
        <v>1</v>
      </c>
      <c r="E92" s="167">
        <v>1</v>
      </c>
      <c r="F92" s="202">
        <v>2</v>
      </c>
      <c r="G92" s="168" t="s">
        <v>61</v>
      </c>
      <c r="H92" s="146">
        <v>59</v>
      </c>
      <c r="I92" s="174">
        <v>0</v>
      </c>
      <c r="J92" s="174">
        <v>0</v>
      </c>
      <c r="K92" s="174">
        <v>0</v>
      </c>
      <c r="L92" s="174">
        <v>0</v>
      </c>
      <c r="M92" s="38"/>
    </row>
    <row r="93" spans="1:17" hidden="1">
      <c r="A93" s="166">
        <v>2</v>
      </c>
      <c r="B93" s="167">
        <v>4</v>
      </c>
      <c r="C93" s="166">
        <v>1</v>
      </c>
      <c r="D93" s="167">
        <v>1</v>
      </c>
      <c r="E93" s="167">
        <v>1</v>
      </c>
      <c r="F93" s="202">
        <v>3</v>
      </c>
      <c r="G93" s="168" t="s">
        <v>62</v>
      </c>
      <c r="H93" s="146">
        <v>60</v>
      </c>
      <c r="I93" s="174">
        <v>0</v>
      </c>
      <c r="J93" s="174">
        <v>0</v>
      </c>
      <c r="K93" s="174">
        <v>0</v>
      </c>
      <c r="L93" s="174">
        <v>0</v>
      </c>
    </row>
    <row r="94" spans="1:17" hidden="1">
      <c r="A94" s="151">
        <v>2</v>
      </c>
      <c r="B94" s="152">
        <v>5</v>
      </c>
      <c r="C94" s="151"/>
      <c r="D94" s="152"/>
      <c r="E94" s="152"/>
      <c r="F94" s="203"/>
      <c r="G94" s="153" t="s">
        <v>63</v>
      </c>
      <c r="H94" s="146">
        <v>61</v>
      </c>
      <c r="I94" s="155">
        <f>SUM(I95+I100+I105)</f>
        <v>0</v>
      </c>
      <c r="J94" s="197">
        <f>SUM(J95+J100+J105)</f>
        <v>0</v>
      </c>
      <c r="K94" s="156">
        <f>SUM(K95+K100+K105)</f>
        <v>0</v>
      </c>
      <c r="L94" s="156">
        <f>SUM(L95+L100+L105)</f>
        <v>0</v>
      </c>
    </row>
    <row r="95" spans="1:17" hidden="1">
      <c r="A95" s="161">
        <v>2</v>
      </c>
      <c r="B95" s="159">
        <v>5</v>
      </c>
      <c r="C95" s="161">
        <v>1</v>
      </c>
      <c r="D95" s="159"/>
      <c r="E95" s="159"/>
      <c r="F95" s="204"/>
      <c r="G95" s="160" t="s">
        <v>64</v>
      </c>
      <c r="H95" s="146">
        <v>62</v>
      </c>
      <c r="I95" s="177">
        <f t="shared" ref="I95:L96" si="4">I96</f>
        <v>0</v>
      </c>
      <c r="J95" s="199">
        <f t="shared" si="4"/>
        <v>0</v>
      </c>
      <c r="K95" s="178">
        <f t="shared" si="4"/>
        <v>0</v>
      </c>
      <c r="L95" s="178">
        <f t="shared" si="4"/>
        <v>0</v>
      </c>
    </row>
    <row r="96" spans="1:17" hidden="1">
      <c r="A96" s="166">
        <v>2</v>
      </c>
      <c r="B96" s="167">
        <v>5</v>
      </c>
      <c r="C96" s="166">
        <v>1</v>
      </c>
      <c r="D96" s="167">
        <v>1</v>
      </c>
      <c r="E96" s="167"/>
      <c r="F96" s="202"/>
      <c r="G96" s="168" t="s">
        <v>64</v>
      </c>
      <c r="H96" s="146">
        <v>63</v>
      </c>
      <c r="I96" s="155">
        <f t="shared" si="4"/>
        <v>0</v>
      </c>
      <c r="J96" s="197">
        <f t="shared" si="4"/>
        <v>0</v>
      </c>
      <c r="K96" s="156">
        <f t="shared" si="4"/>
        <v>0</v>
      </c>
      <c r="L96" s="156">
        <f t="shared" si="4"/>
        <v>0</v>
      </c>
    </row>
    <row r="97" spans="1:13" hidden="1">
      <c r="A97" s="166">
        <v>2</v>
      </c>
      <c r="B97" s="167">
        <v>5</v>
      </c>
      <c r="C97" s="166">
        <v>1</v>
      </c>
      <c r="D97" s="167">
        <v>1</v>
      </c>
      <c r="E97" s="167">
        <v>1</v>
      </c>
      <c r="F97" s="202"/>
      <c r="G97" s="168" t="s">
        <v>64</v>
      </c>
      <c r="H97" s="146">
        <v>64</v>
      </c>
      <c r="I97" s="155">
        <f>SUM(I98:I99)</f>
        <v>0</v>
      </c>
      <c r="J97" s="197">
        <f>SUM(J98:J99)</f>
        <v>0</v>
      </c>
      <c r="K97" s="156">
        <f>SUM(K98:K99)</f>
        <v>0</v>
      </c>
      <c r="L97" s="156">
        <f>SUM(L98:L99)</f>
        <v>0</v>
      </c>
    </row>
    <row r="98" spans="1:13" ht="25.5" hidden="1" customHeight="1">
      <c r="A98" s="166">
        <v>2</v>
      </c>
      <c r="B98" s="167">
        <v>5</v>
      </c>
      <c r="C98" s="166">
        <v>1</v>
      </c>
      <c r="D98" s="167">
        <v>1</v>
      </c>
      <c r="E98" s="167">
        <v>1</v>
      </c>
      <c r="F98" s="202">
        <v>1</v>
      </c>
      <c r="G98" s="168" t="s">
        <v>65</v>
      </c>
      <c r="H98" s="146">
        <v>65</v>
      </c>
      <c r="I98" s="174">
        <v>0</v>
      </c>
      <c r="J98" s="174">
        <v>0</v>
      </c>
      <c r="K98" s="174">
        <v>0</v>
      </c>
      <c r="L98" s="174">
        <v>0</v>
      </c>
      <c r="M98" s="38"/>
    </row>
    <row r="99" spans="1:13" ht="15.75" hidden="1" customHeight="1">
      <c r="A99" s="166">
        <v>2</v>
      </c>
      <c r="B99" s="167">
        <v>5</v>
      </c>
      <c r="C99" s="166">
        <v>1</v>
      </c>
      <c r="D99" s="167">
        <v>1</v>
      </c>
      <c r="E99" s="167">
        <v>1</v>
      </c>
      <c r="F99" s="202">
        <v>2</v>
      </c>
      <c r="G99" s="168" t="s">
        <v>66</v>
      </c>
      <c r="H99" s="146">
        <v>66</v>
      </c>
      <c r="I99" s="174">
        <v>0</v>
      </c>
      <c r="J99" s="174">
        <v>0</v>
      </c>
      <c r="K99" s="174">
        <v>0</v>
      </c>
      <c r="L99" s="174">
        <v>0</v>
      </c>
      <c r="M99" s="38"/>
    </row>
    <row r="100" spans="1:13" ht="12" hidden="1" customHeight="1">
      <c r="A100" s="166">
        <v>2</v>
      </c>
      <c r="B100" s="167">
        <v>5</v>
      </c>
      <c r="C100" s="166">
        <v>2</v>
      </c>
      <c r="D100" s="167"/>
      <c r="E100" s="167"/>
      <c r="F100" s="202"/>
      <c r="G100" s="168" t="s">
        <v>67</v>
      </c>
      <c r="H100" s="146">
        <v>67</v>
      </c>
      <c r="I100" s="155">
        <f t="shared" ref="I100:L101" si="5">I101</f>
        <v>0</v>
      </c>
      <c r="J100" s="197">
        <f t="shared" si="5"/>
        <v>0</v>
      </c>
      <c r="K100" s="156">
        <f t="shared" si="5"/>
        <v>0</v>
      </c>
      <c r="L100" s="155">
        <f t="shared" si="5"/>
        <v>0</v>
      </c>
      <c r="M100" s="38"/>
    </row>
    <row r="101" spans="1:13" ht="15.75" hidden="1" customHeight="1">
      <c r="A101" s="170">
        <v>2</v>
      </c>
      <c r="B101" s="166">
        <v>5</v>
      </c>
      <c r="C101" s="167">
        <v>2</v>
      </c>
      <c r="D101" s="168">
        <v>1</v>
      </c>
      <c r="E101" s="166"/>
      <c r="F101" s="202"/>
      <c r="G101" s="168" t="s">
        <v>67</v>
      </c>
      <c r="H101" s="146">
        <v>68</v>
      </c>
      <c r="I101" s="155">
        <f t="shared" si="5"/>
        <v>0</v>
      </c>
      <c r="J101" s="197">
        <f t="shared" si="5"/>
        <v>0</v>
      </c>
      <c r="K101" s="156">
        <f t="shared" si="5"/>
        <v>0</v>
      </c>
      <c r="L101" s="155">
        <f t="shared" si="5"/>
        <v>0</v>
      </c>
      <c r="M101" s="38"/>
    </row>
    <row r="102" spans="1:13" ht="15" hidden="1" customHeight="1">
      <c r="A102" s="170">
        <v>2</v>
      </c>
      <c r="B102" s="166">
        <v>5</v>
      </c>
      <c r="C102" s="167">
        <v>2</v>
      </c>
      <c r="D102" s="168">
        <v>1</v>
      </c>
      <c r="E102" s="166">
        <v>1</v>
      </c>
      <c r="F102" s="202"/>
      <c r="G102" s="168" t="s">
        <v>67</v>
      </c>
      <c r="H102" s="146">
        <v>69</v>
      </c>
      <c r="I102" s="155">
        <f>SUM(I103:I104)</f>
        <v>0</v>
      </c>
      <c r="J102" s="197">
        <f>SUM(J103:J104)</f>
        <v>0</v>
      </c>
      <c r="K102" s="156">
        <f>SUM(K103:K104)</f>
        <v>0</v>
      </c>
      <c r="L102" s="155">
        <f>SUM(L103:L104)</f>
        <v>0</v>
      </c>
      <c r="M102" s="38"/>
    </row>
    <row r="103" spans="1:13" ht="25.5" hidden="1" customHeight="1">
      <c r="A103" s="170">
        <v>2</v>
      </c>
      <c r="B103" s="166">
        <v>5</v>
      </c>
      <c r="C103" s="167">
        <v>2</v>
      </c>
      <c r="D103" s="168">
        <v>1</v>
      </c>
      <c r="E103" s="166">
        <v>1</v>
      </c>
      <c r="F103" s="202">
        <v>1</v>
      </c>
      <c r="G103" s="168" t="s">
        <v>68</v>
      </c>
      <c r="H103" s="146">
        <v>70</v>
      </c>
      <c r="I103" s="174">
        <v>0</v>
      </c>
      <c r="J103" s="174">
        <v>0</v>
      </c>
      <c r="K103" s="174">
        <v>0</v>
      </c>
      <c r="L103" s="174">
        <v>0</v>
      </c>
      <c r="M103" s="38"/>
    </row>
    <row r="104" spans="1:13" ht="25.5" hidden="1" customHeight="1">
      <c r="A104" s="170">
        <v>2</v>
      </c>
      <c r="B104" s="166">
        <v>5</v>
      </c>
      <c r="C104" s="167">
        <v>2</v>
      </c>
      <c r="D104" s="168">
        <v>1</v>
      </c>
      <c r="E104" s="166">
        <v>1</v>
      </c>
      <c r="F104" s="202">
        <v>2</v>
      </c>
      <c r="G104" s="168" t="s">
        <v>69</v>
      </c>
      <c r="H104" s="146">
        <v>71</v>
      </c>
      <c r="I104" s="174">
        <v>0</v>
      </c>
      <c r="J104" s="174">
        <v>0</v>
      </c>
      <c r="K104" s="174">
        <v>0</v>
      </c>
      <c r="L104" s="174">
        <v>0</v>
      </c>
      <c r="M104" s="38"/>
    </row>
    <row r="105" spans="1:13" ht="28.5" hidden="1" customHeight="1">
      <c r="A105" s="170">
        <v>2</v>
      </c>
      <c r="B105" s="166">
        <v>5</v>
      </c>
      <c r="C105" s="167">
        <v>3</v>
      </c>
      <c r="D105" s="168"/>
      <c r="E105" s="166"/>
      <c r="F105" s="202"/>
      <c r="G105" s="168" t="s">
        <v>70</v>
      </c>
      <c r="H105" s="146">
        <v>72</v>
      </c>
      <c r="I105" s="155">
        <f>I106+I110</f>
        <v>0</v>
      </c>
      <c r="J105" s="155">
        <f>J106+J110</f>
        <v>0</v>
      </c>
      <c r="K105" s="155">
        <f>K106+K110</f>
        <v>0</v>
      </c>
      <c r="L105" s="155">
        <f>L106+L110</f>
        <v>0</v>
      </c>
      <c r="M105" s="38"/>
    </row>
    <row r="106" spans="1:13" ht="27" hidden="1" customHeight="1">
      <c r="A106" s="170">
        <v>2</v>
      </c>
      <c r="B106" s="166">
        <v>5</v>
      </c>
      <c r="C106" s="167">
        <v>3</v>
      </c>
      <c r="D106" s="168">
        <v>1</v>
      </c>
      <c r="E106" s="166"/>
      <c r="F106" s="202"/>
      <c r="G106" s="168" t="s">
        <v>71</v>
      </c>
      <c r="H106" s="146">
        <v>73</v>
      </c>
      <c r="I106" s="155">
        <f>I107</f>
        <v>0</v>
      </c>
      <c r="J106" s="197">
        <f>J107</f>
        <v>0</v>
      </c>
      <c r="K106" s="156">
        <f>K107</f>
        <v>0</v>
      </c>
      <c r="L106" s="155">
        <f>L107</f>
        <v>0</v>
      </c>
      <c r="M106" s="38"/>
    </row>
    <row r="107" spans="1:13" ht="30" hidden="1" customHeight="1">
      <c r="A107" s="179">
        <v>2</v>
      </c>
      <c r="B107" s="180">
        <v>5</v>
      </c>
      <c r="C107" s="181">
        <v>3</v>
      </c>
      <c r="D107" s="182">
        <v>1</v>
      </c>
      <c r="E107" s="180">
        <v>1</v>
      </c>
      <c r="F107" s="205"/>
      <c r="G107" s="182" t="s">
        <v>71</v>
      </c>
      <c r="H107" s="146">
        <v>74</v>
      </c>
      <c r="I107" s="165">
        <f>SUM(I108:I109)</f>
        <v>0</v>
      </c>
      <c r="J107" s="200">
        <f>SUM(J108:J109)</f>
        <v>0</v>
      </c>
      <c r="K107" s="164">
        <f>SUM(K108:K109)</f>
        <v>0</v>
      </c>
      <c r="L107" s="165">
        <f>SUM(L108:L109)</f>
        <v>0</v>
      </c>
      <c r="M107" s="38"/>
    </row>
    <row r="108" spans="1:13" ht="26.25" hidden="1" customHeight="1">
      <c r="A108" s="170">
        <v>2</v>
      </c>
      <c r="B108" s="166">
        <v>5</v>
      </c>
      <c r="C108" s="167">
        <v>3</v>
      </c>
      <c r="D108" s="168">
        <v>1</v>
      </c>
      <c r="E108" s="166">
        <v>1</v>
      </c>
      <c r="F108" s="202">
        <v>1</v>
      </c>
      <c r="G108" s="168" t="s">
        <v>71</v>
      </c>
      <c r="H108" s="146">
        <v>75</v>
      </c>
      <c r="I108" s="174">
        <v>0</v>
      </c>
      <c r="J108" s="174">
        <v>0</v>
      </c>
      <c r="K108" s="174">
        <v>0</v>
      </c>
      <c r="L108" s="174">
        <v>0</v>
      </c>
      <c r="M108" s="38"/>
    </row>
    <row r="109" spans="1:13" ht="26.25" hidden="1" customHeight="1">
      <c r="A109" s="179">
        <v>2</v>
      </c>
      <c r="B109" s="180">
        <v>5</v>
      </c>
      <c r="C109" s="181">
        <v>3</v>
      </c>
      <c r="D109" s="182">
        <v>1</v>
      </c>
      <c r="E109" s="180">
        <v>1</v>
      </c>
      <c r="F109" s="205">
        <v>2</v>
      </c>
      <c r="G109" s="182" t="s">
        <v>72</v>
      </c>
      <c r="H109" s="146">
        <v>76</v>
      </c>
      <c r="I109" s="174">
        <v>0</v>
      </c>
      <c r="J109" s="174">
        <v>0</v>
      </c>
      <c r="K109" s="174">
        <v>0</v>
      </c>
      <c r="L109" s="174">
        <v>0</v>
      </c>
      <c r="M109" s="38"/>
    </row>
    <row r="110" spans="1:13" ht="27.75" hidden="1" customHeight="1">
      <c r="A110" s="179">
        <v>2</v>
      </c>
      <c r="B110" s="180">
        <v>5</v>
      </c>
      <c r="C110" s="181">
        <v>3</v>
      </c>
      <c r="D110" s="182">
        <v>2</v>
      </c>
      <c r="E110" s="180"/>
      <c r="F110" s="205"/>
      <c r="G110" s="182" t="s">
        <v>73</v>
      </c>
      <c r="H110" s="146">
        <v>77</v>
      </c>
      <c r="I110" s="165">
        <f>I111</f>
        <v>0</v>
      </c>
      <c r="J110" s="165">
        <f>J111</f>
        <v>0</v>
      </c>
      <c r="K110" s="165">
        <f>K111</f>
        <v>0</v>
      </c>
      <c r="L110" s="165">
        <f>L111</f>
        <v>0</v>
      </c>
      <c r="M110" s="38"/>
    </row>
    <row r="111" spans="1:13" ht="25.5" hidden="1" customHeight="1">
      <c r="A111" s="179">
        <v>2</v>
      </c>
      <c r="B111" s="180">
        <v>5</v>
      </c>
      <c r="C111" s="181">
        <v>3</v>
      </c>
      <c r="D111" s="182">
        <v>2</v>
      </c>
      <c r="E111" s="180">
        <v>1</v>
      </c>
      <c r="F111" s="205"/>
      <c r="G111" s="182" t="s">
        <v>73</v>
      </c>
      <c r="H111" s="146">
        <v>78</v>
      </c>
      <c r="I111" s="165">
        <f>SUM(I112:I113)</f>
        <v>0</v>
      </c>
      <c r="J111" s="165">
        <f>SUM(J112:J113)</f>
        <v>0</v>
      </c>
      <c r="K111" s="165">
        <f>SUM(K112:K113)</f>
        <v>0</v>
      </c>
      <c r="L111" s="165">
        <f>SUM(L112:L113)</f>
        <v>0</v>
      </c>
      <c r="M111" s="38"/>
    </row>
    <row r="112" spans="1:13" ht="30" hidden="1" customHeight="1">
      <c r="A112" s="179">
        <v>2</v>
      </c>
      <c r="B112" s="180">
        <v>5</v>
      </c>
      <c r="C112" s="181">
        <v>3</v>
      </c>
      <c r="D112" s="182">
        <v>2</v>
      </c>
      <c r="E112" s="180">
        <v>1</v>
      </c>
      <c r="F112" s="205">
        <v>1</v>
      </c>
      <c r="G112" s="182" t="s">
        <v>73</v>
      </c>
      <c r="H112" s="146">
        <v>79</v>
      </c>
      <c r="I112" s="174">
        <v>0</v>
      </c>
      <c r="J112" s="174">
        <v>0</v>
      </c>
      <c r="K112" s="174">
        <v>0</v>
      </c>
      <c r="L112" s="174">
        <v>0</v>
      </c>
      <c r="M112" s="38"/>
    </row>
    <row r="113" spans="1:13" ht="18" hidden="1" customHeight="1">
      <c r="A113" s="179">
        <v>2</v>
      </c>
      <c r="B113" s="180">
        <v>5</v>
      </c>
      <c r="C113" s="181">
        <v>3</v>
      </c>
      <c r="D113" s="182">
        <v>2</v>
      </c>
      <c r="E113" s="180">
        <v>1</v>
      </c>
      <c r="F113" s="205">
        <v>2</v>
      </c>
      <c r="G113" s="182" t="s">
        <v>74</v>
      </c>
      <c r="H113" s="146">
        <v>80</v>
      </c>
      <c r="I113" s="174">
        <v>0</v>
      </c>
      <c r="J113" s="174">
        <v>0</v>
      </c>
      <c r="K113" s="174">
        <v>0</v>
      </c>
      <c r="L113" s="174">
        <v>0</v>
      </c>
      <c r="M113" s="38"/>
    </row>
    <row r="114" spans="1:13" ht="16.5" hidden="1" customHeight="1">
      <c r="A114" s="201">
        <v>2</v>
      </c>
      <c r="B114" s="151">
        <v>6</v>
      </c>
      <c r="C114" s="152"/>
      <c r="D114" s="153"/>
      <c r="E114" s="151"/>
      <c r="F114" s="203"/>
      <c r="G114" s="206" t="s">
        <v>75</v>
      </c>
      <c r="H114" s="146">
        <v>81</v>
      </c>
      <c r="I114" s="155">
        <f>SUM(I115+I120+I124+I128+I132+I136)</f>
        <v>0</v>
      </c>
      <c r="J114" s="155">
        <f>SUM(J115+J120+J124+J128+J132+J136)</f>
        <v>0</v>
      </c>
      <c r="K114" s="155">
        <f>SUM(K115+K120+K124+K128+K132+K136)</f>
        <v>0</v>
      </c>
      <c r="L114" s="155">
        <f>SUM(L115+L120+L124+L128+L132+L136)</f>
        <v>0</v>
      </c>
      <c r="M114" s="38"/>
    </row>
    <row r="115" spans="1:13" ht="14.25" hidden="1" customHeight="1">
      <c r="A115" s="179">
        <v>2</v>
      </c>
      <c r="B115" s="180">
        <v>6</v>
      </c>
      <c r="C115" s="181">
        <v>1</v>
      </c>
      <c r="D115" s="182"/>
      <c r="E115" s="180"/>
      <c r="F115" s="205"/>
      <c r="G115" s="182" t="s">
        <v>76</v>
      </c>
      <c r="H115" s="146">
        <v>82</v>
      </c>
      <c r="I115" s="165">
        <f t="shared" ref="I115:L116" si="6">I116</f>
        <v>0</v>
      </c>
      <c r="J115" s="200">
        <f t="shared" si="6"/>
        <v>0</v>
      </c>
      <c r="K115" s="164">
        <f t="shared" si="6"/>
        <v>0</v>
      </c>
      <c r="L115" s="165">
        <f t="shared" si="6"/>
        <v>0</v>
      </c>
      <c r="M115" s="38"/>
    </row>
    <row r="116" spans="1:13" ht="14.25" hidden="1" customHeight="1">
      <c r="A116" s="170">
        <v>2</v>
      </c>
      <c r="B116" s="166">
        <v>6</v>
      </c>
      <c r="C116" s="167">
        <v>1</v>
      </c>
      <c r="D116" s="168">
        <v>1</v>
      </c>
      <c r="E116" s="166"/>
      <c r="F116" s="202"/>
      <c r="G116" s="168" t="s">
        <v>76</v>
      </c>
      <c r="H116" s="146">
        <v>83</v>
      </c>
      <c r="I116" s="155">
        <f t="shared" si="6"/>
        <v>0</v>
      </c>
      <c r="J116" s="197">
        <f t="shared" si="6"/>
        <v>0</v>
      </c>
      <c r="K116" s="156">
        <f t="shared" si="6"/>
        <v>0</v>
      </c>
      <c r="L116" s="155">
        <f t="shared" si="6"/>
        <v>0</v>
      </c>
      <c r="M116" s="38"/>
    </row>
    <row r="117" spans="1:13" hidden="1">
      <c r="A117" s="170">
        <v>2</v>
      </c>
      <c r="B117" s="166">
        <v>6</v>
      </c>
      <c r="C117" s="167">
        <v>1</v>
      </c>
      <c r="D117" s="168">
        <v>1</v>
      </c>
      <c r="E117" s="166">
        <v>1</v>
      </c>
      <c r="F117" s="202"/>
      <c r="G117" s="168" t="s">
        <v>76</v>
      </c>
      <c r="H117" s="146">
        <v>84</v>
      </c>
      <c r="I117" s="155">
        <f>SUM(I118:I119)</f>
        <v>0</v>
      </c>
      <c r="J117" s="197">
        <f>SUM(J118:J119)</f>
        <v>0</v>
      </c>
      <c r="K117" s="156">
        <f>SUM(K118:K119)</f>
        <v>0</v>
      </c>
      <c r="L117" s="155">
        <f>SUM(L118:L119)</f>
        <v>0</v>
      </c>
    </row>
    <row r="118" spans="1:13" ht="13.5" hidden="1" customHeight="1">
      <c r="A118" s="170">
        <v>2</v>
      </c>
      <c r="B118" s="166">
        <v>6</v>
      </c>
      <c r="C118" s="167">
        <v>1</v>
      </c>
      <c r="D118" s="168">
        <v>1</v>
      </c>
      <c r="E118" s="166">
        <v>1</v>
      </c>
      <c r="F118" s="202">
        <v>1</v>
      </c>
      <c r="G118" s="168" t="s">
        <v>77</v>
      </c>
      <c r="H118" s="146">
        <v>85</v>
      </c>
      <c r="I118" s="174">
        <v>0</v>
      </c>
      <c r="J118" s="174">
        <v>0</v>
      </c>
      <c r="K118" s="174">
        <v>0</v>
      </c>
      <c r="L118" s="174">
        <v>0</v>
      </c>
      <c r="M118" s="38"/>
    </row>
    <row r="119" spans="1:13" hidden="1">
      <c r="A119" s="187">
        <v>2</v>
      </c>
      <c r="B119" s="161">
        <v>6</v>
      </c>
      <c r="C119" s="159">
        <v>1</v>
      </c>
      <c r="D119" s="160">
        <v>1</v>
      </c>
      <c r="E119" s="161">
        <v>1</v>
      </c>
      <c r="F119" s="204">
        <v>2</v>
      </c>
      <c r="G119" s="160" t="s">
        <v>78</v>
      </c>
      <c r="H119" s="146">
        <v>86</v>
      </c>
      <c r="I119" s="172">
        <v>0</v>
      </c>
      <c r="J119" s="172">
        <v>0</v>
      </c>
      <c r="K119" s="172">
        <v>0</v>
      </c>
      <c r="L119" s="172">
        <v>0</v>
      </c>
    </row>
    <row r="120" spans="1:13" ht="25.5" hidden="1" customHeight="1">
      <c r="A120" s="170">
        <v>2</v>
      </c>
      <c r="B120" s="166">
        <v>6</v>
      </c>
      <c r="C120" s="167">
        <v>2</v>
      </c>
      <c r="D120" s="168"/>
      <c r="E120" s="166"/>
      <c r="F120" s="202"/>
      <c r="G120" s="168" t="s">
        <v>79</v>
      </c>
      <c r="H120" s="146">
        <v>87</v>
      </c>
      <c r="I120" s="155">
        <f t="shared" ref="I120:L122" si="7">I121</f>
        <v>0</v>
      </c>
      <c r="J120" s="197">
        <f t="shared" si="7"/>
        <v>0</v>
      </c>
      <c r="K120" s="156">
        <f t="shared" si="7"/>
        <v>0</v>
      </c>
      <c r="L120" s="155">
        <f t="shared" si="7"/>
        <v>0</v>
      </c>
      <c r="M120" s="38"/>
    </row>
    <row r="121" spans="1:13" ht="14.25" hidden="1" customHeight="1">
      <c r="A121" s="170">
        <v>2</v>
      </c>
      <c r="B121" s="166">
        <v>6</v>
      </c>
      <c r="C121" s="167">
        <v>2</v>
      </c>
      <c r="D121" s="168">
        <v>1</v>
      </c>
      <c r="E121" s="166"/>
      <c r="F121" s="202"/>
      <c r="G121" s="168" t="s">
        <v>79</v>
      </c>
      <c r="H121" s="146">
        <v>88</v>
      </c>
      <c r="I121" s="155">
        <f t="shared" si="7"/>
        <v>0</v>
      </c>
      <c r="J121" s="197">
        <f t="shared" si="7"/>
        <v>0</v>
      </c>
      <c r="K121" s="156">
        <f t="shared" si="7"/>
        <v>0</v>
      </c>
      <c r="L121" s="155">
        <f t="shared" si="7"/>
        <v>0</v>
      </c>
      <c r="M121" s="38"/>
    </row>
    <row r="122" spans="1:13" ht="14.25" hidden="1" customHeight="1">
      <c r="A122" s="170">
        <v>2</v>
      </c>
      <c r="B122" s="166">
        <v>6</v>
      </c>
      <c r="C122" s="167">
        <v>2</v>
      </c>
      <c r="D122" s="168">
        <v>1</v>
      </c>
      <c r="E122" s="166">
        <v>1</v>
      </c>
      <c r="F122" s="202"/>
      <c r="G122" s="168" t="s">
        <v>79</v>
      </c>
      <c r="H122" s="146">
        <v>89</v>
      </c>
      <c r="I122" s="207">
        <f t="shared" si="7"/>
        <v>0</v>
      </c>
      <c r="J122" s="208">
        <f t="shared" si="7"/>
        <v>0</v>
      </c>
      <c r="K122" s="209">
        <f t="shared" si="7"/>
        <v>0</v>
      </c>
      <c r="L122" s="207">
        <f t="shared" si="7"/>
        <v>0</v>
      </c>
      <c r="M122" s="38"/>
    </row>
    <row r="123" spans="1:13" ht="25.5" hidden="1" customHeight="1">
      <c r="A123" s="170">
        <v>2</v>
      </c>
      <c r="B123" s="166">
        <v>6</v>
      </c>
      <c r="C123" s="167">
        <v>2</v>
      </c>
      <c r="D123" s="168">
        <v>1</v>
      </c>
      <c r="E123" s="166">
        <v>1</v>
      </c>
      <c r="F123" s="202">
        <v>1</v>
      </c>
      <c r="G123" s="168" t="s">
        <v>79</v>
      </c>
      <c r="H123" s="146">
        <v>90</v>
      </c>
      <c r="I123" s="174">
        <v>0</v>
      </c>
      <c r="J123" s="174">
        <v>0</v>
      </c>
      <c r="K123" s="174">
        <v>0</v>
      </c>
      <c r="L123" s="174">
        <v>0</v>
      </c>
      <c r="M123" s="38"/>
    </row>
    <row r="124" spans="1:13" ht="26.25" hidden="1" customHeight="1">
      <c r="A124" s="187">
        <v>2</v>
      </c>
      <c r="B124" s="161">
        <v>6</v>
      </c>
      <c r="C124" s="159">
        <v>3</v>
      </c>
      <c r="D124" s="160"/>
      <c r="E124" s="161"/>
      <c r="F124" s="204"/>
      <c r="G124" s="160" t="s">
        <v>80</v>
      </c>
      <c r="H124" s="146">
        <v>91</v>
      </c>
      <c r="I124" s="177">
        <f t="shared" ref="I124:L126" si="8">I125</f>
        <v>0</v>
      </c>
      <c r="J124" s="199">
        <f t="shared" si="8"/>
        <v>0</v>
      </c>
      <c r="K124" s="178">
        <f t="shared" si="8"/>
        <v>0</v>
      </c>
      <c r="L124" s="177">
        <f t="shared" si="8"/>
        <v>0</v>
      </c>
      <c r="M124" s="38"/>
    </row>
    <row r="125" spans="1:13" ht="25.5" hidden="1" customHeight="1">
      <c r="A125" s="170">
        <v>2</v>
      </c>
      <c r="B125" s="166">
        <v>6</v>
      </c>
      <c r="C125" s="167">
        <v>3</v>
      </c>
      <c r="D125" s="168">
        <v>1</v>
      </c>
      <c r="E125" s="166"/>
      <c r="F125" s="202"/>
      <c r="G125" s="168" t="s">
        <v>80</v>
      </c>
      <c r="H125" s="146">
        <v>92</v>
      </c>
      <c r="I125" s="155">
        <f t="shared" si="8"/>
        <v>0</v>
      </c>
      <c r="J125" s="197">
        <f t="shared" si="8"/>
        <v>0</v>
      </c>
      <c r="K125" s="156">
        <f t="shared" si="8"/>
        <v>0</v>
      </c>
      <c r="L125" s="155">
        <f t="shared" si="8"/>
        <v>0</v>
      </c>
      <c r="M125" s="38"/>
    </row>
    <row r="126" spans="1:13" ht="26.25" hidden="1" customHeight="1">
      <c r="A126" s="170">
        <v>2</v>
      </c>
      <c r="B126" s="166">
        <v>6</v>
      </c>
      <c r="C126" s="167">
        <v>3</v>
      </c>
      <c r="D126" s="168">
        <v>1</v>
      </c>
      <c r="E126" s="166">
        <v>1</v>
      </c>
      <c r="F126" s="202"/>
      <c r="G126" s="168" t="s">
        <v>80</v>
      </c>
      <c r="H126" s="146">
        <v>93</v>
      </c>
      <c r="I126" s="155">
        <f t="shared" si="8"/>
        <v>0</v>
      </c>
      <c r="J126" s="197">
        <f t="shared" si="8"/>
        <v>0</v>
      </c>
      <c r="K126" s="156">
        <f t="shared" si="8"/>
        <v>0</v>
      </c>
      <c r="L126" s="155">
        <f t="shared" si="8"/>
        <v>0</v>
      </c>
      <c r="M126" s="38"/>
    </row>
    <row r="127" spans="1:13" ht="27" hidden="1" customHeight="1">
      <c r="A127" s="170">
        <v>2</v>
      </c>
      <c r="B127" s="166">
        <v>6</v>
      </c>
      <c r="C127" s="167">
        <v>3</v>
      </c>
      <c r="D127" s="168">
        <v>1</v>
      </c>
      <c r="E127" s="166">
        <v>1</v>
      </c>
      <c r="F127" s="202">
        <v>1</v>
      </c>
      <c r="G127" s="168" t="s">
        <v>80</v>
      </c>
      <c r="H127" s="146">
        <v>94</v>
      </c>
      <c r="I127" s="174">
        <v>0</v>
      </c>
      <c r="J127" s="174">
        <v>0</v>
      </c>
      <c r="K127" s="174">
        <v>0</v>
      </c>
      <c r="L127" s="174">
        <v>0</v>
      </c>
      <c r="M127" s="38"/>
    </row>
    <row r="128" spans="1:13" ht="25.5" hidden="1" customHeight="1">
      <c r="A128" s="187">
        <v>2</v>
      </c>
      <c r="B128" s="161">
        <v>6</v>
      </c>
      <c r="C128" s="159">
        <v>4</v>
      </c>
      <c r="D128" s="160"/>
      <c r="E128" s="161"/>
      <c r="F128" s="204"/>
      <c r="G128" s="160" t="s">
        <v>81</v>
      </c>
      <c r="H128" s="146">
        <v>95</v>
      </c>
      <c r="I128" s="177">
        <f t="shared" ref="I128:L130" si="9">I129</f>
        <v>0</v>
      </c>
      <c r="J128" s="199">
        <f t="shared" si="9"/>
        <v>0</v>
      </c>
      <c r="K128" s="178">
        <f t="shared" si="9"/>
        <v>0</v>
      </c>
      <c r="L128" s="177">
        <f t="shared" si="9"/>
        <v>0</v>
      </c>
      <c r="M128" s="38"/>
    </row>
    <row r="129" spans="1:13" ht="27" hidden="1" customHeight="1">
      <c r="A129" s="170">
        <v>2</v>
      </c>
      <c r="B129" s="166">
        <v>6</v>
      </c>
      <c r="C129" s="167">
        <v>4</v>
      </c>
      <c r="D129" s="168">
        <v>1</v>
      </c>
      <c r="E129" s="166"/>
      <c r="F129" s="202"/>
      <c r="G129" s="168" t="s">
        <v>81</v>
      </c>
      <c r="H129" s="146">
        <v>96</v>
      </c>
      <c r="I129" s="155">
        <f t="shared" si="9"/>
        <v>0</v>
      </c>
      <c r="J129" s="197">
        <f t="shared" si="9"/>
        <v>0</v>
      </c>
      <c r="K129" s="156">
        <f t="shared" si="9"/>
        <v>0</v>
      </c>
      <c r="L129" s="155">
        <f t="shared" si="9"/>
        <v>0</v>
      </c>
      <c r="M129" s="38"/>
    </row>
    <row r="130" spans="1:13" ht="27" hidden="1" customHeight="1">
      <c r="A130" s="170">
        <v>2</v>
      </c>
      <c r="B130" s="166">
        <v>6</v>
      </c>
      <c r="C130" s="167">
        <v>4</v>
      </c>
      <c r="D130" s="168">
        <v>1</v>
      </c>
      <c r="E130" s="166">
        <v>1</v>
      </c>
      <c r="F130" s="202"/>
      <c r="G130" s="168" t="s">
        <v>81</v>
      </c>
      <c r="H130" s="146">
        <v>97</v>
      </c>
      <c r="I130" s="155">
        <f t="shared" si="9"/>
        <v>0</v>
      </c>
      <c r="J130" s="197">
        <f t="shared" si="9"/>
        <v>0</v>
      </c>
      <c r="K130" s="156">
        <f t="shared" si="9"/>
        <v>0</v>
      </c>
      <c r="L130" s="155">
        <f t="shared" si="9"/>
        <v>0</v>
      </c>
      <c r="M130" s="38"/>
    </row>
    <row r="131" spans="1:13" ht="27.75" hidden="1" customHeight="1">
      <c r="A131" s="170">
        <v>2</v>
      </c>
      <c r="B131" s="166">
        <v>6</v>
      </c>
      <c r="C131" s="167">
        <v>4</v>
      </c>
      <c r="D131" s="168">
        <v>1</v>
      </c>
      <c r="E131" s="166">
        <v>1</v>
      </c>
      <c r="F131" s="202">
        <v>1</v>
      </c>
      <c r="G131" s="168" t="s">
        <v>81</v>
      </c>
      <c r="H131" s="146">
        <v>98</v>
      </c>
      <c r="I131" s="174">
        <v>0</v>
      </c>
      <c r="J131" s="174">
        <v>0</v>
      </c>
      <c r="K131" s="174">
        <v>0</v>
      </c>
      <c r="L131" s="174">
        <v>0</v>
      </c>
      <c r="M131" s="38"/>
    </row>
    <row r="132" spans="1:13" ht="27" hidden="1" customHeight="1">
      <c r="A132" s="179">
        <v>2</v>
      </c>
      <c r="B132" s="188">
        <v>6</v>
      </c>
      <c r="C132" s="189">
        <v>5</v>
      </c>
      <c r="D132" s="191"/>
      <c r="E132" s="188"/>
      <c r="F132" s="210"/>
      <c r="G132" s="191" t="s">
        <v>82</v>
      </c>
      <c r="H132" s="146">
        <v>99</v>
      </c>
      <c r="I132" s="184">
        <f t="shared" ref="I132:L134" si="10">I133</f>
        <v>0</v>
      </c>
      <c r="J132" s="211">
        <f t="shared" si="10"/>
        <v>0</v>
      </c>
      <c r="K132" s="185">
        <f t="shared" si="10"/>
        <v>0</v>
      </c>
      <c r="L132" s="184">
        <f t="shared" si="10"/>
        <v>0</v>
      </c>
      <c r="M132" s="38"/>
    </row>
    <row r="133" spans="1:13" ht="29.25" hidden="1" customHeight="1">
      <c r="A133" s="170">
        <v>2</v>
      </c>
      <c r="B133" s="166">
        <v>6</v>
      </c>
      <c r="C133" s="167">
        <v>5</v>
      </c>
      <c r="D133" s="168">
        <v>1</v>
      </c>
      <c r="E133" s="166"/>
      <c r="F133" s="202"/>
      <c r="G133" s="191" t="s">
        <v>82</v>
      </c>
      <c r="H133" s="146">
        <v>100</v>
      </c>
      <c r="I133" s="155">
        <f t="shared" si="10"/>
        <v>0</v>
      </c>
      <c r="J133" s="197">
        <f t="shared" si="10"/>
        <v>0</v>
      </c>
      <c r="K133" s="156">
        <f t="shared" si="10"/>
        <v>0</v>
      </c>
      <c r="L133" s="155">
        <f t="shared" si="10"/>
        <v>0</v>
      </c>
      <c r="M133" s="38"/>
    </row>
    <row r="134" spans="1:13" ht="25.5" hidden="1" customHeight="1">
      <c r="A134" s="170">
        <v>2</v>
      </c>
      <c r="B134" s="166">
        <v>6</v>
      </c>
      <c r="C134" s="167">
        <v>5</v>
      </c>
      <c r="D134" s="168">
        <v>1</v>
      </c>
      <c r="E134" s="166">
        <v>1</v>
      </c>
      <c r="F134" s="202"/>
      <c r="G134" s="191" t="s">
        <v>82</v>
      </c>
      <c r="H134" s="146">
        <v>101</v>
      </c>
      <c r="I134" s="155">
        <f t="shared" si="10"/>
        <v>0</v>
      </c>
      <c r="J134" s="197">
        <f t="shared" si="10"/>
        <v>0</v>
      </c>
      <c r="K134" s="156">
        <f t="shared" si="10"/>
        <v>0</v>
      </c>
      <c r="L134" s="155">
        <f t="shared" si="10"/>
        <v>0</v>
      </c>
      <c r="M134" s="38"/>
    </row>
    <row r="135" spans="1:13" ht="27.75" hidden="1" customHeight="1">
      <c r="A135" s="166">
        <v>2</v>
      </c>
      <c r="B135" s="167">
        <v>6</v>
      </c>
      <c r="C135" s="166">
        <v>5</v>
      </c>
      <c r="D135" s="166">
        <v>1</v>
      </c>
      <c r="E135" s="168">
        <v>1</v>
      </c>
      <c r="F135" s="202">
        <v>1</v>
      </c>
      <c r="G135" s="166" t="s">
        <v>83</v>
      </c>
      <c r="H135" s="146">
        <v>102</v>
      </c>
      <c r="I135" s="174">
        <v>0</v>
      </c>
      <c r="J135" s="174">
        <v>0</v>
      </c>
      <c r="K135" s="174">
        <v>0</v>
      </c>
      <c r="L135" s="174">
        <v>0</v>
      </c>
      <c r="M135" s="38"/>
    </row>
    <row r="136" spans="1:13" ht="27.75" hidden="1" customHeight="1">
      <c r="A136" s="170">
        <v>2</v>
      </c>
      <c r="B136" s="167">
        <v>6</v>
      </c>
      <c r="C136" s="166">
        <v>6</v>
      </c>
      <c r="D136" s="167"/>
      <c r="E136" s="168"/>
      <c r="F136" s="169"/>
      <c r="G136" s="212" t="s">
        <v>84</v>
      </c>
      <c r="H136" s="146">
        <v>103</v>
      </c>
      <c r="I136" s="156">
        <f t="shared" ref="I136:L138" si="11">I137</f>
        <v>0</v>
      </c>
      <c r="J136" s="155">
        <f t="shared" si="11"/>
        <v>0</v>
      </c>
      <c r="K136" s="155">
        <f t="shared" si="11"/>
        <v>0</v>
      </c>
      <c r="L136" s="155">
        <f t="shared" si="11"/>
        <v>0</v>
      </c>
      <c r="M136" s="38"/>
    </row>
    <row r="137" spans="1:13" ht="27.75" hidden="1" customHeight="1">
      <c r="A137" s="170">
        <v>2</v>
      </c>
      <c r="B137" s="167">
        <v>6</v>
      </c>
      <c r="C137" s="166">
        <v>6</v>
      </c>
      <c r="D137" s="167">
        <v>1</v>
      </c>
      <c r="E137" s="168"/>
      <c r="F137" s="169"/>
      <c r="G137" s="212" t="s">
        <v>84</v>
      </c>
      <c r="H137" s="146">
        <v>104</v>
      </c>
      <c r="I137" s="155">
        <f t="shared" si="11"/>
        <v>0</v>
      </c>
      <c r="J137" s="155">
        <f t="shared" si="11"/>
        <v>0</v>
      </c>
      <c r="K137" s="155">
        <f t="shared" si="11"/>
        <v>0</v>
      </c>
      <c r="L137" s="155">
        <f t="shared" si="11"/>
        <v>0</v>
      </c>
      <c r="M137" s="38"/>
    </row>
    <row r="138" spans="1:13" ht="27.75" hidden="1" customHeight="1">
      <c r="A138" s="170">
        <v>2</v>
      </c>
      <c r="B138" s="167">
        <v>6</v>
      </c>
      <c r="C138" s="166">
        <v>6</v>
      </c>
      <c r="D138" s="167">
        <v>1</v>
      </c>
      <c r="E138" s="168">
        <v>1</v>
      </c>
      <c r="F138" s="169"/>
      <c r="G138" s="212" t="s">
        <v>84</v>
      </c>
      <c r="H138" s="146">
        <v>105</v>
      </c>
      <c r="I138" s="155">
        <f t="shared" si="11"/>
        <v>0</v>
      </c>
      <c r="J138" s="155">
        <f t="shared" si="11"/>
        <v>0</v>
      </c>
      <c r="K138" s="155">
        <f t="shared" si="11"/>
        <v>0</v>
      </c>
      <c r="L138" s="155">
        <f t="shared" si="11"/>
        <v>0</v>
      </c>
      <c r="M138" s="38"/>
    </row>
    <row r="139" spans="1:13" ht="27.75" hidden="1" customHeight="1">
      <c r="A139" s="170">
        <v>2</v>
      </c>
      <c r="B139" s="167">
        <v>6</v>
      </c>
      <c r="C139" s="166">
        <v>6</v>
      </c>
      <c r="D139" s="167">
        <v>1</v>
      </c>
      <c r="E139" s="168">
        <v>1</v>
      </c>
      <c r="F139" s="169">
        <v>1</v>
      </c>
      <c r="G139" s="120" t="s">
        <v>84</v>
      </c>
      <c r="H139" s="146">
        <v>106</v>
      </c>
      <c r="I139" s="174">
        <v>0</v>
      </c>
      <c r="J139" s="213">
        <v>0</v>
      </c>
      <c r="K139" s="174">
        <v>0</v>
      </c>
      <c r="L139" s="174">
        <v>0</v>
      </c>
      <c r="M139" s="38"/>
    </row>
    <row r="140" spans="1:13" ht="28.5" hidden="1" customHeight="1">
      <c r="A140" s="201">
        <v>2</v>
      </c>
      <c r="B140" s="151">
        <v>7</v>
      </c>
      <c r="C140" s="151"/>
      <c r="D140" s="152"/>
      <c r="E140" s="152"/>
      <c r="F140" s="154"/>
      <c r="G140" s="153" t="s">
        <v>85</v>
      </c>
      <c r="H140" s="146">
        <v>107</v>
      </c>
      <c r="I140" s="156">
        <f>SUM(I141+I146+I154)</f>
        <v>0</v>
      </c>
      <c r="J140" s="197">
        <f>SUM(J141+J146+J154)</f>
        <v>0</v>
      </c>
      <c r="K140" s="156">
        <f>SUM(K141+K146+K154)</f>
        <v>0</v>
      </c>
      <c r="L140" s="155">
        <f>SUM(L141+L146+L154)</f>
        <v>0</v>
      </c>
      <c r="M140" s="38"/>
    </row>
    <row r="141" spans="1:13" hidden="1">
      <c r="A141" s="170">
        <v>2</v>
      </c>
      <c r="B141" s="166">
        <v>7</v>
      </c>
      <c r="C141" s="166">
        <v>1</v>
      </c>
      <c r="D141" s="167"/>
      <c r="E141" s="167"/>
      <c r="F141" s="169"/>
      <c r="G141" s="168" t="s">
        <v>86</v>
      </c>
      <c r="H141" s="146">
        <v>108</v>
      </c>
      <c r="I141" s="156">
        <f t="shared" ref="I141:L142" si="12">I142</f>
        <v>0</v>
      </c>
      <c r="J141" s="197">
        <f t="shared" si="12"/>
        <v>0</v>
      </c>
      <c r="K141" s="156">
        <f t="shared" si="12"/>
        <v>0</v>
      </c>
      <c r="L141" s="155">
        <f t="shared" si="12"/>
        <v>0</v>
      </c>
    </row>
    <row r="142" spans="1:13" ht="24" hidden="1" customHeight="1">
      <c r="A142" s="170">
        <v>2</v>
      </c>
      <c r="B142" s="166">
        <v>7</v>
      </c>
      <c r="C142" s="166">
        <v>1</v>
      </c>
      <c r="D142" s="167">
        <v>1</v>
      </c>
      <c r="E142" s="167"/>
      <c r="F142" s="169"/>
      <c r="G142" s="168" t="s">
        <v>86</v>
      </c>
      <c r="H142" s="146">
        <v>109</v>
      </c>
      <c r="I142" s="156">
        <f t="shared" si="12"/>
        <v>0</v>
      </c>
      <c r="J142" s="197">
        <f t="shared" si="12"/>
        <v>0</v>
      </c>
      <c r="K142" s="156">
        <f t="shared" si="12"/>
        <v>0</v>
      </c>
      <c r="L142" s="155">
        <f t="shared" si="12"/>
        <v>0</v>
      </c>
      <c r="M142" s="38"/>
    </row>
    <row r="143" spans="1:13" ht="28.5" hidden="1" customHeight="1">
      <c r="A143" s="170">
        <v>2</v>
      </c>
      <c r="B143" s="166">
        <v>7</v>
      </c>
      <c r="C143" s="166">
        <v>1</v>
      </c>
      <c r="D143" s="167">
        <v>1</v>
      </c>
      <c r="E143" s="167">
        <v>1</v>
      </c>
      <c r="F143" s="169"/>
      <c r="G143" s="168" t="s">
        <v>86</v>
      </c>
      <c r="H143" s="146">
        <v>110</v>
      </c>
      <c r="I143" s="156">
        <f>SUM(I144:I145)</f>
        <v>0</v>
      </c>
      <c r="J143" s="197">
        <f>SUM(J144:J145)</f>
        <v>0</v>
      </c>
      <c r="K143" s="156">
        <f>SUM(K144:K145)</f>
        <v>0</v>
      </c>
      <c r="L143" s="155">
        <f>SUM(L144:L145)</f>
        <v>0</v>
      </c>
      <c r="M143" s="38"/>
    </row>
    <row r="144" spans="1:13" ht="26.25" hidden="1" customHeight="1">
      <c r="A144" s="187">
        <v>2</v>
      </c>
      <c r="B144" s="161">
        <v>7</v>
      </c>
      <c r="C144" s="187">
        <v>1</v>
      </c>
      <c r="D144" s="166">
        <v>1</v>
      </c>
      <c r="E144" s="159">
        <v>1</v>
      </c>
      <c r="F144" s="162">
        <v>1</v>
      </c>
      <c r="G144" s="160" t="s">
        <v>87</v>
      </c>
      <c r="H144" s="146">
        <v>111</v>
      </c>
      <c r="I144" s="214">
        <v>0</v>
      </c>
      <c r="J144" s="214">
        <v>0</v>
      </c>
      <c r="K144" s="214">
        <v>0</v>
      </c>
      <c r="L144" s="214">
        <v>0</v>
      </c>
      <c r="M144" s="38"/>
    </row>
    <row r="145" spans="1:13" ht="24" hidden="1" customHeight="1">
      <c r="A145" s="166">
        <v>2</v>
      </c>
      <c r="B145" s="166">
        <v>7</v>
      </c>
      <c r="C145" s="170">
        <v>1</v>
      </c>
      <c r="D145" s="166">
        <v>1</v>
      </c>
      <c r="E145" s="167">
        <v>1</v>
      </c>
      <c r="F145" s="169">
        <v>2</v>
      </c>
      <c r="G145" s="168" t="s">
        <v>88</v>
      </c>
      <c r="H145" s="146">
        <v>112</v>
      </c>
      <c r="I145" s="173">
        <v>0</v>
      </c>
      <c r="J145" s="173">
        <v>0</v>
      </c>
      <c r="K145" s="173">
        <v>0</v>
      </c>
      <c r="L145" s="173">
        <v>0</v>
      </c>
      <c r="M145" s="38"/>
    </row>
    <row r="146" spans="1:13" ht="25.5" hidden="1" customHeight="1">
      <c r="A146" s="179">
        <v>2</v>
      </c>
      <c r="B146" s="180">
        <v>7</v>
      </c>
      <c r="C146" s="179">
        <v>2</v>
      </c>
      <c r="D146" s="180"/>
      <c r="E146" s="181"/>
      <c r="F146" s="183"/>
      <c r="G146" s="182" t="s">
        <v>89</v>
      </c>
      <c r="H146" s="146">
        <v>113</v>
      </c>
      <c r="I146" s="164">
        <f t="shared" ref="I146:L147" si="13">I147</f>
        <v>0</v>
      </c>
      <c r="J146" s="200">
        <f t="shared" si="13"/>
        <v>0</v>
      </c>
      <c r="K146" s="164">
        <f t="shared" si="13"/>
        <v>0</v>
      </c>
      <c r="L146" s="165">
        <f t="shared" si="13"/>
        <v>0</v>
      </c>
      <c r="M146" s="38"/>
    </row>
    <row r="147" spans="1:13" ht="25.5" hidden="1" customHeight="1">
      <c r="A147" s="170">
        <v>2</v>
      </c>
      <c r="B147" s="166">
        <v>7</v>
      </c>
      <c r="C147" s="170">
        <v>2</v>
      </c>
      <c r="D147" s="166">
        <v>1</v>
      </c>
      <c r="E147" s="167"/>
      <c r="F147" s="169"/>
      <c r="G147" s="168" t="s">
        <v>90</v>
      </c>
      <c r="H147" s="146">
        <v>114</v>
      </c>
      <c r="I147" s="156">
        <f t="shared" si="13"/>
        <v>0</v>
      </c>
      <c r="J147" s="197">
        <f t="shared" si="13"/>
        <v>0</v>
      </c>
      <c r="K147" s="156">
        <f t="shared" si="13"/>
        <v>0</v>
      </c>
      <c r="L147" s="155">
        <f t="shared" si="13"/>
        <v>0</v>
      </c>
      <c r="M147" s="38"/>
    </row>
    <row r="148" spans="1:13" ht="25.5" hidden="1" customHeight="1">
      <c r="A148" s="170">
        <v>2</v>
      </c>
      <c r="B148" s="166">
        <v>7</v>
      </c>
      <c r="C148" s="170">
        <v>2</v>
      </c>
      <c r="D148" s="166">
        <v>1</v>
      </c>
      <c r="E148" s="167">
        <v>1</v>
      </c>
      <c r="F148" s="169"/>
      <c r="G148" s="168" t="s">
        <v>90</v>
      </c>
      <c r="H148" s="146">
        <v>115</v>
      </c>
      <c r="I148" s="156">
        <f>SUM(I149:I150)</f>
        <v>0</v>
      </c>
      <c r="J148" s="197">
        <f>SUM(J149:J150)</f>
        <v>0</v>
      </c>
      <c r="K148" s="156">
        <f>SUM(K149:K150)</f>
        <v>0</v>
      </c>
      <c r="L148" s="155">
        <f>SUM(L149:L150)</f>
        <v>0</v>
      </c>
      <c r="M148" s="38"/>
    </row>
    <row r="149" spans="1:13" ht="23.25" hidden="1" customHeight="1">
      <c r="A149" s="170">
        <v>2</v>
      </c>
      <c r="B149" s="166">
        <v>7</v>
      </c>
      <c r="C149" s="170">
        <v>2</v>
      </c>
      <c r="D149" s="166">
        <v>1</v>
      </c>
      <c r="E149" s="167">
        <v>1</v>
      </c>
      <c r="F149" s="169">
        <v>1</v>
      </c>
      <c r="G149" s="168" t="s">
        <v>91</v>
      </c>
      <c r="H149" s="146">
        <v>116</v>
      </c>
      <c r="I149" s="173">
        <v>0</v>
      </c>
      <c r="J149" s="173">
        <v>0</v>
      </c>
      <c r="K149" s="173">
        <v>0</v>
      </c>
      <c r="L149" s="173">
        <v>0</v>
      </c>
      <c r="M149" s="38"/>
    </row>
    <row r="150" spans="1:13" ht="26.25" hidden="1" customHeight="1">
      <c r="A150" s="170">
        <v>2</v>
      </c>
      <c r="B150" s="166">
        <v>7</v>
      </c>
      <c r="C150" s="170">
        <v>2</v>
      </c>
      <c r="D150" s="166">
        <v>1</v>
      </c>
      <c r="E150" s="167">
        <v>1</v>
      </c>
      <c r="F150" s="169">
        <v>2</v>
      </c>
      <c r="G150" s="168" t="s">
        <v>92</v>
      </c>
      <c r="H150" s="146">
        <v>117</v>
      </c>
      <c r="I150" s="173">
        <v>0</v>
      </c>
      <c r="J150" s="173">
        <v>0</v>
      </c>
      <c r="K150" s="173">
        <v>0</v>
      </c>
      <c r="L150" s="173">
        <v>0</v>
      </c>
      <c r="M150" s="38"/>
    </row>
    <row r="151" spans="1:13" ht="27.75" hidden="1" customHeight="1">
      <c r="A151" s="170">
        <v>2</v>
      </c>
      <c r="B151" s="166">
        <v>7</v>
      </c>
      <c r="C151" s="170">
        <v>2</v>
      </c>
      <c r="D151" s="166">
        <v>2</v>
      </c>
      <c r="E151" s="167"/>
      <c r="F151" s="169"/>
      <c r="G151" s="168" t="s">
        <v>93</v>
      </c>
      <c r="H151" s="146">
        <v>118</v>
      </c>
      <c r="I151" s="156">
        <f>I152</f>
        <v>0</v>
      </c>
      <c r="J151" s="156">
        <f>J152</f>
        <v>0</v>
      </c>
      <c r="K151" s="156">
        <f>K152</f>
        <v>0</v>
      </c>
      <c r="L151" s="156">
        <f>L152</f>
        <v>0</v>
      </c>
      <c r="M151" s="38"/>
    </row>
    <row r="152" spans="1:13" ht="24.75" hidden="1" customHeight="1">
      <c r="A152" s="170">
        <v>2</v>
      </c>
      <c r="B152" s="166">
        <v>7</v>
      </c>
      <c r="C152" s="170">
        <v>2</v>
      </c>
      <c r="D152" s="166">
        <v>2</v>
      </c>
      <c r="E152" s="167">
        <v>1</v>
      </c>
      <c r="F152" s="169"/>
      <c r="G152" s="168" t="s">
        <v>93</v>
      </c>
      <c r="H152" s="146">
        <v>119</v>
      </c>
      <c r="I152" s="156">
        <f>SUM(I153)</f>
        <v>0</v>
      </c>
      <c r="J152" s="156">
        <f>SUM(J153)</f>
        <v>0</v>
      </c>
      <c r="K152" s="156">
        <f>SUM(K153)</f>
        <v>0</v>
      </c>
      <c r="L152" s="156">
        <f>SUM(L153)</f>
        <v>0</v>
      </c>
      <c r="M152" s="38"/>
    </row>
    <row r="153" spans="1:13" ht="27" hidden="1" customHeight="1">
      <c r="A153" s="170">
        <v>2</v>
      </c>
      <c r="B153" s="166">
        <v>7</v>
      </c>
      <c r="C153" s="170">
        <v>2</v>
      </c>
      <c r="D153" s="166">
        <v>2</v>
      </c>
      <c r="E153" s="167">
        <v>1</v>
      </c>
      <c r="F153" s="169">
        <v>1</v>
      </c>
      <c r="G153" s="168" t="s">
        <v>93</v>
      </c>
      <c r="H153" s="146">
        <v>120</v>
      </c>
      <c r="I153" s="173">
        <v>0</v>
      </c>
      <c r="J153" s="173">
        <v>0</v>
      </c>
      <c r="K153" s="173">
        <v>0</v>
      </c>
      <c r="L153" s="173">
        <v>0</v>
      </c>
      <c r="M153" s="38"/>
    </row>
    <row r="154" spans="1:13" hidden="1">
      <c r="A154" s="170">
        <v>2</v>
      </c>
      <c r="B154" s="166">
        <v>7</v>
      </c>
      <c r="C154" s="170">
        <v>3</v>
      </c>
      <c r="D154" s="166"/>
      <c r="E154" s="167"/>
      <c r="F154" s="169"/>
      <c r="G154" s="168" t="s">
        <v>94</v>
      </c>
      <c r="H154" s="146">
        <v>121</v>
      </c>
      <c r="I154" s="156">
        <f t="shared" ref="I154:L155" si="14">I155</f>
        <v>0</v>
      </c>
      <c r="J154" s="197">
        <f t="shared" si="14"/>
        <v>0</v>
      </c>
      <c r="K154" s="156">
        <f t="shared" si="14"/>
        <v>0</v>
      </c>
      <c r="L154" s="155">
        <f t="shared" si="14"/>
        <v>0</v>
      </c>
    </row>
    <row r="155" spans="1:13" hidden="1">
      <c r="A155" s="179">
        <v>2</v>
      </c>
      <c r="B155" s="188">
        <v>7</v>
      </c>
      <c r="C155" s="215">
        <v>3</v>
      </c>
      <c r="D155" s="188">
        <v>1</v>
      </c>
      <c r="E155" s="189"/>
      <c r="F155" s="190"/>
      <c r="G155" s="191" t="s">
        <v>94</v>
      </c>
      <c r="H155" s="146">
        <v>122</v>
      </c>
      <c r="I155" s="185">
        <f t="shared" si="14"/>
        <v>0</v>
      </c>
      <c r="J155" s="211">
        <f t="shared" si="14"/>
        <v>0</v>
      </c>
      <c r="K155" s="185">
        <f t="shared" si="14"/>
        <v>0</v>
      </c>
      <c r="L155" s="184">
        <f t="shared" si="14"/>
        <v>0</v>
      </c>
    </row>
    <row r="156" spans="1:13" hidden="1">
      <c r="A156" s="170">
        <v>2</v>
      </c>
      <c r="B156" s="166">
        <v>7</v>
      </c>
      <c r="C156" s="170">
        <v>3</v>
      </c>
      <c r="D156" s="166">
        <v>1</v>
      </c>
      <c r="E156" s="167">
        <v>1</v>
      </c>
      <c r="F156" s="169"/>
      <c r="G156" s="168" t="s">
        <v>94</v>
      </c>
      <c r="H156" s="146">
        <v>123</v>
      </c>
      <c r="I156" s="156">
        <f>SUM(I157:I158)</f>
        <v>0</v>
      </c>
      <c r="J156" s="197">
        <f>SUM(J157:J158)</f>
        <v>0</v>
      </c>
      <c r="K156" s="156">
        <f>SUM(K157:K158)</f>
        <v>0</v>
      </c>
      <c r="L156" s="155">
        <f>SUM(L157:L158)</f>
        <v>0</v>
      </c>
    </row>
    <row r="157" spans="1:13" hidden="1">
      <c r="A157" s="187">
        <v>2</v>
      </c>
      <c r="B157" s="161">
        <v>7</v>
      </c>
      <c r="C157" s="187">
        <v>3</v>
      </c>
      <c r="D157" s="161">
        <v>1</v>
      </c>
      <c r="E157" s="159">
        <v>1</v>
      </c>
      <c r="F157" s="162">
        <v>1</v>
      </c>
      <c r="G157" s="160" t="s">
        <v>95</v>
      </c>
      <c r="H157" s="146">
        <v>124</v>
      </c>
      <c r="I157" s="214">
        <v>0</v>
      </c>
      <c r="J157" s="214">
        <v>0</v>
      </c>
      <c r="K157" s="214">
        <v>0</v>
      </c>
      <c r="L157" s="214">
        <v>0</v>
      </c>
    </row>
    <row r="158" spans="1:13" ht="25.5" hidden="1" customHeight="1">
      <c r="A158" s="170">
        <v>2</v>
      </c>
      <c r="B158" s="166">
        <v>7</v>
      </c>
      <c r="C158" s="170">
        <v>3</v>
      </c>
      <c r="D158" s="166">
        <v>1</v>
      </c>
      <c r="E158" s="167">
        <v>1</v>
      </c>
      <c r="F158" s="169">
        <v>2</v>
      </c>
      <c r="G158" s="168" t="s">
        <v>96</v>
      </c>
      <c r="H158" s="146">
        <v>125</v>
      </c>
      <c r="I158" s="173">
        <v>0</v>
      </c>
      <c r="J158" s="174">
        <v>0</v>
      </c>
      <c r="K158" s="174">
        <v>0</v>
      </c>
      <c r="L158" s="174">
        <v>0</v>
      </c>
      <c r="M158" s="38"/>
    </row>
    <row r="159" spans="1:13" ht="24" hidden="1" customHeight="1">
      <c r="A159" s="201">
        <v>2</v>
      </c>
      <c r="B159" s="201">
        <v>8</v>
      </c>
      <c r="C159" s="151"/>
      <c r="D159" s="176"/>
      <c r="E159" s="158"/>
      <c r="F159" s="216"/>
      <c r="G159" s="163" t="s">
        <v>97</v>
      </c>
      <c r="H159" s="146">
        <v>126</v>
      </c>
      <c r="I159" s="178">
        <f>I160</f>
        <v>0</v>
      </c>
      <c r="J159" s="199">
        <f>J160</f>
        <v>0</v>
      </c>
      <c r="K159" s="178">
        <f>K160</f>
        <v>0</v>
      </c>
      <c r="L159" s="177">
        <f>L160</f>
        <v>0</v>
      </c>
      <c r="M159" s="38"/>
    </row>
    <row r="160" spans="1:13" ht="21.75" hidden="1" customHeight="1">
      <c r="A160" s="179">
        <v>2</v>
      </c>
      <c r="B160" s="179">
        <v>8</v>
      </c>
      <c r="C160" s="179">
        <v>1</v>
      </c>
      <c r="D160" s="180"/>
      <c r="E160" s="181"/>
      <c r="F160" s="183"/>
      <c r="G160" s="160" t="s">
        <v>97</v>
      </c>
      <c r="H160" s="146">
        <v>127</v>
      </c>
      <c r="I160" s="178">
        <f>I161+I166</f>
        <v>0</v>
      </c>
      <c r="J160" s="199">
        <f>J161+J166</f>
        <v>0</v>
      </c>
      <c r="K160" s="178">
        <f>K161+K166</f>
        <v>0</v>
      </c>
      <c r="L160" s="177">
        <f>L161+L166</f>
        <v>0</v>
      </c>
      <c r="M160" s="38"/>
    </row>
    <row r="161" spans="1:13" ht="27" hidden="1" customHeight="1">
      <c r="A161" s="170">
        <v>2</v>
      </c>
      <c r="B161" s="166">
        <v>8</v>
      </c>
      <c r="C161" s="168">
        <v>1</v>
      </c>
      <c r="D161" s="166">
        <v>1</v>
      </c>
      <c r="E161" s="167"/>
      <c r="F161" s="169"/>
      <c r="G161" s="168" t="s">
        <v>98</v>
      </c>
      <c r="H161" s="146">
        <v>128</v>
      </c>
      <c r="I161" s="156">
        <f>I162</f>
        <v>0</v>
      </c>
      <c r="J161" s="197">
        <f>J162</f>
        <v>0</v>
      </c>
      <c r="K161" s="156">
        <f>K162</f>
        <v>0</v>
      </c>
      <c r="L161" s="155">
        <f>L162</f>
        <v>0</v>
      </c>
      <c r="M161" s="38"/>
    </row>
    <row r="162" spans="1:13" ht="23.25" hidden="1" customHeight="1">
      <c r="A162" s="170">
        <v>2</v>
      </c>
      <c r="B162" s="166">
        <v>8</v>
      </c>
      <c r="C162" s="160">
        <v>1</v>
      </c>
      <c r="D162" s="161">
        <v>1</v>
      </c>
      <c r="E162" s="159">
        <v>1</v>
      </c>
      <c r="F162" s="162"/>
      <c r="G162" s="168" t="s">
        <v>98</v>
      </c>
      <c r="H162" s="146">
        <v>129</v>
      </c>
      <c r="I162" s="178">
        <f>SUM(I163:I165)</f>
        <v>0</v>
      </c>
      <c r="J162" s="178">
        <f>SUM(J163:J165)</f>
        <v>0</v>
      </c>
      <c r="K162" s="178">
        <f>SUM(K163:K165)</f>
        <v>0</v>
      </c>
      <c r="L162" s="178">
        <f>SUM(L163:L165)</f>
        <v>0</v>
      </c>
      <c r="M162" s="38"/>
    </row>
    <row r="163" spans="1:13" ht="23.25" hidden="1" customHeight="1">
      <c r="A163" s="166">
        <v>2</v>
      </c>
      <c r="B163" s="161">
        <v>8</v>
      </c>
      <c r="C163" s="168">
        <v>1</v>
      </c>
      <c r="D163" s="166">
        <v>1</v>
      </c>
      <c r="E163" s="167">
        <v>1</v>
      </c>
      <c r="F163" s="169">
        <v>1</v>
      </c>
      <c r="G163" s="168" t="s">
        <v>99</v>
      </c>
      <c r="H163" s="146">
        <v>130</v>
      </c>
      <c r="I163" s="173">
        <v>0</v>
      </c>
      <c r="J163" s="173">
        <v>0</v>
      </c>
      <c r="K163" s="173">
        <v>0</v>
      </c>
      <c r="L163" s="173">
        <v>0</v>
      </c>
      <c r="M163" s="38"/>
    </row>
    <row r="164" spans="1:13" ht="27" hidden="1" customHeight="1">
      <c r="A164" s="179">
        <v>2</v>
      </c>
      <c r="B164" s="188">
        <v>8</v>
      </c>
      <c r="C164" s="191">
        <v>1</v>
      </c>
      <c r="D164" s="188">
        <v>1</v>
      </c>
      <c r="E164" s="189">
        <v>1</v>
      </c>
      <c r="F164" s="190">
        <v>2</v>
      </c>
      <c r="G164" s="191" t="s">
        <v>100</v>
      </c>
      <c r="H164" s="146">
        <v>131</v>
      </c>
      <c r="I164" s="217">
        <v>0</v>
      </c>
      <c r="J164" s="217">
        <v>0</v>
      </c>
      <c r="K164" s="217">
        <v>0</v>
      </c>
      <c r="L164" s="217">
        <v>0</v>
      </c>
      <c r="M164" s="38"/>
    </row>
    <row r="165" spans="1:13" hidden="1">
      <c r="A165" s="179">
        <v>2</v>
      </c>
      <c r="B165" s="188">
        <v>8</v>
      </c>
      <c r="C165" s="191">
        <v>1</v>
      </c>
      <c r="D165" s="188">
        <v>1</v>
      </c>
      <c r="E165" s="189">
        <v>1</v>
      </c>
      <c r="F165" s="190">
        <v>3</v>
      </c>
      <c r="G165" s="191" t="s">
        <v>101</v>
      </c>
      <c r="H165" s="146">
        <v>132</v>
      </c>
      <c r="I165" s="217">
        <v>0</v>
      </c>
      <c r="J165" s="218">
        <v>0</v>
      </c>
      <c r="K165" s="217">
        <v>0</v>
      </c>
      <c r="L165" s="192">
        <v>0</v>
      </c>
    </row>
    <row r="166" spans="1:13" ht="23.25" hidden="1" customHeight="1">
      <c r="A166" s="170">
        <v>2</v>
      </c>
      <c r="B166" s="166">
        <v>8</v>
      </c>
      <c r="C166" s="168">
        <v>1</v>
      </c>
      <c r="D166" s="166">
        <v>2</v>
      </c>
      <c r="E166" s="167"/>
      <c r="F166" s="169"/>
      <c r="G166" s="168" t="s">
        <v>102</v>
      </c>
      <c r="H166" s="146">
        <v>133</v>
      </c>
      <c r="I166" s="156">
        <f t="shared" ref="I166:L167" si="15">I167</f>
        <v>0</v>
      </c>
      <c r="J166" s="197">
        <f t="shared" si="15"/>
        <v>0</v>
      </c>
      <c r="K166" s="156">
        <f t="shared" si="15"/>
        <v>0</v>
      </c>
      <c r="L166" s="155">
        <f t="shared" si="15"/>
        <v>0</v>
      </c>
      <c r="M166" s="38"/>
    </row>
    <row r="167" spans="1:13" hidden="1">
      <c r="A167" s="170">
        <v>2</v>
      </c>
      <c r="B167" s="166">
        <v>8</v>
      </c>
      <c r="C167" s="168">
        <v>1</v>
      </c>
      <c r="D167" s="166">
        <v>2</v>
      </c>
      <c r="E167" s="167">
        <v>1</v>
      </c>
      <c r="F167" s="169"/>
      <c r="G167" s="168" t="s">
        <v>102</v>
      </c>
      <c r="H167" s="146">
        <v>134</v>
      </c>
      <c r="I167" s="156">
        <f t="shared" si="15"/>
        <v>0</v>
      </c>
      <c r="J167" s="197">
        <f t="shared" si="15"/>
        <v>0</v>
      </c>
      <c r="K167" s="156">
        <f t="shared" si="15"/>
        <v>0</v>
      </c>
      <c r="L167" s="155">
        <f t="shared" si="15"/>
        <v>0</v>
      </c>
    </row>
    <row r="168" spans="1:13" hidden="1">
      <c r="A168" s="179">
        <v>2</v>
      </c>
      <c r="B168" s="180">
        <v>8</v>
      </c>
      <c r="C168" s="182">
        <v>1</v>
      </c>
      <c r="D168" s="180">
        <v>2</v>
      </c>
      <c r="E168" s="181">
        <v>1</v>
      </c>
      <c r="F168" s="183">
        <v>1</v>
      </c>
      <c r="G168" s="168" t="s">
        <v>102</v>
      </c>
      <c r="H168" s="146">
        <v>135</v>
      </c>
      <c r="I168" s="219">
        <v>0</v>
      </c>
      <c r="J168" s="174">
        <v>0</v>
      </c>
      <c r="K168" s="174">
        <v>0</v>
      </c>
      <c r="L168" s="174">
        <v>0</v>
      </c>
    </row>
    <row r="169" spans="1:13" ht="93" hidden="1" customHeight="1">
      <c r="A169" s="201">
        <v>2</v>
      </c>
      <c r="B169" s="151">
        <v>9</v>
      </c>
      <c r="C169" s="153"/>
      <c r="D169" s="151"/>
      <c r="E169" s="152"/>
      <c r="F169" s="154"/>
      <c r="G169" s="153" t="s">
        <v>382</v>
      </c>
      <c r="H169" s="146">
        <v>136</v>
      </c>
      <c r="I169" s="156">
        <f>I170+I174</f>
        <v>0</v>
      </c>
      <c r="J169" s="197">
        <f>J170+J174</f>
        <v>0</v>
      </c>
      <c r="K169" s="156">
        <f>K170+K174</f>
        <v>0</v>
      </c>
      <c r="L169" s="155">
        <f>L170+L174</f>
        <v>0</v>
      </c>
      <c r="M169" s="38"/>
    </row>
    <row r="170" spans="1:13" s="182" customFormat="1" ht="39" hidden="1" customHeight="1">
      <c r="A170" s="170">
        <v>2</v>
      </c>
      <c r="B170" s="166">
        <v>9</v>
      </c>
      <c r="C170" s="168">
        <v>1</v>
      </c>
      <c r="D170" s="166"/>
      <c r="E170" s="167"/>
      <c r="F170" s="169"/>
      <c r="G170" s="168" t="s">
        <v>103</v>
      </c>
      <c r="H170" s="146">
        <v>137</v>
      </c>
      <c r="I170" s="156">
        <f t="shared" ref="I170:L172" si="16">I171</f>
        <v>0</v>
      </c>
      <c r="J170" s="197">
        <f t="shared" si="16"/>
        <v>0</v>
      </c>
      <c r="K170" s="156">
        <f t="shared" si="16"/>
        <v>0</v>
      </c>
      <c r="L170" s="155">
        <f t="shared" si="16"/>
        <v>0</v>
      </c>
    </row>
    <row r="171" spans="1:13" ht="42.75" hidden="1" customHeight="1">
      <c r="A171" s="187">
        <v>2</v>
      </c>
      <c r="B171" s="161">
        <v>9</v>
      </c>
      <c r="C171" s="160">
        <v>1</v>
      </c>
      <c r="D171" s="161">
        <v>1</v>
      </c>
      <c r="E171" s="159"/>
      <c r="F171" s="162"/>
      <c r="G171" s="168" t="s">
        <v>103</v>
      </c>
      <c r="H171" s="146">
        <v>138</v>
      </c>
      <c r="I171" s="178">
        <f t="shared" si="16"/>
        <v>0</v>
      </c>
      <c r="J171" s="199">
        <f t="shared" si="16"/>
        <v>0</v>
      </c>
      <c r="K171" s="178">
        <f t="shared" si="16"/>
        <v>0</v>
      </c>
      <c r="L171" s="177">
        <f t="shared" si="16"/>
        <v>0</v>
      </c>
      <c r="M171" s="38"/>
    </row>
    <row r="172" spans="1:13" ht="38.25" hidden="1" customHeight="1">
      <c r="A172" s="170">
        <v>2</v>
      </c>
      <c r="B172" s="166">
        <v>9</v>
      </c>
      <c r="C172" s="170">
        <v>1</v>
      </c>
      <c r="D172" s="166">
        <v>1</v>
      </c>
      <c r="E172" s="167">
        <v>1</v>
      </c>
      <c r="F172" s="169"/>
      <c r="G172" s="168" t="s">
        <v>103</v>
      </c>
      <c r="H172" s="146">
        <v>139</v>
      </c>
      <c r="I172" s="156">
        <f t="shared" si="16"/>
        <v>0</v>
      </c>
      <c r="J172" s="197">
        <f t="shared" si="16"/>
        <v>0</v>
      </c>
      <c r="K172" s="156">
        <f t="shared" si="16"/>
        <v>0</v>
      </c>
      <c r="L172" s="155">
        <f t="shared" si="16"/>
        <v>0</v>
      </c>
      <c r="M172" s="38"/>
    </row>
    <row r="173" spans="1:13" ht="38.25" hidden="1" customHeight="1">
      <c r="A173" s="187">
        <v>2</v>
      </c>
      <c r="B173" s="161">
        <v>9</v>
      </c>
      <c r="C173" s="161">
        <v>1</v>
      </c>
      <c r="D173" s="161">
        <v>1</v>
      </c>
      <c r="E173" s="159">
        <v>1</v>
      </c>
      <c r="F173" s="162">
        <v>1</v>
      </c>
      <c r="G173" s="168" t="s">
        <v>103</v>
      </c>
      <c r="H173" s="146">
        <v>140</v>
      </c>
      <c r="I173" s="214">
        <v>0</v>
      </c>
      <c r="J173" s="214">
        <v>0</v>
      </c>
      <c r="K173" s="214">
        <v>0</v>
      </c>
      <c r="L173" s="214">
        <v>0</v>
      </c>
      <c r="M173" s="38"/>
    </row>
    <row r="174" spans="1:13" ht="90.75" hidden="1" customHeight="1">
      <c r="A174" s="170">
        <v>2</v>
      </c>
      <c r="B174" s="166">
        <v>9</v>
      </c>
      <c r="C174" s="166">
        <v>2</v>
      </c>
      <c r="D174" s="166"/>
      <c r="E174" s="167"/>
      <c r="F174" s="169"/>
      <c r="G174" s="168" t="s">
        <v>382</v>
      </c>
      <c r="H174" s="146">
        <v>141</v>
      </c>
      <c r="I174" s="156">
        <f>SUM(I175+I180)</f>
        <v>0</v>
      </c>
      <c r="J174" s="156">
        <f>SUM(J175+J180)</f>
        <v>0</v>
      </c>
      <c r="K174" s="156">
        <f>SUM(K175+K180)</f>
        <v>0</v>
      </c>
      <c r="L174" s="156">
        <f>SUM(L175+L180)</f>
        <v>0</v>
      </c>
      <c r="M174" s="38"/>
    </row>
    <row r="175" spans="1:13" ht="91.5" hidden="1" customHeight="1">
      <c r="A175" s="170">
        <v>2</v>
      </c>
      <c r="B175" s="166">
        <v>9</v>
      </c>
      <c r="C175" s="166">
        <v>2</v>
      </c>
      <c r="D175" s="161">
        <v>1</v>
      </c>
      <c r="E175" s="159"/>
      <c r="F175" s="162"/>
      <c r="G175" s="168" t="s">
        <v>383</v>
      </c>
      <c r="H175" s="146">
        <v>142</v>
      </c>
      <c r="I175" s="178">
        <f>I176</f>
        <v>0</v>
      </c>
      <c r="J175" s="199">
        <f>J176</f>
        <v>0</v>
      </c>
      <c r="K175" s="178">
        <f>K176</f>
        <v>0</v>
      </c>
      <c r="L175" s="177">
        <f>L176</f>
        <v>0</v>
      </c>
      <c r="M175" s="38"/>
    </row>
    <row r="176" spans="1:13" ht="93" hidden="1" customHeight="1">
      <c r="A176" s="187">
        <v>2</v>
      </c>
      <c r="B176" s="161">
        <v>9</v>
      </c>
      <c r="C176" s="161">
        <v>2</v>
      </c>
      <c r="D176" s="166">
        <v>1</v>
      </c>
      <c r="E176" s="167">
        <v>1</v>
      </c>
      <c r="F176" s="169"/>
      <c r="G176" s="168" t="s">
        <v>383</v>
      </c>
      <c r="H176" s="146">
        <v>143</v>
      </c>
      <c r="I176" s="156">
        <f>SUM(I177:I179)</f>
        <v>0</v>
      </c>
      <c r="J176" s="197">
        <f>SUM(J177:J179)</f>
        <v>0</v>
      </c>
      <c r="K176" s="156">
        <f>SUM(K177:K179)</f>
        <v>0</v>
      </c>
      <c r="L176" s="155">
        <f>SUM(L177:L179)</f>
        <v>0</v>
      </c>
      <c r="M176" s="38"/>
    </row>
    <row r="177" spans="1:13" ht="105" hidden="1" customHeight="1">
      <c r="A177" s="179">
        <v>2</v>
      </c>
      <c r="B177" s="188">
        <v>9</v>
      </c>
      <c r="C177" s="188">
        <v>2</v>
      </c>
      <c r="D177" s="188">
        <v>1</v>
      </c>
      <c r="E177" s="189">
        <v>1</v>
      </c>
      <c r="F177" s="190">
        <v>1</v>
      </c>
      <c r="G177" s="168" t="s">
        <v>384</v>
      </c>
      <c r="H177" s="146">
        <v>144</v>
      </c>
      <c r="I177" s="217">
        <v>0</v>
      </c>
      <c r="J177" s="172">
        <v>0</v>
      </c>
      <c r="K177" s="172">
        <v>0</v>
      </c>
      <c r="L177" s="172">
        <v>0</v>
      </c>
      <c r="M177" s="38"/>
    </row>
    <row r="178" spans="1:13" ht="107.25" hidden="1" customHeight="1">
      <c r="A178" s="170">
        <v>2</v>
      </c>
      <c r="B178" s="166">
        <v>9</v>
      </c>
      <c r="C178" s="166">
        <v>2</v>
      </c>
      <c r="D178" s="166">
        <v>1</v>
      </c>
      <c r="E178" s="167">
        <v>1</v>
      </c>
      <c r="F178" s="169">
        <v>2</v>
      </c>
      <c r="G178" s="168" t="s">
        <v>385</v>
      </c>
      <c r="H178" s="146">
        <v>145</v>
      </c>
      <c r="I178" s="173">
        <v>0</v>
      </c>
      <c r="J178" s="220">
        <v>0</v>
      </c>
      <c r="K178" s="220">
        <v>0</v>
      </c>
      <c r="L178" s="220">
        <v>0</v>
      </c>
      <c r="M178" s="38"/>
    </row>
    <row r="179" spans="1:13" ht="104.25" hidden="1" customHeight="1">
      <c r="A179" s="170">
        <v>2</v>
      </c>
      <c r="B179" s="166">
        <v>9</v>
      </c>
      <c r="C179" s="166">
        <v>2</v>
      </c>
      <c r="D179" s="166">
        <v>1</v>
      </c>
      <c r="E179" s="167">
        <v>1</v>
      </c>
      <c r="F179" s="169">
        <v>3</v>
      </c>
      <c r="G179" s="168" t="s">
        <v>386</v>
      </c>
      <c r="H179" s="146">
        <v>146</v>
      </c>
      <c r="I179" s="173">
        <v>0</v>
      </c>
      <c r="J179" s="173">
        <v>0</v>
      </c>
      <c r="K179" s="173">
        <v>0</v>
      </c>
      <c r="L179" s="173">
        <v>0</v>
      </c>
      <c r="M179" s="38"/>
    </row>
    <row r="180" spans="1:13" ht="92.25" hidden="1" customHeight="1">
      <c r="A180" s="221">
        <v>2</v>
      </c>
      <c r="B180" s="221">
        <v>9</v>
      </c>
      <c r="C180" s="221">
        <v>2</v>
      </c>
      <c r="D180" s="221">
        <v>2</v>
      </c>
      <c r="E180" s="221"/>
      <c r="F180" s="221"/>
      <c r="G180" s="168" t="s">
        <v>387</v>
      </c>
      <c r="H180" s="146">
        <v>147</v>
      </c>
      <c r="I180" s="156">
        <f>I181</f>
        <v>0</v>
      </c>
      <c r="J180" s="197">
        <f>J181</f>
        <v>0</v>
      </c>
      <c r="K180" s="156">
        <f>K181</f>
        <v>0</v>
      </c>
      <c r="L180" s="155">
        <f>L181</f>
        <v>0</v>
      </c>
      <c r="M180" s="38"/>
    </row>
    <row r="181" spans="1:13" ht="91.5" hidden="1" customHeight="1">
      <c r="A181" s="170">
        <v>2</v>
      </c>
      <c r="B181" s="166">
        <v>9</v>
      </c>
      <c r="C181" s="166">
        <v>2</v>
      </c>
      <c r="D181" s="166">
        <v>2</v>
      </c>
      <c r="E181" s="167">
        <v>1</v>
      </c>
      <c r="F181" s="169"/>
      <c r="G181" s="168" t="s">
        <v>387</v>
      </c>
      <c r="H181" s="146">
        <v>148</v>
      </c>
      <c r="I181" s="178">
        <f>SUM(I182:I184)</f>
        <v>0</v>
      </c>
      <c r="J181" s="178">
        <f>SUM(J182:J184)</f>
        <v>0</v>
      </c>
      <c r="K181" s="178">
        <f>SUM(K182:K184)</f>
        <v>0</v>
      </c>
      <c r="L181" s="178">
        <f>SUM(L182:L184)</f>
        <v>0</v>
      </c>
      <c r="M181" s="38"/>
    </row>
    <row r="182" spans="1:13" ht="105" hidden="1" customHeight="1">
      <c r="A182" s="170">
        <v>2</v>
      </c>
      <c r="B182" s="166">
        <v>9</v>
      </c>
      <c r="C182" s="166">
        <v>2</v>
      </c>
      <c r="D182" s="166">
        <v>2</v>
      </c>
      <c r="E182" s="166">
        <v>1</v>
      </c>
      <c r="F182" s="169">
        <v>1</v>
      </c>
      <c r="G182" s="168" t="s">
        <v>388</v>
      </c>
      <c r="H182" s="146">
        <v>149</v>
      </c>
      <c r="I182" s="173">
        <v>0</v>
      </c>
      <c r="J182" s="172">
        <v>0</v>
      </c>
      <c r="K182" s="172">
        <v>0</v>
      </c>
      <c r="L182" s="172">
        <v>0</v>
      </c>
      <c r="M182" s="38"/>
    </row>
    <row r="183" spans="1:13" ht="105" hidden="1" customHeight="1">
      <c r="A183" s="180">
        <v>2</v>
      </c>
      <c r="B183" s="182">
        <v>9</v>
      </c>
      <c r="C183" s="180">
        <v>2</v>
      </c>
      <c r="D183" s="181">
        <v>2</v>
      </c>
      <c r="E183" s="181">
        <v>1</v>
      </c>
      <c r="F183" s="183">
        <v>2</v>
      </c>
      <c r="G183" s="168" t="s">
        <v>389</v>
      </c>
      <c r="H183" s="146">
        <v>150</v>
      </c>
      <c r="I183" s="172">
        <v>0</v>
      </c>
      <c r="J183" s="174">
        <v>0</v>
      </c>
      <c r="K183" s="174">
        <v>0</v>
      </c>
      <c r="L183" s="174">
        <v>0</v>
      </c>
      <c r="M183" s="38"/>
    </row>
    <row r="184" spans="1:13" ht="104.25" hidden="1" customHeight="1">
      <c r="A184" s="166">
        <v>2</v>
      </c>
      <c r="B184" s="191">
        <v>9</v>
      </c>
      <c r="C184" s="188">
        <v>2</v>
      </c>
      <c r="D184" s="189">
        <v>2</v>
      </c>
      <c r="E184" s="189">
        <v>1</v>
      </c>
      <c r="F184" s="190">
        <v>3</v>
      </c>
      <c r="G184" s="168" t="s">
        <v>390</v>
      </c>
      <c r="H184" s="146">
        <v>151</v>
      </c>
      <c r="I184" s="220">
        <v>0</v>
      </c>
      <c r="J184" s="220">
        <v>0</v>
      </c>
      <c r="K184" s="220">
        <v>0</v>
      </c>
      <c r="L184" s="220">
        <v>0</v>
      </c>
      <c r="M184" s="38"/>
    </row>
    <row r="185" spans="1:13" ht="76.5" hidden="1" customHeight="1">
      <c r="A185" s="151">
        <v>3</v>
      </c>
      <c r="B185" s="153"/>
      <c r="C185" s="151"/>
      <c r="D185" s="152"/>
      <c r="E185" s="152"/>
      <c r="F185" s="154"/>
      <c r="G185" s="206" t="s">
        <v>104</v>
      </c>
      <c r="H185" s="146">
        <v>152</v>
      </c>
      <c r="I185" s="155">
        <f>SUM(I186+I239+I304)</f>
        <v>0</v>
      </c>
      <c r="J185" s="197">
        <f>SUM(J186+J239+J304)</f>
        <v>0</v>
      </c>
      <c r="K185" s="156">
        <f>SUM(K186+K239+K304)</f>
        <v>0</v>
      </c>
      <c r="L185" s="155">
        <f>SUM(L186+L239+L304)</f>
        <v>0</v>
      </c>
      <c r="M185" s="38"/>
    </row>
    <row r="186" spans="1:13" ht="34.5" hidden="1" customHeight="1">
      <c r="A186" s="201">
        <v>3</v>
      </c>
      <c r="B186" s="151">
        <v>1</v>
      </c>
      <c r="C186" s="176"/>
      <c r="D186" s="158"/>
      <c r="E186" s="158"/>
      <c r="F186" s="216"/>
      <c r="G186" s="196" t="s">
        <v>105</v>
      </c>
      <c r="H186" s="146">
        <v>153</v>
      </c>
      <c r="I186" s="155">
        <f>SUM(I187+I210+I217+I229+I233)</f>
        <v>0</v>
      </c>
      <c r="J186" s="177">
        <f>SUM(J187+J210+J217+J229+J233)</f>
        <v>0</v>
      </c>
      <c r="K186" s="177">
        <f>SUM(K187+K210+K217+K229+K233)</f>
        <v>0</v>
      </c>
      <c r="L186" s="177">
        <f>SUM(L187+L210+L217+L229+L233)</f>
        <v>0</v>
      </c>
      <c r="M186" s="38"/>
    </row>
    <row r="187" spans="1:13" ht="30.75" hidden="1" customHeight="1">
      <c r="A187" s="161">
        <v>3</v>
      </c>
      <c r="B187" s="160">
        <v>1</v>
      </c>
      <c r="C187" s="161">
        <v>1</v>
      </c>
      <c r="D187" s="159"/>
      <c r="E187" s="159"/>
      <c r="F187" s="222"/>
      <c r="G187" s="170" t="s">
        <v>106</v>
      </c>
      <c r="H187" s="146">
        <v>154</v>
      </c>
      <c r="I187" s="177">
        <f>SUM(I188+I191+I196+I202+I207)</f>
        <v>0</v>
      </c>
      <c r="J187" s="197">
        <f>SUM(J188+J191+J196+J202+J207)</f>
        <v>0</v>
      </c>
      <c r="K187" s="156">
        <f>SUM(K188+K191+K196+K202+K207)</f>
        <v>0</v>
      </c>
      <c r="L187" s="155">
        <f>SUM(L188+L191+L196+L202+L207)</f>
        <v>0</v>
      </c>
      <c r="M187" s="38"/>
    </row>
    <row r="188" spans="1:13" ht="33" hidden="1" customHeight="1">
      <c r="A188" s="166">
        <v>3</v>
      </c>
      <c r="B188" s="168">
        <v>1</v>
      </c>
      <c r="C188" s="166">
        <v>1</v>
      </c>
      <c r="D188" s="167">
        <v>1</v>
      </c>
      <c r="E188" s="167"/>
      <c r="F188" s="223"/>
      <c r="G188" s="170" t="s">
        <v>107</v>
      </c>
      <c r="H188" s="146">
        <v>155</v>
      </c>
      <c r="I188" s="155">
        <f t="shared" ref="I188:L189" si="17">I189</f>
        <v>0</v>
      </c>
      <c r="J188" s="199">
        <f t="shared" si="17"/>
        <v>0</v>
      </c>
      <c r="K188" s="178">
        <f t="shared" si="17"/>
        <v>0</v>
      </c>
      <c r="L188" s="177">
        <f t="shared" si="17"/>
        <v>0</v>
      </c>
      <c r="M188" s="38"/>
    </row>
    <row r="189" spans="1:13" ht="24" hidden="1" customHeight="1">
      <c r="A189" s="166">
        <v>3</v>
      </c>
      <c r="B189" s="168">
        <v>1</v>
      </c>
      <c r="C189" s="166">
        <v>1</v>
      </c>
      <c r="D189" s="167">
        <v>1</v>
      </c>
      <c r="E189" s="167">
        <v>1</v>
      </c>
      <c r="F189" s="202"/>
      <c r="G189" s="170" t="s">
        <v>107</v>
      </c>
      <c r="H189" s="146">
        <v>156</v>
      </c>
      <c r="I189" s="177">
        <f t="shared" si="17"/>
        <v>0</v>
      </c>
      <c r="J189" s="155">
        <f t="shared" si="17"/>
        <v>0</v>
      </c>
      <c r="K189" s="155">
        <f t="shared" si="17"/>
        <v>0</v>
      </c>
      <c r="L189" s="155">
        <f t="shared" si="17"/>
        <v>0</v>
      </c>
      <c r="M189" s="38"/>
    </row>
    <row r="190" spans="1:13" ht="31.5" hidden="1" customHeight="1">
      <c r="A190" s="166">
        <v>3</v>
      </c>
      <c r="B190" s="168">
        <v>1</v>
      </c>
      <c r="C190" s="166">
        <v>1</v>
      </c>
      <c r="D190" s="167">
        <v>1</v>
      </c>
      <c r="E190" s="167">
        <v>1</v>
      </c>
      <c r="F190" s="202">
        <v>1</v>
      </c>
      <c r="G190" s="170" t="s">
        <v>107</v>
      </c>
      <c r="H190" s="146">
        <v>157</v>
      </c>
      <c r="I190" s="174">
        <v>0</v>
      </c>
      <c r="J190" s="174">
        <v>0</v>
      </c>
      <c r="K190" s="174">
        <v>0</v>
      </c>
      <c r="L190" s="174">
        <v>0</v>
      </c>
      <c r="M190" s="38"/>
    </row>
    <row r="191" spans="1:13" ht="27.75" hidden="1" customHeight="1">
      <c r="A191" s="161">
        <v>3</v>
      </c>
      <c r="B191" s="159">
        <v>1</v>
      </c>
      <c r="C191" s="159">
        <v>1</v>
      </c>
      <c r="D191" s="159">
        <v>2</v>
      </c>
      <c r="E191" s="159"/>
      <c r="F191" s="162"/>
      <c r="G191" s="160" t="s">
        <v>108</v>
      </c>
      <c r="H191" s="146">
        <v>158</v>
      </c>
      <c r="I191" s="177">
        <f>I192</f>
        <v>0</v>
      </c>
      <c r="J191" s="199">
        <f>J192</f>
        <v>0</v>
      </c>
      <c r="K191" s="178">
        <f>K192</f>
        <v>0</v>
      </c>
      <c r="L191" s="177">
        <f>L192</f>
        <v>0</v>
      </c>
      <c r="M191" s="38"/>
    </row>
    <row r="192" spans="1:13" ht="27.75" hidden="1" customHeight="1">
      <c r="A192" s="166">
        <v>3</v>
      </c>
      <c r="B192" s="167">
        <v>1</v>
      </c>
      <c r="C192" s="167">
        <v>1</v>
      </c>
      <c r="D192" s="167">
        <v>2</v>
      </c>
      <c r="E192" s="167">
        <v>1</v>
      </c>
      <c r="F192" s="169"/>
      <c r="G192" s="160" t="s">
        <v>108</v>
      </c>
      <c r="H192" s="146">
        <v>159</v>
      </c>
      <c r="I192" s="155">
        <f>SUM(I193:I195)</f>
        <v>0</v>
      </c>
      <c r="J192" s="197">
        <f>SUM(J193:J195)</f>
        <v>0</v>
      </c>
      <c r="K192" s="156">
        <f>SUM(K193:K195)</f>
        <v>0</v>
      </c>
      <c r="L192" s="155">
        <f>SUM(L193:L195)</f>
        <v>0</v>
      </c>
      <c r="M192" s="38"/>
    </row>
    <row r="193" spans="1:13" ht="27" hidden="1" customHeight="1">
      <c r="A193" s="161">
        <v>3</v>
      </c>
      <c r="B193" s="159">
        <v>1</v>
      </c>
      <c r="C193" s="159">
        <v>1</v>
      </c>
      <c r="D193" s="159">
        <v>2</v>
      </c>
      <c r="E193" s="159">
        <v>1</v>
      </c>
      <c r="F193" s="162">
        <v>1</v>
      </c>
      <c r="G193" s="160" t="s">
        <v>109</v>
      </c>
      <c r="H193" s="146">
        <v>160</v>
      </c>
      <c r="I193" s="172">
        <v>0</v>
      </c>
      <c r="J193" s="172">
        <v>0</v>
      </c>
      <c r="K193" s="172">
        <v>0</v>
      </c>
      <c r="L193" s="220">
        <v>0</v>
      </c>
      <c r="M193" s="38"/>
    </row>
    <row r="194" spans="1:13" ht="27" hidden="1" customHeight="1">
      <c r="A194" s="166">
        <v>3</v>
      </c>
      <c r="B194" s="167">
        <v>1</v>
      </c>
      <c r="C194" s="167">
        <v>1</v>
      </c>
      <c r="D194" s="167">
        <v>2</v>
      </c>
      <c r="E194" s="167">
        <v>1</v>
      </c>
      <c r="F194" s="169">
        <v>2</v>
      </c>
      <c r="G194" s="168" t="s">
        <v>110</v>
      </c>
      <c r="H194" s="146">
        <v>161</v>
      </c>
      <c r="I194" s="174">
        <v>0</v>
      </c>
      <c r="J194" s="174">
        <v>0</v>
      </c>
      <c r="K194" s="174">
        <v>0</v>
      </c>
      <c r="L194" s="174">
        <v>0</v>
      </c>
      <c r="M194" s="38"/>
    </row>
    <row r="195" spans="1:13" ht="26.25" hidden="1" customHeight="1">
      <c r="A195" s="161">
        <v>3</v>
      </c>
      <c r="B195" s="159">
        <v>1</v>
      </c>
      <c r="C195" s="159">
        <v>1</v>
      </c>
      <c r="D195" s="159">
        <v>2</v>
      </c>
      <c r="E195" s="159">
        <v>1</v>
      </c>
      <c r="F195" s="162">
        <v>3</v>
      </c>
      <c r="G195" s="160" t="s">
        <v>111</v>
      </c>
      <c r="H195" s="146">
        <v>162</v>
      </c>
      <c r="I195" s="172">
        <v>0</v>
      </c>
      <c r="J195" s="172">
        <v>0</v>
      </c>
      <c r="K195" s="172">
        <v>0</v>
      </c>
      <c r="L195" s="220">
        <v>0</v>
      </c>
      <c r="M195" s="38"/>
    </row>
    <row r="196" spans="1:13" ht="27.75" hidden="1" customHeight="1">
      <c r="A196" s="166">
        <v>3</v>
      </c>
      <c r="B196" s="167">
        <v>1</v>
      </c>
      <c r="C196" s="167">
        <v>1</v>
      </c>
      <c r="D196" s="167">
        <v>3</v>
      </c>
      <c r="E196" s="167"/>
      <c r="F196" s="169"/>
      <c r="G196" s="168" t="s">
        <v>112</v>
      </c>
      <c r="H196" s="146">
        <v>163</v>
      </c>
      <c r="I196" s="155">
        <f>I197</f>
        <v>0</v>
      </c>
      <c r="J196" s="197">
        <f>J197</f>
        <v>0</v>
      </c>
      <c r="K196" s="156">
        <f>K197</f>
        <v>0</v>
      </c>
      <c r="L196" s="155">
        <f>L197</f>
        <v>0</v>
      </c>
      <c r="M196" s="38"/>
    </row>
    <row r="197" spans="1:13" ht="23.25" hidden="1" customHeight="1">
      <c r="A197" s="166">
        <v>3</v>
      </c>
      <c r="B197" s="167">
        <v>1</v>
      </c>
      <c r="C197" s="167">
        <v>1</v>
      </c>
      <c r="D197" s="167">
        <v>3</v>
      </c>
      <c r="E197" s="167">
        <v>1</v>
      </c>
      <c r="F197" s="169"/>
      <c r="G197" s="168" t="s">
        <v>112</v>
      </c>
      <c r="H197" s="146">
        <v>164</v>
      </c>
      <c r="I197" s="155">
        <f>SUM(I198:I201)</f>
        <v>0</v>
      </c>
      <c r="J197" s="155">
        <f>SUM(J198:J201)</f>
        <v>0</v>
      </c>
      <c r="K197" s="155">
        <f>SUM(K198:K201)</f>
        <v>0</v>
      </c>
      <c r="L197" s="155">
        <f>SUM(L198:L201)</f>
        <v>0</v>
      </c>
      <c r="M197" s="38"/>
    </row>
    <row r="198" spans="1:13" ht="23.25" hidden="1" customHeight="1">
      <c r="A198" s="166">
        <v>3</v>
      </c>
      <c r="B198" s="167">
        <v>1</v>
      </c>
      <c r="C198" s="167">
        <v>1</v>
      </c>
      <c r="D198" s="167">
        <v>3</v>
      </c>
      <c r="E198" s="167">
        <v>1</v>
      </c>
      <c r="F198" s="169">
        <v>1</v>
      </c>
      <c r="G198" s="168" t="s">
        <v>113</v>
      </c>
      <c r="H198" s="146">
        <v>165</v>
      </c>
      <c r="I198" s="174">
        <v>0</v>
      </c>
      <c r="J198" s="174">
        <v>0</v>
      </c>
      <c r="K198" s="174">
        <v>0</v>
      </c>
      <c r="L198" s="220">
        <v>0</v>
      </c>
      <c r="M198" s="38"/>
    </row>
    <row r="199" spans="1:13" ht="29.25" hidden="1" customHeight="1">
      <c r="A199" s="166">
        <v>3</v>
      </c>
      <c r="B199" s="167">
        <v>1</v>
      </c>
      <c r="C199" s="167">
        <v>1</v>
      </c>
      <c r="D199" s="167">
        <v>3</v>
      </c>
      <c r="E199" s="167">
        <v>1</v>
      </c>
      <c r="F199" s="169">
        <v>2</v>
      </c>
      <c r="G199" s="168" t="s">
        <v>114</v>
      </c>
      <c r="H199" s="146">
        <v>166</v>
      </c>
      <c r="I199" s="172">
        <v>0</v>
      </c>
      <c r="J199" s="174">
        <v>0</v>
      </c>
      <c r="K199" s="174">
        <v>0</v>
      </c>
      <c r="L199" s="174">
        <v>0</v>
      </c>
      <c r="M199" s="38"/>
    </row>
    <row r="200" spans="1:13" ht="27" hidden="1" customHeight="1">
      <c r="A200" s="166">
        <v>3</v>
      </c>
      <c r="B200" s="167">
        <v>1</v>
      </c>
      <c r="C200" s="167">
        <v>1</v>
      </c>
      <c r="D200" s="167">
        <v>3</v>
      </c>
      <c r="E200" s="167">
        <v>1</v>
      </c>
      <c r="F200" s="169">
        <v>3</v>
      </c>
      <c r="G200" s="170" t="s">
        <v>115</v>
      </c>
      <c r="H200" s="146">
        <v>167</v>
      </c>
      <c r="I200" s="172">
        <v>0</v>
      </c>
      <c r="J200" s="192">
        <v>0</v>
      </c>
      <c r="K200" s="192">
        <v>0</v>
      </c>
      <c r="L200" s="192">
        <v>0</v>
      </c>
      <c r="M200" s="38"/>
    </row>
    <row r="201" spans="1:13" ht="25.5" hidden="1" customHeight="1">
      <c r="A201" s="180">
        <v>3</v>
      </c>
      <c r="B201" s="181">
        <v>1</v>
      </c>
      <c r="C201" s="181">
        <v>1</v>
      </c>
      <c r="D201" s="181">
        <v>3</v>
      </c>
      <c r="E201" s="181">
        <v>1</v>
      </c>
      <c r="F201" s="183">
        <v>4</v>
      </c>
      <c r="G201" s="120" t="s">
        <v>116</v>
      </c>
      <c r="H201" s="146">
        <v>168</v>
      </c>
      <c r="I201" s="224">
        <v>0</v>
      </c>
      <c r="J201" s="225">
        <v>0</v>
      </c>
      <c r="K201" s="174">
        <v>0</v>
      </c>
      <c r="L201" s="174">
        <v>0</v>
      </c>
      <c r="M201" s="38"/>
    </row>
    <row r="202" spans="1:13" ht="27" hidden="1" customHeight="1">
      <c r="A202" s="180">
        <v>3</v>
      </c>
      <c r="B202" s="181">
        <v>1</v>
      </c>
      <c r="C202" s="181">
        <v>1</v>
      </c>
      <c r="D202" s="181">
        <v>4</v>
      </c>
      <c r="E202" s="181"/>
      <c r="F202" s="183"/>
      <c r="G202" s="182" t="s">
        <v>117</v>
      </c>
      <c r="H202" s="146">
        <v>169</v>
      </c>
      <c r="I202" s="155">
        <f>I203</f>
        <v>0</v>
      </c>
      <c r="J202" s="200">
        <f>J203</f>
        <v>0</v>
      </c>
      <c r="K202" s="164">
        <f>K203</f>
        <v>0</v>
      </c>
      <c r="L202" s="165">
        <f>L203</f>
        <v>0</v>
      </c>
      <c r="M202" s="38"/>
    </row>
    <row r="203" spans="1:13" ht="27.75" hidden="1" customHeight="1">
      <c r="A203" s="166">
        <v>3</v>
      </c>
      <c r="B203" s="167">
        <v>1</v>
      </c>
      <c r="C203" s="167">
        <v>1</v>
      </c>
      <c r="D203" s="167">
        <v>4</v>
      </c>
      <c r="E203" s="167">
        <v>1</v>
      </c>
      <c r="F203" s="169"/>
      <c r="G203" s="182" t="s">
        <v>117</v>
      </c>
      <c r="H203" s="146">
        <v>170</v>
      </c>
      <c r="I203" s="177">
        <f>SUM(I204:I206)</f>
        <v>0</v>
      </c>
      <c r="J203" s="197">
        <f>SUM(J204:J206)</f>
        <v>0</v>
      </c>
      <c r="K203" s="156">
        <f>SUM(K204:K206)</f>
        <v>0</v>
      </c>
      <c r="L203" s="155">
        <f>SUM(L204:L206)</f>
        <v>0</v>
      </c>
      <c r="M203" s="38"/>
    </row>
    <row r="204" spans="1:13" ht="24.75" hidden="1" customHeight="1">
      <c r="A204" s="166">
        <v>3</v>
      </c>
      <c r="B204" s="167">
        <v>1</v>
      </c>
      <c r="C204" s="167">
        <v>1</v>
      </c>
      <c r="D204" s="167">
        <v>4</v>
      </c>
      <c r="E204" s="167">
        <v>1</v>
      </c>
      <c r="F204" s="169">
        <v>1</v>
      </c>
      <c r="G204" s="168" t="s">
        <v>118</v>
      </c>
      <c r="H204" s="146">
        <v>171</v>
      </c>
      <c r="I204" s="174">
        <v>0</v>
      </c>
      <c r="J204" s="174">
        <v>0</v>
      </c>
      <c r="K204" s="174">
        <v>0</v>
      </c>
      <c r="L204" s="220">
        <v>0</v>
      </c>
      <c r="M204" s="38"/>
    </row>
    <row r="205" spans="1:13" ht="25.5" hidden="1" customHeight="1">
      <c r="A205" s="161">
        <v>3</v>
      </c>
      <c r="B205" s="159">
        <v>1</v>
      </c>
      <c r="C205" s="159">
        <v>1</v>
      </c>
      <c r="D205" s="159">
        <v>4</v>
      </c>
      <c r="E205" s="159">
        <v>1</v>
      </c>
      <c r="F205" s="162">
        <v>2</v>
      </c>
      <c r="G205" s="160" t="s">
        <v>362</v>
      </c>
      <c r="H205" s="146">
        <v>172</v>
      </c>
      <c r="I205" s="172">
        <v>0</v>
      </c>
      <c r="J205" s="172">
        <v>0</v>
      </c>
      <c r="K205" s="173">
        <v>0</v>
      </c>
      <c r="L205" s="174">
        <v>0</v>
      </c>
      <c r="M205" s="38"/>
    </row>
    <row r="206" spans="1:13" ht="31.5" hidden="1" customHeight="1">
      <c r="A206" s="166">
        <v>3</v>
      </c>
      <c r="B206" s="167">
        <v>1</v>
      </c>
      <c r="C206" s="167">
        <v>1</v>
      </c>
      <c r="D206" s="167">
        <v>4</v>
      </c>
      <c r="E206" s="167">
        <v>1</v>
      </c>
      <c r="F206" s="169">
        <v>3</v>
      </c>
      <c r="G206" s="168" t="s">
        <v>119</v>
      </c>
      <c r="H206" s="146">
        <v>173</v>
      </c>
      <c r="I206" s="172">
        <v>0</v>
      </c>
      <c r="J206" s="172">
        <v>0</v>
      </c>
      <c r="K206" s="172">
        <v>0</v>
      </c>
      <c r="L206" s="174">
        <v>0</v>
      </c>
      <c r="M206" s="38"/>
    </row>
    <row r="207" spans="1:13" ht="25.5" hidden="1" customHeight="1">
      <c r="A207" s="166">
        <v>3</v>
      </c>
      <c r="B207" s="167">
        <v>1</v>
      </c>
      <c r="C207" s="167">
        <v>1</v>
      </c>
      <c r="D207" s="167">
        <v>5</v>
      </c>
      <c r="E207" s="167"/>
      <c r="F207" s="169"/>
      <c r="G207" s="168" t="s">
        <v>120</v>
      </c>
      <c r="H207" s="146">
        <v>174</v>
      </c>
      <c r="I207" s="155">
        <f t="shared" ref="I207:L208" si="18">I208</f>
        <v>0</v>
      </c>
      <c r="J207" s="197">
        <f t="shared" si="18"/>
        <v>0</v>
      </c>
      <c r="K207" s="156">
        <f t="shared" si="18"/>
        <v>0</v>
      </c>
      <c r="L207" s="155">
        <f t="shared" si="18"/>
        <v>0</v>
      </c>
      <c r="M207" s="38"/>
    </row>
    <row r="208" spans="1:13" ht="26.25" hidden="1" customHeight="1">
      <c r="A208" s="180">
        <v>3</v>
      </c>
      <c r="B208" s="181">
        <v>1</v>
      </c>
      <c r="C208" s="181">
        <v>1</v>
      </c>
      <c r="D208" s="181">
        <v>5</v>
      </c>
      <c r="E208" s="181">
        <v>1</v>
      </c>
      <c r="F208" s="183"/>
      <c r="G208" s="168" t="s">
        <v>120</v>
      </c>
      <c r="H208" s="146">
        <v>175</v>
      </c>
      <c r="I208" s="156">
        <f t="shared" si="18"/>
        <v>0</v>
      </c>
      <c r="J208" s="156">
        <f t="shared" si="18"/>
        <v>0</v>
      </c>
      <c r="K208" s="156">
        <f t="shared" si="18"/>
        <v>0</v>
      </c>
      <c r="L208" s="156">
        <f t="shared" si="18"/>
        <v>0</v>
      </c>
      <c r="M208" s="38"/>
    </row>
    <row r="209" spans="1:16" ht="27" hidden="1" customHeight="1">
      <c r="A209" s="166">
        <v>3</v>
      </c>
      <c r="B209" s="167">
        <v>1</v>
      </c>
      <c r="C209" s="167">
        <v>1</v>
      </c>
      <c r="D209" s="167">
        <v>5</v>
      </c>
      <c r="E209" s="167">
        <v>1</v>
      </c>
      <c r="F209" s="169">
        <v>1</v>
      </c>
      <c r="G209" s="168" t="s">
        <v>120</v>
      </c>
      <c r="H209" s="146">
        <v>176</v>
      </c>
      <c r="I209" s="172">
        <v>0</v>
      </c>
      <c r="J209" s="174">
        <v>0</v>
      </c>
      <c r="K209" s="174">
        <v>0</v>
      </c>
      <c r="L209" s="174">
        <v>0</v>
      </c>
      <c r="M209" s="38"/>
    </row>
    <row r="210" spans="1:16" ht="26.25" hidden="1" customHeight="1">
      <c r="A210" s="180">
        <v>3</v>
      </c>
      <c r="B210" s="181">
        <v>1</v>
      </c>
      <c r="C210" s="181">
        <v>2</v>
      </c>
      <c r="D210" s="181"/>
      <c r="E210" s="181"/>
      <c r="F210" s="183"/>
      <c r="G210" s="182" t="s">
        <v>121</v>
      </c>
      <c r="H210" s="146">
        <v>177</v>
      </c>
      <c r="I210" s="155">
        <f t="shared" ref="I210:L211" si="19">I211</f>
        <v>0</v>
      </c>
      <c r="J210" s="200">
        <f t="shared" si="19"/>
        <v>0</v>
      </c>
      <c r="K210" s="164">
        <f t="shared" si="19"/>
        <v>0</v>
      </c>
      <c r="L210" s="165">
        <f t="shared" si="19"/>
        <v>0</v>
      </c>
      <c r="M210" s="38"/>
    </row>
    <row r="211" spans="1:16" ht="25.5" hidden="1" customHeight="1">
      <c r="A211" s="166">
        <v>3</v>
      </c>
      <c r="B211" s="167">
        <v>1</v>
      </c>
      <c r="C211" s="167">
        <v>2</v>
      </c>
      <c r="D211" s="167">
        <v>1</v>
      </c>
      <c r="E211" s="167"/>
      <c r="F211" s="169"/>
      <c r="G211" s="182" t="s">
        <v>121</v>
      </c>
      <c r="H211" s="146">
        <v>178</v>
      </c>
      <c r="I211" s="177">
        <f t="shared" si="19"/>
        <v>0</v>
      </c>
      <c r="J211" s="197">
        <f t="shared" si="19"/>
        <v>0</v>
      </c>
      <c r="K211" s="156">
        <f t="shared" si="19"/>
        <v>0</v>
      </c>
      <c r="L211" s="155">
        <f t="shared" si="19"/>
        <v>0</v>
      </c>
      <c r="M211" s="38"/>
    </row>
    <row r="212" spans="1:16" ht="26.25" hidden="1" customHeight="1">
      <c r="A212" s="161">
        <v>3</v>
      </c>
      <c r="B212" s="159">
        <v>1</v>
      </c>
      <c r="C212" s="159">
        <v>2</v>
      </c>
      <c r="D212" s="159">
        <v>1</v>
      </c>
      <c r="E212" s="159">
        <v>1</v>
      </c>
      <c r="F212" s="162"/>
      <c r="G212" s="182" t="s">
        <v>121</v>
      </c>
      <c r="H212" s="146">
        <v>179</v>
      </c>
      <c r="I212" s="155">
        <f>SUM(I213:I216)</f>
        <v>0</v>
      </c>
      <c r="J212" s="199">
        <f>SUM(J213:J216)</f>
        <v>0</v>
      </c>
      <c r="K212" s="178">
        <f>SUM(K213:K216)</f>
        <v>0</v>
      </c>
      <c r="L212" s="177">
        <f>SUM(L213:L216)</f>
        <v>0</v>
      </c>
      <c r="M212" s="38"/>
    </row>
    <row r="213" spans="1:16" ht="41.25" hidden="1" customHeight="1">
      <c r="A213" s="166">
        <v>3</v>
      </c>
      <c r="B213" s="167">
        <v>1</v>
      </c>
      <c r="C213" s="167">
        <v>2</v>
      </c>
      <c r="D213" s="167">
        <v>1</v>
      </c>
      <c r="E213" s="167">
        <v>1</v>
      </c>
      <c r="F213" s="169">
        <v>2</v>
      </c>
      <c r="G213" s="168" t="s">
        <v>391</v>
      </c>
      <c r="H213" s="146">
        <v>180</v>
      </c>
      <c r="I213" s="174">
        <v>0</v>
      </c>
      <c r="J213" s="174">
        <v>0</v>
      </c>
      <c r="K213" s="174">
        <v>0</v>
      </c>
      <c r="L213" s="174">
        <v>0</v>
      </c>
      <c r="M213" s="38"/>
    </row>
    <row r="214" spans="1:16" ht="26.25" hidden="1" customHeight="1">
      <c r="A214" s="166">
        <v>3</v>
      </c>
      <c r="B214" s="167">
        <v>1</v>
      </c>
      <c r="C214" s="167">
        <v>2</v>
      </c>
      <c r="D214" s="166">
        <v>1</v>
      </c>
      <c r="E214" s="167">
        <v>1</v>
      </c>
      <c r="F214" s="169">
        <v>3</v>
      </c>
      <c r="G214" s="168" t="s">
        <v>122</v>
      </c>
      <c r="H214" s="146">
        <v>181</v>
      </c>
      <c r="I214" s="174">
        <v>0</v>
      </c>
      <c r="J214" s="174">
        <v>0</v>
      </c>
      <c r="K214" s="174">
        <v>0</v>
      </c>
      <c r="L214" s="174">
        <v>0</v>
      </c>
      <c r="M214" s="38"/>
    </row>
    <row r="215" spans="1:16" ht="27.75" hidden="1" customHeight="1">
      <c r="A215" s="166">
        <v>3</v>
      </c>
      <c r="B215" s="167">
        <v>1</v>
      </c>
      <c r="C215" s="167">
        <v>2</v>
      </c>
      <c r="D215" s="166">
        <v>1</v>
      </c>
      <c r="E215" s="167">
        <v>1</v>
      </c>
      <c r="F215" s="169">
        <v>4</v>
      </c>
      <c r="G215" s="168" t="s">
        <v>123</v>
      </c>
      <c r="H215" s="146">
        <v>182</v>
      </c>
      <c r="I215" s="174">
        <v>0</v>
      </c>
      <c r="J215" s="174">
        <v>0</v>
      </c>
      <c r="K215" s="174">
        <v>0</v>
      </c>
      <c r="L215" s="174">
        <v>0</v>
      </c>
      <c r="M215" s="38"/>
    </row>
    <row r="216" spans="1:16" ht="27" hidden="1" customHeight="1">
      <c r="A216" s="180">
        <v>3</v>
      </c>
      <c r="B216" s="189">
        <v>1</v>
      </c>
      <c r="C216" s="189">
        <v>2</v>
      </c>
      <c r="D216" s="188">
        <v>1</v>
      </c>
      <c r="E216" s="189">
        <v>1</v>
      </c>
      <c r="F216" s="190">
        <v>5</v>
      </c>
      <c r="G216" s="191" t="s">
        <v>124</v>
      </c>
      <c r="H216" s="146">
        <v>183</v>
      </c>
      <c r="I216" s="174">
        <v>0</v>
      </c>
      <c r="J216" s="174">
        <v>0</v>
      </c>
      <c r="K216" s="174">
        <v>0</v>
      </c>
      <c r="L216" s="220">
        <v>0</v>
      </c>
      <c r="M216" s="38"/>
    </row>
    <row r="217" spans="1:16" ht="29.25" hidden="1" customHeight="1">
      <c r="A217" s="166">
        <v>3</v>
      </c>
      <c r="B217" s="167">
        <v>1</v>
      </c>
      <c r="C217" s="167">
        <v>3</v>
      </c>
      <c r="D217" s="166"/>
      <c r="E217" s="167"/>
      <c r="F217" s="169"/>
      <c r="G217" s="168" t="s">
        <v>125</v>
      </c>
      <c r="H217" s="146">
        <v>184</v>
      </c>
      <c r="I217" s="155">
        <f>SUM(I218+I221)</f>
        <v>0</v>
      </c>
      <c r="J217" s="197">
        <f>SUM(J218+J221)</f>
        <v>0</v>
      </c>
      <c r="K217" s="156">
        <f>SUM(K218+K221)</f>
        <v>0</v>
      </c>
      <c r="L217" s="155">
        <f>SUM(L218+L221)</f>
        <v>0</v>
      </c>
      <c r="M217" s="38"/>
    </row>
    <row r="218" spans="1:16" ht="27.75" hidden="1" customHeight="1">
      <c r="A218" s="161">
        <v>3</v>
      </c>
      <c r="B218" s="159">
        <v>1</v>
      </c>
      <c r="C218" s="159">
        <v>3</v>
      </c>
      <c r="D218" s="161">
        <v>1</v>
      </c>
      <c r="E218" s="166"/>
      <c r="F218" s="162"/>
      <c r="G218" s="160" t="s">
        <v>126</v>
      </c>
      <c r="H218" s="146">
        <v>185</v>
      </c>
      <c r="I218" s="177">
        <f t="shared" ref="I218:L219" si="20">I219</f>
        <v>0</v>
      </c>
      <c r="J218" s="199">
        <f t="shared" si="20"/>
        <v>0</v>
      </c>
      <c r="K218" s="178">
        <f t="shared" si="20"/>
        <v>0</v>
      </c>
      <c r="L218" s="177">
        <f t="shared" si="20"/>
        <v>0</v>
      </c>
      <c r="M218" s="38"/>
    </row>
    <row r="219" spans="1:16" ht="30.75" hidden="1" customHeight="1">
      <c r="A219" s="166">
        <v>3</v>
      </c>
      <c r="B219" s="167">
        <v>1</v>
      </c>
      <c r="C219" s="167">
        <v>3</v>
      </c>
      <c r="D219" s="166">
        <v>1</v>
      </c>
      <c r="E219" s="166">
        <v>1</v>
      </c>
      <c r="F219" s="169"/>
      <c r="G219" s="160" t="s">
        <v>126</v>
      </c>
      <c r="H219" s="146">
        <v>186</v>
      </c>
      <c r="I219" s="155">
        <f t="shared" si="20"/>
        <v>0</v>
      </c>
      <c r="J219" s="197">
        <f t="shared" si="20"/>
        <v>0</v>
      </c>
      <c r="K219" s="156">
        <f t="shared" si="20"/>
        <v>0</v>
      </c>
      <c r="L219" s="155">
        <f t="shared" si="20"/>
        <v>0</v>
      </c>
      <c r="M219" s="38"/>
    </row>
    <row r="220" spans="1:16" ht="27.75" hidden="1" customHeight="1">
      <c r="A220" s="166">
        <v>3</v>
      </c>
      <c r="B220" s="168">
        <v>1</v>
      </c>
      <c r="C220" s="166">
        <v>3</v>
      </c>
      <c r="D220" s="167">
        <v>1</v>
      </c>
      <c r="E220" s="167">
        <v>1</v>
      </c>
      <c r="F220" s="169">
        <v>1</v>
      </c>
      <c r="G220" s="160" t="s">
        <v>126</v>
      </c>
      <c r="H220" s="146">
        <v>187</v>
      </c>
      <c r="I220" s="220">
        <v>0</v>
      </c>
      <c r="J220" s="220">
        <v>0</v>
      </c>
      <c r="K220" s="220">
        <v>0</v>
      </c>
      <c r="L220" s="220">
        <v>0</v>
      </c>
      <c r="M220" s="38"/>
    </row>
    <row r="221" spans="1:16" ht="30.75" hidden="1" customHeight="1">
      <c r="A221" s="166">
        <v>3</v>
      </c>
      <c r="B221" s="168">
        <v>1</v>
      </c>
      <c r="C221" s="166">
        <v>3</v>
      </c>
      <c r="D221" s="167">
        <v>2</v>
      </c>
      <c r="E221" s="167"/>
      <c r="F221" s="169"/>
      <c r="G221" s="168" t="s">
        <v>127</v>
      </c>
      <c r="H221" s="146">
        <v>188</v>
      </c>
      <c r="I221" s="155">
        <f>I222</f>
        <v>0</v>
      </c>
      <c r="J221" s="197">
        <f>J222</f>
        <v>0</v>
      </c>
      <c r="K221" s="156">
        <f>K222</f>
        <v>0</v>
      </c>
      <c r="L221" s="155">
        <f>L222</f>
        <v>0</v>
      </c>
      <c r="M221" s="38"/>
    </row>
    <row r="222" spans="1:16" ht="27" hidden="1" customHeight="1">
      <c r="A222" s="161">
        <v>3</v>
      </c>
      <c r="B222" s="160">
        <v>1</v>
      </c>
      <c r="C222" s="161">
        <v>3</v>
      </c>
      <c r="D222" s="159">
        <v>2</v>
      </c>
      <c r="E222" s="159">
        <v>1</v>
      </c>
      <c r="F222" s="162"/>
      <c r="G222" s="168" t="s">
        <v>127</v>
      </c>
      <c r="H222" s="146">
        <v>189</v>
      </c>
      <c r="I222" s="155">
        <f t="shared" ref="I222:P222" si="21">SUM(I223:I228)</f>
        <v>0</v>
      </c>
      <c r="J222" s="155">
        <f t="shared" si="21"/>
        <v>0</v>
      </c>
      <c r="K222" s="155">
        <f t="shared" si="21"/>
        <v>0</v>
      </c>
      <c r="L222" s="155">
        <f t="shared" si="21"/>
        <v>0</v>
      </c>
      <c r="M222" s="226">
        <f t="shared" si="21"/>
        <v>0</v>
      </c>
      <c r="N222" s="226">
        <f t="shared" si="21"/>
        <v>0</v>
      </c>
      <c r="O222" s="226">
        <f t="shared" si="21"/>
        <v>0</v>
      </c>
      <c r="P222" s="226">
        <f t="shared" si="21"/>
        <v>0</v>
      </c>
    </row>
    <row r="223" spans="1:16" ht="24.75" hidden="1" customHeight="1">
      <c r="A223" s="166">
        <v>3</v>
      </c>
      <c r="B223" s="168">
        <v>1</v>
      </c>
      <c r="C223" s="166">
        <v>3</v>
      </c>
      <c r="D223" s="167">
        <v>2</v>
      </c>
      <c r="E223" s="167">
        <v>1</v>
      </c>
      <c r="F223" s="169">
        <v>1</v>
      </c>
      <c r="G223" s="168" t="s">
        <v>128</v>
      </c>
      <c r="H223" s="146">
        <v>190</v>
      </c>
      <c r="I223" s="174">
        <v>0</v>
      </c>
      <c r="J223" s="174">
        <v>0</v>
      </c>
      <c r="K223" s="174">
        <v>0</v>
      </c>
      <c r="L223" s="220">
        <v>0</v>
      </c>
      <c r="M223" s="38"/>
    </row>
    <row r="224" spans="1:16" ht="26.25" hidden="1" customHeight="1">
      <c r="A224" s="166">
        <v>3</v>
      </c>
      <c r="B224" s="168">
        <v>1</v>
      </c>
      <c r="C224" s="166">
        <v>3</v>
      </c>
      <c r="D224" s="167">
        <v>2</v>
      </c>
      <c r="E224" s="167">
        <v>1</v>
      </c>
      <c r="F224" s="169">
        <v>2</v>
      </c>
      <c r="G224" s="168" t="s">
        <v>129</v>
      </c>
      <c r="H224" s="146">
        <v>191</v>
      </c>
      <c r="I224" s="174">
        <v>0</v>
      </c>
      <c r="J224" s="174">
        <v>0</v>
      </c>
      <c r="K224" s="174">
        <v>0</v>
      </c>
      <c r="L224" s="174">
        <v>0</v>
      </c>
      <c r="M224" s="38"/>
    </row>
    <row r="225" spans="1:13" ht="26.25" hidden="1" customHeight="1">
      <c r="A225" s="166">
        <v>3</v>
      </c>
      <c r="B225" s="168">
        <v>1</v>
      </c>
      <c r="C225" s="166">
        <v>3</v>
      </c>
      <c r="D225" s="167">
        <v>2</v>
      </c>
      <c r="E225" s="167">
        <v>1</v>
      </c>
      <c r="F225" s="169">
        <v>3</v>
      </c>
      <c r="G225" s="168" t="s">
        <v>130</v>
      </c>
      <c r="H225" s="146">
        <v>192</v>
      </c>
      <c r="I225" s="174">
        <v>0</v>
      </c>
      <c r="J225" s="174">
        <v>0</v>
      </c>
      <c r="K225" s="174">
        <v>0</v>
      </c>
      <c r="L225" s="174">
        <v>0</v>
      </c>
      <c r="M225" s="38"/>
    </row>
    <row r="226" spans="1:13" ht="27.75" hidden="1" customHeight="1">
      <c r="A226" s="166">
        <v>3</v>
      </c>
      <c r="B226" s="168">
        <v>1</v>
      </c>
      <c r="C226" s="166">
        <v>3</v>
      </c>
      <c r="D226" s="167">
        <v>2</v>
      </c>
      <c r="E226" s="167">
        <v>1</v>
      </c>
      <c r="F226" s="169">
        <v>4</v>
      </c>
      <c r="G226" s="168" t="s">
        <v>363</v>
      </c>
      <c r="H226" s="146">
        <v>193</v>
      </c>
      <c r="I226" s="174">
        <v>0</v>
      </c>
      <c r="J226" s="174">
        <v>0</v>
      </c>
      <c r="K226" s="174">
        <v>0</v>
      </c>
      <c r="L226" s="220">
        <v>0</v>
      </c>
      <c r="M226" s="38"/>
    </row>
    <row r="227" spans="1:13" ht="29.25" hidden="1" customHeight="1">
      <c r="A227" s="166">
        <v>3</v>
      </c>
      <c r="B227" s="168">
        <v>1</v>
      </c>
      <c r="C227" s="166">
        <v>3</v>
      </c>
      <c r="D227" s="167">
        <v>2</v>
      </c>
      <c r="E227" s="167">
        <v>1</v>
      </c>
      <c r="F227" s="169">
        <v>5</v>
      </c>
      <c r="G227" s="160" t="s">
        <v>131</v>
      </c>
      <c r="H227" s="146">
        <v>194</v>
      </c>
      <c r="I227" s="174">
        <v>0</v>
      </c>
      <c r="J227" s="174">
        <v>0</v>
      </c>
      <c r="K227" s="174">
        <v>0</v>
      </c>
      <c r="L227" s="174">
        <v>0</v>
      </c>
      <c r="M227" s="38"/>
    </row>
    <row r="228" spans="1:13" ht="25.5" hidden="1" customHeight="1">
      <c r="A228" s="166">
        <v>3</v>
      </c>
      <c r="B228" s="168">
        <v>1</v>
      </c>
      <c r="C228" s="166">
        <v>3</v>
      </c>
      <c r="D228" s="167">
        <v>2</v>
      </c>
      <c r="E228" s="167">
        <v>1</v>
      </c>
      <c r="F228" s="169">
        <v>6</v>
      </c>
      <c r="G228" s="160" t="s">
        <v>127</v>
      </c>
      <c r="H228" s="146">
        <v>195</v>
      </c>
      <c r="I228" s="174">
        <v>0</v>
      </c>
      <c r="J228" s="174">
        <v>0</v>
      </c>
      <c r="K228" s="174">
        <v>0</v>
      </c>
      <c r="L228" s="220">
        <v>0</v>
      </c>
      <c r="M228" s="38"/>
    </row>
    <row r="229" spans="1:13" ht="27" hidden="1" customHeight="1">
      <c r="A229" s="161">
        <v>3</v>
      </c>
      <c r="B229" s="159">
        <v>1</v>
      </c>
      <c r="C229" s="159">
        <v>4</v>
      </c>
      <c r="D229" s="159"/>
      <c r="E229" s="159"/>
      <c r="F229" s="162"/>
      <c r="G229" s="160" t="s">
        <v>132</v>
      </c>
      <c r="H229" s="146">
        <v>196</v>
      </c>
      <c r="I229" s="177">
        <f t="shared" ref="I229:L231" si="22">I230</f>
        <v>0</v>
      </c>
      <c r="J229" s="199">
        <f t="shared" si="22"/>
        <v>0</v>
      </c>
      <c r="K229" s="178">
        <f t="shared" si="22"/>
        <v>0</v>
      </c>
      <c r="L229" s="178">
        <f t="shared" si="22"/>
        <v>0</v>
      </c>
      <c r="M229" s="38"/>
    </row>
    <row r="230" spans="1:13" ht="27" hidden="1" customHeight="1">
      <c r="A230" s="180">
        <v>3</v>
      </c>
      <c r="B230" s="189">
        <v>1</v>
      </c>
      <c r="C230" s="189">
        <v>4</v>
      </c>
      <c r="D230" s="189">
        <v>1</v>
      </c>
      <c r="E230" s="189"/>
      <c r="F230" s="190"/>
      <c r="G230" s="160" t="s">
        <v>132</v>
      </c>
      <c r="H230" s="146">
        <v>197</v>
      </c>
      <c r="I230" s="184">
        <f t="shared" si="22"/>
        <v>0</v>
      </c>
      <c r="J230" s="211">
        <f t="shared" si="22"/>
        <v>0</v>
      </c>
      <c r="K230" s="185">
        <f t="shared" si="22"/>
        <v>0</v>
      </c>
      <c r="L230" s="185">
        <f t="shared" si="22"/>
        <v>0</v>
      </c>
      <c r="M230" s="38"/>
    </row>
    <row r="231" spans="1:13" ht="27.75" hidden="1" customHeight="1">
      <c r="A231" s="166">
        <v>3</v>
      </c>
      <c r="B231" s="167">
        <v>1</v>
      </c>
      <c r="C231" s="167">
        <v>4</v>
      </c>
      <c r="D231" s="167">
        <v>1</v>
      </c>
      <c r="E231" s="167">
        <v>1</v>
      </c>
      <c r="F231" s="169"/>
      <c r="G231" s="160" t="s">
        <v>133</v>
      </c>
      <c r="H231" s="146">
        <v>198</v>
      </c>
      <c r="I231" s="155">
        <f t="shared" si="22"/>
        <v>0</v>
      </c>
      <c r="J231" s="197">
        <f t="shared" si="22"/>
        <v>0</v>
      </c>
      <c r="K231" s="156">
        <f t="shared" si="22"/>
        <v>0</v>
      </c>
      <c r="L231" s="156">
        <f t="shared" si="22"/>
        <v>0</v>
      </c>
      <c r="M231" s="38"/>
    </row>
    <row r="232" spans="1:13" ht="27" hidden="1" customHeight="1">
      <c r="A232" s="170">
        <v>3</v>
      </c>
      <c r="B232" s="166">
        <v>1</v>
      </c>
      <c r="C232" s="167">
        <v>4</v>
      </c>
      <c r="D232" s="167">
        <v>1</v>
      </c>
      <c r="E232" s="167">
        <v>1</v>
      </c>
      <c r="F232" s="169">
        <v>1</v>
      </c>
      <c r="G232" s="160" t="s">
        <v>133</v>
      </c>
      <c r="H232" s="146">
        <v>199</v>
      </c>
      <c r="I232" s="174">
        <v>0</v>
      </c>
      <c r="J232" s="174">
        <v>0</v>
      </c>
      <c r="K232" s="174">
        <v>0</v>
      </c>
      <c r="L232" s="174">
        <v>0</v>
      </c>
      <c r="M232" s="38"/>
    </row>
    <row r="233" spans="1:13" ht="26.25" hidden="1" customHeight="1">
      <c r="A233" s="170">
        <v>3</v>
      </c>
      <c r="B233" s="167">
        <v>1</v>
      </c>
      <c r="C233" s="167">
        <v>5</v>
      </c>
      <c r="D233" s="167"/>
      <c r="E233" s="167"/>
      <c r="F233" s="169"/>
      <c r="G233" s="168" t="s">
        <v>392</v>
      </c>
      <c r="H233" s="146">
        <v>200</v>
      </c>
      <c r="I233" s="155">
        <f t="shared" ref="I233:L234" si="23">I234</f>
        <v>0</v>
      </c>
      <c r="J233" s="155">
        <f t="shared" si="23"/>
        <v>0</v>
      </c>
      <c r="K233" s="155">
        <f t="shared" si="23"/>
        <v>0</v>
      </c>
      <c r="L233" s="155">
        <f t="shared" si="23"/>
        <v>0</v>
      </c>
      <c r="M233" s="38"/>
    </row>
    <row r="234" spans="1:13" ht="30" hidden="1" customHeight="1">
      <c r="A234" s="170">
        <v>3</v>
      </c>
      <c r="B234" s="167">
        <v>1</v>
      </c>
      <c r="C234" s="167">
        <v>5</v>
      </c>
      <c r="D234" s="167">
        <v>1</v>
      </c>
      <c r="E234" s="167"/>
      <c r="F234" s="169"/>
      <c r="G234" s="168" t="s">
        <v>392</v>
      </c>
      <c r="H234" s="146">
        <v>201</v>
      </c>
      <c r="I234" s="155">
        <f t="shared" si="23"/>
        <v>0</v>
      </c>
      <c r="J234" s="155">
        <f t="shared" si="23"/>
        <v>0</v>
      </c>
      <c r="K234" s="155">
        <f t="shared" si="23"/>
        <v>0</v>
      </c>
      <c r="L234" s="155">
        <f t="shared" si="23"/>
        <v>0</v>
      </c>
      <c r="M234" s="38"/>
    </row>
    <row r="235" spans="1:13" ht="27" hidden="1" customHeight="1">
      <c r="A235" s="170">
        <v>3</v>
      </c>
      <c r="B235" s="167">
        <v>1</v>
      </c>
      <c r="C235" s="167">
        <v>5</v>
      </c>
      <c r="D235" s="167">
        <v>1</v>
      </c>
      <c r="E235" s="167">
        <v>1</v>
      </c>
      <c r="F235" s="169"/>
      <c r="G235" s="168" t="s">
        <v>392</v>
      </c>
      <c r="H235" s="146">
        <v>202</v>
      </c>
      <c r="I235" s="155">
        <f>SUM(I236:I238)</f>
        <v>0</v>
      </c>
      <c r="J235" s="155">
        <f>SUM(J236:J238)</f>
        <v>0</v>
      </c>
      <c r="K235" s="155">
        <f>SUM(K236:K238)</f>
        <v>0</v>
      </c>
      <c r="L235" s="155">
        <f>SUM(L236:L238)</f>
        <v>0</v>
      </c>
      <c r="M235" s="38"/>
    </row>
    <row r="236" spans="1:13" ht="31.5" hidden="1" customHeight="1">
      <c r="A236" s="170">
        <v>3</v>
      </c>
      <c r="B236" s="167">
        <v>1</v>
      </c>
      <c r="C236" s="167">
        <v>5</v>
      </c>
      <c r="D236" s="167">
        <v>1</v>
      </c>
      <c r="E236" s="167">
        <v>1</v>
      </c>
      <c r="F236" s="169">
        <v>1</v>
      </c>
      <c r="G236" s="227" t="s">
        <v>134</v>
      </c>
      <c r="H236" s="146">
        <v>203</v>
      </c>
      <c r="I236" s="174">
        <v>0</v>
      </c>
      <c r="J236" s="174">
        <v>0</v>
      </c>
      <c r="K236" s="174">
        <v>0</v>
      </c>
      <c r="L236" s="174">
        <v>0</v>
      </c>
      <c r="M236" s="38"/>
    </row>
    <row r="237" spans="1:13" ht="25.5" hidden="1" customHeight="1">
      <c r="A237" s="170">
        <v>3</v>
      </c>
      <c r="B237" s="167">
        <v>1</v>
      </c>
      <c r="C237" s="167">
        <v>5</v>
      </c>
      <c r="D237" s="167">
        <v>1</v>
      </c>
      <c r="E237" s="167">
        <v>1</v>
      </c>
      <c r="F237" s="169">
        <v>2</v>
      </c>
      <c r="G237" s="227" t="s">
        <v>135</v>
      </c>
      <c r="H237" s="146">
        <v>204</v>
      </c>
      <c r="I237" s="174">
        <v>0</v>
      </c>
      <c r="J237" s="174">
        <v>0</v>
      </c>
      <c r="K237" s="174">
        <v>0</v>
      </c>
      <c r="L237" s="174">
        <v>0</v>
      </c>
      <c r="M237" s="38"/>
    </row>
    <row r="238" spans="1:13" ht="28.5" hidden="1" customHeight="1">
      <c r="A238" s="170">
        <v>3</v>
      </c>
      <c r="B238" s="167">
        <v>1</v>
      </c>
      <c r="C238" s="167">
        <v>5</v>
      </c>
      <c r="D238" s="167">
        <v>1</v>
      </c>
      <c r="E238" s="167">
        <v>1</v>
      </c>
      <c r="F238" s="169">
        <v>3</v>
      </c>
      <c r="G238" s="227" t="s">
        <v>136</v>
      </c>
      <c r="H238" s="146">
        <v>205</v>
      </c>
      <c r="I238" s="174">
        <v>0</v>
      </c>
      <c r="J238" s="174">
        <v>0</v>
      </c>
      <c r="K238" s="174">
        <v>0</v>
      </c>
      <c r="L238" s="174">
        <v>0</v>
      </c>
      <c r="M238" s="38"/>
    </row>
    <row r="239" spans="1:13" ht="41.25" hidden="1" customHeight="1">
      <c r="A239" s="151">
        <v>3</v>
      </c>
      <c r="B239" s="152">
        <v>2</v>
      </c>
      <c r="C239" s="152"/>
      <c r="D239" s="152"/>
      <c r="E239" s="152"/>
      <c r="F239" s="154"/>
      <c r="G239" s="153" t="s">
        <v>364</v>
      </c>
      <c r="H239" s="146">
        <v>206</v>
      </c>
      <c r="I239" s="155">
        <f>SUM(I240+I272)</f>
        <v>0</v>
      </c>
      <c r="J239" s="197">
        <f>SUM(J240+J272)</f>
        <v>0</v>
      </c>
      <c r="K239" s="156">
        <f>SUM(K240+K272)</f>
        <v>0</v>
      </c>
      <c r="L239" s="156">
        <f>SUM(L240+L272)</f>
        <v>0</v>
      </c>
      <c r="M239" s="38"/>
    </row>
    <row r="240" spans="1:13" ht="26.25" hidden="1" customHeight="1">
      <c r="A240" s="180">
        <v>3</v>
      </c>
      <c r="B240" s="188">
        <v>2</v>
      </c>
      <c r="C240" s="189">
        <v>1</v>
      </c>
      <c r="D240" s="189"/>
      <c r="E240" s="189"/>
      <c r="F240" s="190"/>
      <c r="G240" s="191" t="s">
        <v>138</v>
      </c>
      <c r="H240" s="146">
        <v>207</v>
      </c>
      <c r="I240" s="184">
        <f>SUM(I241+I250+I254+I258+I262+I265+I268)</f>
        <v>0</v>
      </c>
      <c r="J240" s="211">
        <f>SUM(J241+J250+J254+J258+J262+J265+J268)</f>
        <v>0</v>
      </c>
      <c r="K240" s="185">
        <f>SUM(K241+K250+K254+K258+K262+K265+K268)</f>
        <v>0</v>
      </c>
      <c r="L240" s="185">
        <f>SUM(L241+L250+L254+L258+L262+L265+L268)</f>
        <v>0</v>
      </c>
      <c r="M240" s="38"/>
    </row>
    <row r="241" spans="1:13" ht="30" hidden="1" customHeight="1">
      <c r="A241" s="166">
        <v>3</v>
      </c>
      <c r="B241" s="167">
        <v>2</v>
      </c>
      <c r="C241" s="167">
        <v>1</v>
      </c>
      <c r="D241" s="167">
        <v>1</v>
      </c>
      <c r="E241" s="167"/>
      <c r="F241" s="169"/>
      <c r="G241" s="168" t="s">
        <v>139</v>
      </c>
      <c r="H241" s="146">
        <v>208</v>
      </c>
      <c r="I241" s="184">
        <f>I242</f>
        <v>0</v>
      </c>
      <c r="J241" s="184">
        <f>J242</f>
        <v>0</v>
      </c>
      <c r="K241" s="184">
        <f>K242</f>
        <v>0</v>
      </c>
      <c r="L241" s="184">
        <f>L242</f>
        <v>0</v>
      </c>
      <c r="M241" s="38"/>
    </row>
    <row r="242" spans="1:13" ht="27" hidden="1" customHeight="1">
      <c r="A242" s="166">
        <v>3</v>
      </c>
      <c r="B242" s="166">
        <v>2</v>
      </c>
      <c r="C242" s="167">
        <v>1</v>
      </c>
      <c r="D242" s="167">
        <v>1</v>
      </c>
      <c r="E242" s="167">
        <v>1</v>
      </c>
      <c r="F242" s="169"/>
      <c r="G242" s="168" t="s">
        <v>140</v>
      </c>
      <c r="H242" s="146">
        <v>209</v>
      </c>
      <c r="I242" s="155">
        <f>SUM(I243:I243)</f>
        <v>0</v>
      </c>
      <c r="J242" s="197">
        <f>SUM(J243:J243)</f>
        <v>0</v>
      </c>
      <c r="K242" s="156">
        <f>SUM(K243:K243)</f>
        <v>0</v>
      </c>
      <c r="L242" s="156">
        <f>SUM(L243:L243)</f>
        <v>0</v>
      </c>
      <c r="M242" s="38"/>
    </row>
    <row r="243" spans="1:13" ht="25.5" hidden="1" customHeight="1">
      <c r="A243" s="180">
        <v>3</v>
      </c>
      <c r="B243" s="180">
        <v>2</v>
      </c>
      <c r="C243" s="189">
        <v>1</v>
      </c>
      <c r="D243" s="189">
        <v>1</v>
      </c>
      <c r="E243" s="189">
        <v>1</v>
      </c>
      <c r="F243" s="190">
        <v>1</v>
      </c>
      <c r="G243" s="191" t="s">
        <v>140</v>
      </c>
      <c r="H243" s="146">
        <v>210</v>
      </c>
      <c r="I243" s="174">
        <v>0</v>
      </c>
      <c r="J243" s="174">
        <v>0</v>
      </c>
      <c r="K243" s="174">
        <v>0</v>
      </c>
      <c r="L243" s="174">
        <v>0</v>
      </c>
      <c r="M243" s="38"/>
    </row>
    <row r="244" spans="1:13" ht="25.5" hidden="1" customHeight="1">
      <c r="A244" s="180">
        <v>3</v>
      </c>
      <c r="B244" s="189">
        <v>2</v>
      </c>
      <c r="C244" s="189">
        <v>1</v>
      </c>
      <c r="D244" s="189">
        <v>1</v>
      </c>
      <c r="E244" s="189">
        <v>2</v>
      </c>
      <c r="F244" s="190"/>
      <c r="G244" s="191" t="s">
        <v>141</v>
      </c>
      <c r="H244" s="146">
        <v>211</v>
      </c>
      <c r="I244" s="155">
        <f>SUM(I245:I246)</f>
        <v>0</v>
      </c>
      <c r="J244" s="155">
        <f>SUM(J245:J246)</f>
        <v>0</v>
      </c>
      <c r="K244" s="155">
        <f>SUM(K245:K246)</f>
        <v>0</v>
      </c>
      <c r="L244" s="155">
        <f>SUM(L245:L246)</f>
        <v>0</v>
      </c>
      <c r="M244" s="38"/>
    </row>
    <row r="245" spans="1:13" ht="24.75" hidden="1" customHeight="1">
      <c r="A245" s="180">
        <v>3</v>
      </c>
      <c r="B245" s="189">
        <v>2</v>
      </c>
      <c r="C245" s="189">
        <v>1</v>
      </c>
      <c r="D245" s="189">
        <v>1</v>
      </c>
      <c r="E245" s="189">
        <v>2</v>
      </c>
      <c r="F245" s="190">
        <v>1</v>
      </c>
      <c r="G245" s="191" t="s">
        <v>142</v>
      </c>
      <c r="H245" s="146">
        <v>212</v>
      </c>
      <c r="I245" s="174">
        <v>0</v>
      </c>
      <c r="J245" s="174">
        <v>0</v>
      </c>
      <c r="K245" s="174">
        <v>0</v>
      </c>
      <c r="L245" s="174">
        <v>0</v>
      </c>
      <c r="M245" s="38"/>
    </row>
    <row r="246" spans="1:13" ht="25.5" hidden="1" customHeight="1">
      <c r="A246" s="180">
        <v>3</v>
      </c>
      <c r="B246" s="189">
        <v>2</v>
      </c>
      <c r="C246" s="189">
        <v>1</v>
      </c>
      <c r="D246" s="189">
        <v>1</v>
      </c>
      <c r="E246" s="189">
        <v>2</v>
      </c>
      <c r="F246" s="190">
        <v>2</v>
      </c>
      <c r="G246" s="191" t="s">
        <v>143</v>
      </c>
      <c r="H246" s="146">
        <v>213</v>
      </c>
      <c r="I246" s="174">
        <v>0</v>
      </c>
      <c r="J246" s="174">
        <v>0</v>
      </c>
      <c r="K246" s="174">
        <v>0</v>
      </c>
      <c r="L246" s="174">
        <v>0</v>
      </c>
      <c r="M246" s="38"/>
    </row>
    <row r="247" spans="1:13" ht="25.5" hidden="1" customHeight="1">
      <c r="A247" s="180">
        <v>3</v>
      </c>
      <c r="B247" s="189">
        <v>2</v>
      </c>
      <c r="C247" s="189">
        <v>1</v>
      </c>
      <c r="D247" s="189">
        <v>1</v>
      </c>
      <c r="E247" s="189">
        <v>3</v>
      </c>
      <c r="F247" s="228"/>
      <c r="G247" s="191" t="s">
        <v>144</v>
      </c>
      <c r="H247" s="146">
        <v>214</v>
      </c>
      <c r="I247" s="155">
        <f>SUM(I248:I249)</f>
        <v>0</v>
      </c>
      <c r="J247" s="155">
        <f>SUM(J248:J249)</f>
        <v>0</v>
      </c>
      <c r="K247" s="155">
        <f>SUM(K248:K249)</f>
        <v>0</v>
      </c>
      <c r="L247" s="155">
        <f>SUM(L248:L249)</f>
        <v>0</v>
      </c>
      <c r="M247" s="38"/>
    </row>
    <row r="248" spans="1:13" ht="29.25" hidden="1" customHeight="1">
      <c r="A248" s="180">
        <v>3</v>
      </c>
      <c r="B248" s="189">
        <v>2</v>
      </c>
      <c r="C248" s="189">
        <v>1</v>
      </c>
      <c r="D248" s="189">
        <v>1</v>
      </c>
      <c r="E248" s="189">
        <v>3</v>
      </c>
      <c r="F248" s="190">
        <v>1</v>
      </c>
      <c r="G248" s="191" t="s">
        <v>145</v>
      </c>
      <c r="H248" s="146">
        <v>215</v>
      </c>
      <c r="I248" s="174">
        <v>0</v>
      </c>
      <c r="J248" s="174">
        <v>0</v>
      </c>
      <c r="K248" s="174">
        <v>0</v>
      </c>
      <c r="L248" s="174">
        <v>0</v>
      </c>
      <c r="M248" s="38"/>
    </row>
    <row r="249" spans="1:13" ht="25.5" hidden="1" customHeight="1">
      <c r="A249" s="180">
        <v>3</v>
      </c>
      <c r="B249" s="189">
        <v>2</v>
      </c>
      <c r="C249" s="189">
        <v>1</v>
      </c>
      <c r="D249" s="189">
        <v>1</v>
      </c>
      <c r="E249" s="189">
        <v>3</v>
      </c>
      <c r="F249" s="190">
        <v>2</v>
      </c>
      <c r="G249" s="191" t="s">
        <v>146</v>
      </c>
      <c r="H249" s="146">
        <v>216</v>
      </c>
      <c r="I249" s="174">
        <v>0</v>
      </c>
      <c r="J249" s="174">
        <v>0</v>
      </c>
      <c r="K249" s="174">
        <v>0</v>
      </c>
      <c r="L249" s="174">
        <v>0</v>
      </c>
      <c r="M249" s="38"/>
    </row>
    <row r="250" spans="1:13" ht="27" hidden="1" customHeight="1">
      <c r="A250" s="166">
        <v>3</v>
      </c>
      <c r="B250" s="167">
        <v>2</v>
      </c>
      <c r="C250" s="167">
        <v>1</v>
      </c>
      <c r="D250" s="167">
        <v>2</v>
      </c>
      <c r="E250" s="167"/>
      <c r="F250" s="169"/>
      <c r="G250" s="168" t="s">
        <v>147</v>
      </c>
      <c r="H250" s="146">
        <v>217</v>
      </c>
      <c r="I250" s="155">
        <f>I251</f>
        <v>0</v>
      </c>
      <c r="J250" s="155">
        <f>J251</f>
        <v>0</v>
      </c>
      <c r="K250" s="155">
        <f>K251</f>
        <v>0</v>
      </c>
      <c r="L250" s="155">
        <f>L251</f>
        <v>0</v>
      </c>
      <c r="M250" s="38"/>
    </row>
    <row r="251" spans="1:13" ht="27.75" hidden="1" customHeight="1">
      <c r="A251" s="166">
        <v>3</v>
      </c>
      <c r="B251" s="167">
        <v>2</v>
      </c>
      <c r="C251" s="167">
        <v>1</v>
      </c>
      <c r="D251" s="167">
        <v>2</v>
      </c>
      <c r="E251" s="167">
        <v>1</v>
      </c>
      <c r="F251" s="169"/>
      <c r="G251" s="168" t="s">
        <v>147</v>
      </c>
      <c r="H251" s="146">
        <v>218</v>
      </c>
      <c r="I251" s="155">
        <f>SUM(I252:I253)</f>
        <v>0</v>
      </c>
      <c r="J251" s="197">
        <f>SUM(J252:J253)</f>
        <v>0</v>
      </c>
      <c r="K251" s="156">
        <f>SUM(K252:K253)</f>
        <v>0</v>
      </c>
      <c r="L251" s="156">
        <f>SUM(L252:L253)</f>
        <v>0</v>
      </c>
      <c r="M251" s="38"/>
    </row>
    <row r="252" spans="1:13" ht="27" hidden="1" customHeight="1">
      <c r="A252" s="180">
        <v>3</v>
      </c>
      <c r="B252" s="188">
        <v>2</v>
      </c>
      <c r="C252" s="189">
        <v>1</v>
      </c>
      <c r="D252" s="189">
        <v>2</v>
      </c>
      <c r="E252" s="189">
        <v>1</v>
      </c>
      <c r="F252" s="190">
        <v>1</v>
      </c>
      <c r="G252" s="191" t="s">
        <v>148</v>
      </c>
      <c r="H252" s="146">
        <v>219</v>
      </c>
      <c r="I252" s="174">
        <v>0</v>
      </c>
      <c r="J252" s="174">
        <v>0</v>
      </c>
      <c r="K252" s="174">
        <v>0</v>
      </c>
      <c r="L252" s="174">
        <v>0</v>
      </c>
      <c r="M252" s="38"/>
    </row>
    <row r="253" spans="1:13" ht="25.5" hidden="1" customHeight="1">
      <c r="A253" s="166">
        <v>3</v>
      </c>
      <c r="B253" s="167">
        <v>2</v>
      </c>
      <c r="C253" s="167">
        <v>1</v>
      </c>
      <c r="D253" s="167">
        <v>2</v>
      </c>
      <c r="E253" s="167">
        <v>1</v>
      </c>
      <c r="F253" s="169">
        <v>2</v>
      </c>
      <c r="G253" s="168" t="s">
        <v>149</v>
      </c>
      <c r="H253" s="146">
        <v>220</v>
      </c>
      <c r="I253" s="174">
        <v>0</v>
      </c>
      <c r="J253" s="174">
        <v>0</v>
      </c>
      <c r="K253" s="174">
        <v>0</v>
      </c>
      <c r="L253" s="174">
        <v>0</v>
      </c>
      <c r="M253" s="38"/>
    </row>
    <row r="254" spans="1:13" ht="26.25" hidden="1" customHeight="1">
      <c r="A254" s="161">
        <v>3</v>
      </c>
      <c r="B254" s="159">
        <v>2</v>
      </c>
      <c r="C254" s="159">
        <v>1</v>
      </c>
      <c r="D254" s="159">
        <v>3</v>
      </c>
      <c r="E254" s="159"/>
      <c r="F254" s="162"/>
      <c r="G254" s="160" t="s">
        <v>150</v>
      </c>
      <c r="H254" s="146">
        <v>221</v>
      </c>
      <c r="I254" s="177">
        <f>I255</f>
        <v>0</v>
      </c>
      <c r="J254" s="199">
        <f>J255</f>
        <v>0</v>
      </c>
      <c r="K254" s="178">
        <f>K255</f>
        <v>0</v>
      </c>
      <c r="L254" s="178">
        <f>L255</f>
        <v>0</v>
      </c>
      <c r="M254" s="38"/>
    </row>
    <row r="255" spans="1:13" ht="29.25" hidden="1" customHeight="1">
      <c r="A255" s="166">
        <v>3</v>
      </c>
      <c r="B255" s="167">
        <v>2</v>
      </c>
      <c r="C255" s="167">
        <v>1</v>
      </c>
      <c r="D255" s="167">
        <v>3</v>
      </c>
      <c r="E255" s="167">
        <v>1</v>
      </c>
      <c r="F255" s="169"/>
      <c r="G255" s="160" t="s">
        <v>150</v>
      </c>
      <c r="H255" s="146">
        <v>222</v>
      </c>
      <c r="I255" s="155">
        <f>I256+I257</f>
        <v>0</v>
      </c>
      <c r="J255" s="155">
        <f>J256+J257</f>
        <v>0</v>
      </c>
      <c r="K255" s="155">
        <f>K256+K257</f>
        <v>0</v>
      </c>
      <c r="L255" s="155">
        <f>L256+L257</f>
        <v>0</v>
      </c>
      <c r="M255" s="38"/>
    </row>
    <row r="256" spans="1:13" ht="30" hidden="1" customHeight="1">
      <c r="A256" s="166">
        <v>3</v>
      </c>
      <c r="B256" s="167">
        <v>2</v>
      </c>
      <c r="C256" s="167">
        <v>1</v>
      </c>
      <c r="D256" s="167">
        <v>3</v>
      </c>
      <c r="E256" s="167">
        <v>1</v>
      </c>
      <c r="F256" s="169">
        <v>1</v>
      </c>
      <c r="G256" s="168" t="s">
        <v>151</v>
      </c>
      <c r="H256" s="146">
        <v>223</v>
      </c>
      <c r="I256" s="174">
        <v>0</v>
      </c>
      <c r="J256" s="174">
        <v>0</v>
      </c>
      <c r="K256" s="174">
        <v>0</v>
      </c>
      <c r="L256" s="174">
        <v>0</v>
      </c>
      <c r="M256" s="38"/>
    </row>
    <row r="257" spans="1:13" ht="27.75" hidden="1" customHeight="1">
      <c r="A257" s="166">
        <v>3</v>
      </c>
      <c r="B257" s="167">
        <v>2</v>
      </c>
      <c r="C257" s="167">
        <v>1</v>
      </c>
      <c r="D257" s="167">
        <v>3</v>
      </c>
      <c r="E257" s="167">
        <v>1</v>
      </c>
      <c r="F257" s="169">
        <v>2</v>
      </c>
      <c r="G257" s="168" t="s">
        <v>152</v>
      </c>
      <c r="H257" s="146">
        <v>224</v>
      </c>
      <c r="I257" s="220">
        <v>0</v>
      </c>
      <c r="J257" s="217">
        <v>0</v>
      </c>
      <c r="K257" s="220">
        <v>0</v>
      </c>
      <c r="L257" s="220">
        <v>0</v>
      </c>
      <c r="M257" s="38"/>
    </row>
    <row r="258" spans="1:13" ht="26.25" hidden="1" customHeight="1">
      <c r="A258" s="166">
        <v>3</v>
      </c>
      <c r="B258" s="167">
        <v>2</v>
      </c>
      <c r="C258" s="167">
        <v>1</v>
      </c>
      <c r="D258" s="167">
        <v>4</v>
      </c>
      <c r="E258" s="167"/>
      <c r="F258" s="169"/>
      <c r="G258" s="168" t="s">
        <v>153</v>
      </c>
      <c r="H258" s="146">
        <v>225</v>
      </c>
      <c r="I258" s="155">
        <f>I259</f>
        <v>0</v>
      </c>
      <c r="J258" s="156">
        <f>J259</f>
        <v>0</v>
      </c>
      <c r="K258" s="155">
        <f>K259</f>
        <v>0</v>
      </c>
      <c r="L258" s="156">
        <f>L259</f>
        <v>0</v>
      </c>
      <c r="M258" s="38"/>
    </row>
    <row r="259" spans="1:13" ht="27.75" hidden="1" customHeight="1">
      <c r="A259" s="161">
        <v>3</v>
      </c>
      <c r="B259" s="159">
        <v>2</v>
      </c>
      <c r="C259" s="159">
        <v>1</v>
      </c>
      <c r="D259" s="159">
        <v>4</v>
      </c>
      <c r="E259" s="159">
        <v>1</v>
      </c>
      <c r="F259" s="162"/>
      <c r="G259" s="160" t="s">
        <v>153</v>
      </c>
      <c r="H259" s="146">
        <v>226</v>
      </c>
      <c r="I259" s="177">
        <f>SUM(I260:I261)</f>
        <v>0</v>
      </c>
      <c r="J259" s="199">
        <f>SUM(J260:J261)</f>
        <v>0</v>
      </c>
      <c r="K259" s="178">
        <f>SUM(K260:K261)</f>
        <v>0</v>
      </c>
      <c r="L259" s="178">
        <f>SUM(L260:L261)</f>
        <v>0</v>
      </c>
      <c r="M259" s="38"/>
    </row>
    <row r="260" spans="1:13" ht="25.5" hidden="1" customHeight="1">
      <c r="A260" s="166">
        <v>3</v>
      </c>
      <c r="B260" s="167">
        <v>2</v>
      </c>
      <c r="C260" s="167">
        <v>1</v>
      </c>
      <c r="D260" s="167">
        <v>4</v>
      </c>
      <c r="E260" s="167">
        <v>1</v>
      </c>
      <c r="F260" s="169">
        <v>1</v>
      </c>
      <c r="G260" s="168" t="s">
        <v>154</v>
      </c>
      <c r="H260" s="146">
        <v>227</v>
      </c>
      <c r="I260" s="174">
        <v>0</v>
      </c>
      <c r="J260" s="174">
        <v>0</v>
      </c>
      <c r="K260" s="174">
        <v>0</v>
      </c>
      <c r="L260" s="174">
        <v>0</v>
      </c>
      <c r="M260" s="38"/>
    </row>
    <row r="261" spans="1:13" ht="27.75" hidden="1" customHeight="1">
      <c r="A261" s="166">
        <v>3</v>
      </c>
      <c r="B261" s="167">
        <v>2</v>
      </c>
      <c r="C261" s="167">
        <v>1</v>
      </c>
      <c r="D261" s="167">
        <v>4</v>
      </c>
      <c r="E261" s="167">
        <v>1</v>
      </c>
      <c r="F261" s="169">
        <v>2</v>
      </c>
      <c r="G261" s="168" t="s">
        <v>155</v>
      </c>
      <c r="H261" s="146">
        <v>228</v>
      </c>
      <c r="I261" s="174">
        <v>0</v>
      </c>
      <c r="J261" s="174">
        <v>0</v>
      </c>
      <c r="K261" s="174">
        <v>0</v>
      </c>
      <c r="L261" s="174">
        <v>0</v>
      </c>
      <c r="M261" s="38"/>
    </row>
    <row r="262" spans="1:13" hidden="1">
      <c r="A262" s="166">
        <v>3</v>
      </c>
      <c r="B262" s="167">
        <v>2</v>
      </c>
      <c r="C262" s="167">
        <v>1</v>
      </c>
      <c r="D262" s="167">
        <v>5</v>
      </c>
      <c r="E262" s="167"/>
      <c r="F262" s="169"/>
      <c r="G262" s="168" t="s">
        <v>156</v>
      </c>
      <c r="H262" s="146">
        <v>229</v>
      </c>
      <c r="I262" s="155">
        <f t="shared" ref="I262:L263" si="24">I263</f>
        <v>0</v>
      </c>
      <c r="J262" s="197">
        <f t="shared" si="24"/>
        <v>0</v>
      </c>
      <c r="K262" s="156">
        <f t="shared" si="24"/>
        <v>0</v>
      </c>
      <c r="L262" s="156">
        <f t="shared" si="24"/>
        <v>0</v>
      </c>
    </row>
    <row r="263" spans="1:13" ht="29.25" hidden="1" customHeight="1">
      <c r="A263" s="166">
        <v>3</v>
      </c>
      <c r="B263" s="167">
        <v>2</v>
      </c>
      <c r="C263" s="167">
        <v>1</v>
      </c>
      <c r="D263" s="167">
        <v>5</v>
      </c>
      <c r="E263" s="167">
        <v>1</v>
      </c>
      <c r="F263" s="169"/>
      <c r="G263" s="168" t="s">
        <v>156</v>
      </c>
      <c r="H263" s="146">
        <v>230</v>
      </c>
      <c r="I263" s="156">
        <f t="shared" si="24"/>
        <v>0</v>
      </c>
      <c r="J263" s="197">
        <f t="shared" si="24"/>
        <v>0</v>
      </c>
      <c r="K263" s="156">
        <f t="shared" si="24"/>
        <v>0</v>
      </c>
      <c r="L263" s="156">
        <f t="shared" si="24"/>
        <v>0</v>
      </c>
      <c r="M263" s="38"/>
    </row>
    <row r="264" spans="1:13" hidden="1">
      <c r="A264" s="188">
        <v>3</v>
      </c>
      <c r="B264" s="189">
        <v>2</v>
      </c>
      <c r="C264" s="189">
        <v>1</v>
      </c>
      <c r="D264" s="189">
        <v>5</v>
      </c>
      <c r="E264" s="189">
        <v>1</v>
      </c>
      <c r="F264" s="190">
        <v>1</v>
      </c>
      <c r="G264" s="168" t="s">
        <v>156</v>
      </c>
      <c r="H264" s="146">
        <v>231</v>
      </c>
      <c r="I264" s="220">
        <v>0</v>
      </c>
      <c r="J264" s="220">
        <v>0</v>
      </c>
      <c r="K264" s="220">
        <v>0</v>
      </c>
      <c r="L264" s="220">
        <v>0</v>
      </c>
    </row>
    <row r="265" spans="1:13" hidden="1">
      <c r="A265" s="166">
        <v>3</v>
      </c>
      <c r="B265" s="167">
        <v>2</v>
      </c>
      <c r="C265" s="167">
        <v>1</v>
      </c>
      <c r="D265" s="167">
        <v>6</v>
      </c>
      <c r="E265" s="167"/>
      <c r="F265" s="169"/>
      <c r="G265" s="168" t="s">
        <v>157</v>
      </c>
      <c r="H265" s="146">
        <v>232</v>
      </c>
      <c r="I265" s="155">
        <f t="shared" ref="I265:L266" si="25">I266</f>
        <v>0</v>
      </c>
      <c r="J265" s="197">
        <f t="shared" si="25"/>
        <v>0</v>
      </c>
      <c r="K265" s="156">
        <f t="shared" si="25"/>
        <v>0</v>
      </c>
      <c r="L265" s="156">
        <f t="shared" si="25"/>
        <v>0</v>
      </c>
    </row>
    <row r="266" spans="1:13" hidden="1">
      <c r="A266" s="166">
        <v>3</v>
      </c>
      <c r="B266" s="166">
        <v>2</v>
      </c>
      <c r="C266" s="167">
        <v>1</v>
      </c>
      <c r="D266" s="167">
        <v>6</v>
      </c>
      <c r="E266" s="167">
        <v>1</v>
      </c>
      <c r="F266" s="169"/>
      <c r="G266" s="168" t="s">
        <v>157</v>
      </c>
      <c r="H266" s="146">
        <v>233</v>
      </c>
      <c r="I266" s="155">
        <f t="shared" si="25"/>
        <v>0</v>
      </c>
      <c r="J266" s="197">
        <f t="shared" si="25"/>
        <v>0</v>
      </c>
      <c r="K266" s="156">
        <f t="shared" si="25"/>
        <v>0</v>
      </c>
      <c r="L266" s="156">
        <f t="shared" si="25"/>
        <v>0</v>
      </c>
    </row>
    <row r="267" spans="1:13" ht="24" hidden="1" customHeight="1">
      <c r="A267" s="161">
        <v>3</v>
      </c>
      <c r="B267" s="161">
        <v>2</v>
      </c>
      <c r="C267" s="167">
        <v>1</v>
      </c>
      <c r="D267" s="167">
        <v>6</v>
      </c>
      <c r="E267" s="167">
        <v>1</v>
      </c>
      <c r="F267" s="169">
        <v>1</v>
      </c>
      <c r="G267" s="168" t="s">
        <v>157</v>
      </c>
      <c r="H267" s="146">
        <v>234</v>
      </c>
      <c r="I267" s="220">
        <v>0</v>
      </c>
      <c r="J267" s="220">
        <v>0</v>
      </c>
      <c r="K267" s="220">
        <v>0</v>
      </c>
      <c r="L267" s="220">
        <v>0</v>
      </c>
      <c r="M267" s="38"/>
    </row>
    <row r="268" spans="1:13" ht="27.75" hidden="1" customHeight="1">
      <c r="A268" s="166">
        <v>3</v>
      </c>
      <c r="B268" s="166">
        <v>2</v>
      </c>
      <c r="C268" s="167">
        <v>1</v>
      </c>
      <c r="D268" s="167">
        <v>7</v>
      </c>
      <c r="E268" s="167"/>
      <c r="F268" s="169"/>
      <c r="G268" s="168" t="s">
        <v>158</v>
      </c>
      <c r="H268" s="146">
        <v>235</v>
      </c>
      <c r="I268" s="155">
        <f>I269</f>
        <v>0</v>
      </c>
      <c r="J268" s="197">
        <f>J269</f>
        <v>0</v>
      </c>
      <c r="K268" s="156">
        <f>K269</f>
        <v>0</v>
      </c>
      <c r="L268" s="156">
        <f>L269</f>
        <v>0</v>
      </c>
      <c r="M268" s="38"/>
    </row>
    <row r="269" spans="1:13" hidden="1">
      <c r="A269" s="166">
        <v>3</v>
      </c>
      <c r="B269" s="167">
        <v>2</v>
      </c>
      <c r="C269" s="167">
        <v>1</v>
      </c>
      <c r="D269" s="167">
        <v>7</v>
      </c>
      <c r="E269" s="167">
        <v>1</v>
      </c>
      <c r="F269" s="169"/>
      <c r="G269" s="168" t="s">
        <v>158</v>
      </c>
      <c r="H269" s="146">
        <v>236</v>
      </c>
      <c r="I269" s="155">
        <f>I270+I271</f>
        <v>0</v>
      </c>
      <c r="J269" s="155">
        <f>J270+J271</f>
        <v>0</v>
      </c>
      <c r="K269" s="155">
        <f>K270+K271</f>
        <v>0</v>
      </c>
      <c r="L269" s="155">
        <f>L270+L271</f>
        <v>0</v>
      </c>
    </row>
    <row r="270" spans="1:13" ht="27" hidden="1" customHeight="1">
      <c r="A270" s="166">
        <v>3</v>
      </c>
      <c r="B270" s="167">
        <v>2</v>
      </c>
      <c r="C270" s="167">
        <v>1</v>
      </c>
      <c r="D270" s="167">
        <v>7</v>
      </c>
      <c r="E270" s="167">
        <v>1</v>
      </c>
      <c r="F270" s="169">
        <v>1</v>
      </c>
      <c r="G270" s="168" t="s">
        <v>159</v>
      </c>
      <c r="H270" s="146">
        <v>237</v>
      </c>
      <c r="I270" s="173">
        <v>0</v>
      </c>
      <c r="J270" s="174">
        <v>0</v>
      </c>
      <c r="K270" s="174">
        <v>0</v>
      </c>
      <c r="L270" s="174">
        <v>0</v>
      </c>
      <c r="M270" s="38"/>
    </row>
    <row r="271" spans="1:13" ht="24.75" hidden="1" customHeight="1">
      <c r="A271" s="166">
        <v>3</v>
      </c>
      <c r="B271" s="167">
        <v>2</v>
      </c>
      <c r="C271" s="167">
        <v>1</v>
      </c>
      <c r="D271" s="167">
        <v>7</v>
      </c>
      <c r="E271" s="167">
        <v>1</v>
      </c>
      <c r="F271" s="169">
        <v>2</v>
      </c>
      <c r="G271" s="168" t="s">
        <v>160</v>
      </c>
      <c r="H271" s="146">
        <v>238</v>
      </c>
      <c r="I271" s="174">
        <v>0</v>
      </c>
      <c r="J271" s="174">
        <v>0</v>
      </c>
      <c r="K271" s="174">
        <v>0</v>
      </c>
      <c r="L271" s="174">
        <v>0</v>
      </c>
      <c r="M271" s="38"/>
    </row>
    <row r="272" spans="1:13" ht="38.25" hidden="1" customHeight="1">
      <c r="A272" s="166">
        <v>3</v>
      </c>
      <c r="B272" s="167">
        <v>2</v>
      </c>
      <c r="C272" s="167">
        <v>2</v>
      </c>
      <c r="D272" s="229"/>
      <c r="E272" s="229"/>
      <c r="F272" s="230"/>
      <c r="G272" s="168" t="s">
        <v>161</v>
      </c>
      <c r="H272" s="146">
        <v>239</v>
      </c>
      <c r="I272" s="155">
        <f>SUM(I273+I282+I286+I290+I294+I297+I300)</f>
        <v>0</v>
      </c>
      <c r="J272" s="197">
        <f>SUM(J273+J282+J286+J290+J294+J297+J300)</f>
        <v>0</v>
      </c>
      <c r="K272" s="156">
        <f>SUM(K273+K282+K286+K290+K294+K297+K300)</f>
        <v>0</v>
      </c>
      <c r="L272" s="156">
        <f>SUM(L273+L282+L286+L290+L294+L297+L300)</f>
        <v>0</v>
      </c>
      <c r="M272" s="38"/>
    </row>
    <row r="273" spans="1:13" hidden="1">
      <c r="A273" s="166">
        <v>3</v>
      </c>
      <c r="B273" s="167">
        <v>2</v>
      </c>
      <c r="C273" s="167">
        <v>2</v>
      </c>
      <c r="D273" s="167">
        <v>1</v>
      </c>
      <c r="E273" s="167"/>
      <c r="F273" s="169"/>
      <c r="G273" s="168" t="s">
        <v>162</v>
      </c>
      <c r="H273" s="146">
        <v>240</v>
      </c>
      <c r="I273" s="155">
        <f>I274</f>
        <v>0</v>
      </c>
      <c r="J273" s="155">
        <f>J274</f>
        <v>0</v>
      </c>
      <c r="K273" s="155">
        <f>K274</f>
        <v>0</v>
      </c>
      <c r="L273" s="155">
        <f>L274</f>
        <v>0</v>
      </c>
    </row>
    <row r="274" spans="1:13" hidden="1">
      <c r="A274" s="170">
        <v>3</v>
      </c>
      <c r="B274" s="166">
        <v>2</v>
      </c>
      <c r="C274" s="167">
        <v>2</v>
      </c>
      <c r="D274" s="167">
        <v>1</v>
      </c>
      <c r="E274" s="167">
        <v>1</v>
      </c>
      <c r="F274" s="169"/>
      <c r="G274" s="168" t="s">
        <v>140</v>
      </c>
      <c r="H274" s="146">
        <v>241</v>
      </c>
      <c r="I274" s="155">
        <f>SUM(I275)</f>
        <v>0</v>
      </c>
      <c r="J274" s="155">
        <f>SUM(J275)</f>
        <v>0</v>
      </c>
      <c r="K274" s="155">
        <f>SUM(K275)</f>
        <v>0</v>
      </c>
      <c r="L274" s="155">
        <f>SUM(L275)</f>
        <v>0</v>
      </c>
    </row>
    <row r="275" spans="1:13" hidden="1">
      <c r="A275" s="170">
        <v>3</v>
      </c>
      <c r="B275" s="166">
        <v>2</v>
      </c>
      <c r="C275" s="167">
        <v>2</v>
      </c>
      <c r="D275" s="167">
        <v>1</v>
      </c>
      <c r="E275" s="167">
        <v>1</v>
      </c>
      <c r="F275" s="169">
        <v>1</v>
      </c>
      <c r="G275" s="168" t="s">
        <v>140</v>
      </c>
      <c r="H275" s="146">
        <v>242</v>
      </c>
      <c r="I275" s="174">
        <v>0</v>
      </c>
      <c r="J275" s="174">
        <v>0</v>
      </c>
      <c r="K275" s="174">
        <v>0</v>
      </c>
      <c r="L275" s="174">
        <v>0</v>
      </c>
    </row>
    <row r="276" spans="1:13" ht="24" hidden="1" customHeight="1">
      <c r="A276" s="170">
        <v>3</v>
      </c>
      <c r="B276" s="166">
        <v>2</v>
      </c>
      <c r="C276" s="167">
        <v>2</v>
      </c>
      <c r="D276" s="167">
        <v>1</v>
      </c>
      <c r="E276" s="167">
        <v>2</v>
      </c>
      <c r="F276" s="169"/>
      <c r="G276" s="168" t="s">
        <v>163</v>
      </c>
      <c r="H276" s="146">
        <v>243</v>
      </c>
      <c r="I276" s="155">
        <f>SUM(I277:I278)</f>
        <v>0</v>
      </c>
      <c r="J276" s="155">
        <f>SUM(J277:J278)</f>
        <v>0</v>
      </c>
      <c r="K276" s="155">
        <f>SUM(K277:K278)</f>
        <v>0</v>
      </c>
      <c r="L276" s="155">
        <f>SUM(L277:L278)</f>
        <v>0</v>
      </c>
      <c r="M276" s="38"/>
    </row>
    <row r="277" spans="1:13" ht="24" hidden="1" customHeight="1">
      <c r="A277" s="170">
        <v>3</v>
      </c>
      <c r="B277" s="166">
        <v>2</v>
      </c>
      <c r="C277" s="167">
        <v>2</v>
      </c>
      <c r="D277" s="167">
        <v>1</v>
      </c>
      <c r="E277" s="167">
        <v>2</v>
      </c>
      <c r="F277" s="169">
        <v>1</v>
      </c>
      <c r="G277" s="168" t="s">
        <v>142</v>
      </c>
      <c r="H277" s="146">
        <v>244</v>
      </c>
      <c r="I277" s="174">
        <v>0</v>
      </c>
      <c r="J277" s="173">
        <v>0</v>
      </c>
      <c r="K277" s="174">
        <v>0</v>
      </c>
      <c r="L277" s="174">
        <v>0</v>
      </c>
      <c r="M277" s="38"/>
    </row>
    <row r="278" spans="1:13" ht="32.25" hidden="1" customHeight="1">
      <c r="A278" s="170">
        <v>3</v>
      </c>
      <c r="B278" s="166">
        <v>2</v>
      </c>
      <c r="C278" s="167">
        <v>2</v>
      </c>
      <c r="D278" s="167">
        <v>1</v>
      </c>
      <c r="E278" s="167">
        <v>2</v>
      </c>
      <c r="F278" s="169">
        <v>2</v>
      </c>
      <c r="G278" s="168" t="s">
        <v>143</v>
      </c>
      <c r="H278" s="146">
        <v>245</v>
      </c>
      <c r="I278" s="174">
        <v>0</v>
      </c>
      <c r="J278" s="173">
        <v>0</v>
      </c>
      <c r="K278" s="174">
        <v>0</v>
      </c>
      <c r="L278" s="174">
        <v>0</v>
      </c>
      <c r="M278" s="38"/>
    </row>
    <row r="279" spans="1:13" ht="27" hidden="1" customHeight="1">
      <c r="A279" s="170">
        <v>3</v>
      </c>
      <c r="B279" s="166">
        <v>2</v>
      </c>
      <c r="C279" s="167">
        <v>2</v>
      </c>
      <c r="D279" s="167">
        <v>1</v>
      </c>
      <c r="E279" s="167">
        <v>3</v>
      </c>
      <c r="F279" s="169"/>
      <c r="G279" s="168" t="s">
        <v>144</v>
      </c>
      <c r="H279" s="146">
        <v>246</v>
      </c>
      <c r="I279" s="155">
        <f>SUM(I280:I281)</f>
        <v>0</v>
      </c>
      <c r="J279" s="155">
        <f>SUM(J280:J281)</f>
        <v>0</v>
      </c>
      <c r="K279" s="155">
        <f>SUM(K280:K281)</f>
        <v>0</v>
      </c>
      <c r="L279" s="155">
        <f>SUM(L280:L281)</f>
        <v>0</v>
      </c>
      <c r="M279" s="38"/>
    </row>
    <row r="280" spans="1:13" ht="27.75" hidden="1" customHeight="1">
      <c r="A280" s="170">
        <v>3</v>
      </c>
      <c r="B280" s="166">
        <v>2</v>
      </c>
      <c r="C280" s="167">
        <v>2</v>
      </c>
      <c r="D280" s="167">
        <v>1</v>
      </c>
      <c r="E280" s="167">
        <v>3</v>
      </c>
      <c r="F280" s="169">
        <v>1</v>
      </c>
      <c r="G280" s="168" t="s">
        <v>145</v>
      </c>
      <c r="H280" s="146">
        <v>247</v>
      </c>
      <c r="I280" s="174">
        <v>0</v>
      </c>
      <c r="J280" s="173">
        <v>0</v>
      </c>
      <c r="K280" s="174">
        <v>0</v>
      </c>
      <c r="L280" s="174">
        <v>0</v>
      </c>
      <c r="M280" s="38"/>
    </row>
    <row r="281" spans="1:13" ht="27" hidden="1" customHeight="1">
      <c r="A281" s="170">
        <v>3</v>
      </c>
      <c r="B281" s="166">
        <v>2</v>
      </c>
      <c r="C281" s="167">
        <v>2</v>
      </c>
      <c r="D281" s="167">
        <v>1</v>
      </c>
      <c r="E281" s="167">
        <v>3</v>
      </c>
      <c r="F281" s="169">
        <v>2</v>
      </c>
      <c r="G281" s="168" t="s">
        <v>164</v>
      </c>
      <c r="H281" s="146">
        <v>248</v>
      </c>
      <c r="I281" s="174">
        <v>0</v>
      </c>
      <c r="J281" s="173">
        <v>0</v>
      </c>
      <c r="K281" s="174">
        <v>0</v>
      </c>
      <c r="L281" s="174">
        <v>0</v>
      </c>
      <c r="M281" s="38"/>
    </row>
    <row r="282" spans="1:13" ht="25.5" hidden="1" customHeight="1">
      <c r="A282" s="170">
        <v>3</v>
      </c>
      <c r="B282" s="166">
        <v>2</v>
      </c>
      <c r="C282" s="167">
        <v>2</v>
      </c>
      <c r="D282" s="167">
        <v>2</v>
      </c>
      <c r="E282" s="167"/>
      <c r="F282" s="169"/>
      <c r="G282" s="168" t="s">
        <v>165</v>
      </c>
      <c r="H282" s="146">
        <v>249</v>
      </c>
      <c r="I282" s="155">
        <f>I283</f>
        <v>0</v>
      </c>
      <c r="J282" s="156">
        <f>J283</f>
        <v>0</v>
      </c>
      <c r="K282" s="155">
        <f>K283</f>
        <v>0</v>
      </c>
      <c r="L282" s="156">
        <f>L283</f>
        <v>0</v>
      </c>
      <c r="M282" s="38"/>
    </row>
    <row r="283" spans="1:13" ht="32.25" hidden="1" customHeight="1">
      <c r="A283" s="166">
        <v>3</v>
      </c>
      <c r="B283" s="167">
        <v>2</v>
      </c>
      <c r="C283" s="159">
        <v>2</v>
      </c>
      <c r="D283" s="159">
        <v>2</v>
      </c>
      <c r="E283" s="159">
        <v>1</v>
      </c>
      <c r="F283" s="162"/>
      <c r="G283" s="168" t="s">
        <v>165</v>
      </c>
      <c r="H283" s="146">
        <v>250</v>
      </c>
      <c r="I283" s="177">
        <f>SUM(I284:I285)</f>
        <v>0</v>
      </c>
      <c r="J283" s="199">
        <f>SUM(J284:J285)</f>
        <v>0</v>
      </c>
      <c r="K283" s="178">
        <f>SUM(K284:K285)</f>
        <v>0</v>
      </c>
      <c r="L283" s="178">
        <f>SUM(L284:L285)</f>
        <v>0</v>
      </c>
      <c r="M283" s="38"/>
    </row>
    <row r="284" spans="1:13" ht="25.5" hidden="1" customHeight="1">
      <c r="A284" s="166">
        <v>3</v>
      </c>
      <c r="B284" s="167">
        <v>2</v>
      </c>
      <c r="C284" s="167">
        <v>2</v>
      </c>
      <c r="D284" s="167">
        <v>2</v>
      </c>
      <c r="E284" s="167">
        <v>1</v>
      </c>
      <c r="F284" s="169">
        <v>1</v>
      </c>
      <c r="G284" s="168" t="s">
        <v>166</v>
      </c>
      <c r="H284" s="146">
        <v>251</v>
      </c>
      <c r="I284" s="174">
        <v>0</v>
      </c>
      <c r="J284" s="174">
        <v>0</v>
      </c>
      <c r="K284" s="174">
        <v>0</v>
      </c>
      <c r="L284" s="174">
        <v>0</v>
      </c>
      <c r="M284" s="38"/>
    </row>
    <row r="285" spans="1:13" ht="25.5" hidden="1" customHeight="1">
      <c r="A285" s="166">
        <v>3</v>
      </c>
      <c r="B285" s="167">
        <v>2</v>
      </c>
      <c r="C285" s="167">
        <v>2</v>
      </c>
      <c r="D285" s="167">
        <v>2</v>
      </c>
      <c r="E285" s="167">
        <v>1</v>
      </c>
      <c r="F285" s="169">
        <v>2</v>
      </c>
      <c r="G285" s="170" t="s">
        <v>167</v>
      </c>
      <c r="H285" s="146">
        <v>252</v>
      </c>
      <c r="I285" s="174">
        <v>0</v>
      </c>
      <c r="J285" s="174">
        <v>0</v>
      </c>
      <c r="K285" s="174">
        <v>0</v>
      </c>
      <c r="L285" s="174">
        <v>0</v>
      </c>
      <c r="M285" s="38"/>
    </row>
    <row r="286" spans="1:13" ht="25.5" hidden="1" customHeight="1">
      <c r="A286" s="166">
        <v>3</v>
      </c>
      <c r="B286" s="167">
        <v>2</v>
      </c>
      <c r="C286" s="167">
        <v>2</v>
      </c>
      <c r="D286" s="167">
        <v>3</v>
      </c>
      <c r="E286" s="167"/>
      <c r="F286" s="169"/>
      <c r="G286" s="168" t="s">
        <v>168</v>
      </c>
      <c r="H286" s="146">
        <v>253</v>
      </c>
      <c r="I286" s="155">
        <f>I287</f>
        <v>0</v>
      </c>
      <c r="J286" s="197">
        <f>J287</f>
        <v>0</v>
      </c>
      <c r="K286" s="156">
        <f>K287</f>
        <v>0</v>
      </c>
      <c r="L286" s="156">
        <f>L287</f>
        <v>0</v>
      </c>
      <c r="M286" s="38"/>
    </row>
    <row r="287" spans="1:13" ht="30" hidden="1" customHeight="1">
      <c r="A287" s="161">
        <v>3</v>
      </c>
      <c r="B287" s="167">
        <v>2</v>
      </c>
      <c r="C287" s="167">
        <v>2</v>
      </c>
      <c r="D287" s="167">
        <v>3</v>
      </c>
      <c r="E287" s="167">
        <v>1</v>
      </c>
      <c r="F287" s="169"/>
      <c r="G287" s="168" t="s">
        <v>168</v>
      </c>
      <c r="H287" s="146">
        <v>254</v>
      </c>
      <c r="I287" s="155">
        <f>I288+I289</f>
        <v>0</v>
      </c>
      <c r="J287" s="155">
        <f>J288+J289</f>
        <v>0</v>
      </c>
      <c r="K287" s="155">
        <f>K288+K289</f>
        <v>0</v>
      </c>
      <c r="L287" s="155">
        <f>L288+L289</f>
        <v>0</v>
      </c>
      <c r="M287" s="38"/>
    </row>
    <row r="288" spans="1:13" ht="31.5" hidden="1" customHeight="1">
      <c r="A288" s="161">
        <v>3</v>
      </c>
      <c r="B288" s="167">
        <v>2</v>
      </c>
      <c r="C288" s="167">
        <v>2</v>
      </c>
      <c r="D288" s="167">
        <v>3</v>
      </c>
      <c r="E288" s="167">
        <v>1</v>
      </c>
      <c r="F288" s="169">
        <v>1</v>
      </c>
      <c r="G288" s="168" t="s">
        <v>169</v>
      </c>
      <c r="H288" s="146">
        <v>255</v>
      </c>
      <c r="I288" s="174">
        <v>0</v>
      </c>
      <c r="J288" s="174">
        <v>0</v>
      </c>
      <c r="K288" s="174">
        <v>0</v>
      </c>
      <c r="L288" s="174">
        <v>0</v>
      </c>
      <c r="M288" s="38"/>
    </row>
    <row r="289" spans="1:13" ht="25.5" hidden="1" customHeight="1">
      <c r="A289" s="161">
        <v>3</v>
      </c>
      <c r="B289" s="167">
        <v>2</v>
      </c>
      <c r="C289" s="167">
        <v>2</v>
      </c>
      <c r="D289" s="167">
        <v>3</v>
      </c>
      <c r="E289" s="167">
        <v>1</v>
      </c>
      <c r="F289" s="169">
        <v>2</v>
      </c>
      <c r="G289" s="168" t="s">
        <v>170</v>
      </c>
      <c r="H289" s="146">
        <v>256</v>
      </c>
      <c r="I289" s="174">
        <v>0</v>
      </c>
      <c r="J289" s="174">
        <v>0</v>
      </c>
      <c r="K289" s="174">
        <v>0</v>
      </c>
      <c r="L289" s="174">
        <v>0</v>
      </c>
      <c r="M289" s="38"/>
    </row>
    <row r="290" spans="1:13" ht="27" hidden="1" customHeight="1">
      <c r="A290" s="166">
        <v>3</v>
      </c>
      <c r="B290" s="167">
        <v>2</v>
      </c>
      <c r="C290" s="167">
        <v>2</v>
      </c>
      <c r="D290" s="167">
        <v>4</v>
      </c>
      <c r="E290" s="167"/>
      <c r="F290" s="169"/>
      <c r="G290" s="168" t="s">
        <v>171</v>
      </c>
      <c r="H290" s="146">
        <v>257</v>
      </c>
      <c r="I290" s="155">
        <f>I291</f>
        <v>0</v>
      </c>
      <c r="J290" s="197">
        <f>J291</f>
        <v>0</v>
      </c>
      <c r="K290" s="156">
        <f>K291</f>
        <v>0</v>
      </c>
      <c r="L290" s="156">
        <f>L291</f>
        <v>0</v>
      </c>
      <c r="M290" s="38"/>
    </row>
    <row r="291" spans="1:13" hidden="1">
      <c r="A291" s="166">
        <v>3</v>
      </c>
      <c r="B291" s="167">
        <v>2</v>
      </c>
      <c r="C291" s="167">
        <v>2</v>
      </c>
      <c r="D291" s="167">
        <v>4</v>
      </c>
      <c r="E291" s="167">
        <v>1</v>
      </c>
      <c r="F291" s="169"/>
      <c r="G291" s="168" t="s">
        <v>171</v>
      </c>
      <c r="H291" s="146">
        <v>258</v>
      </c>
      <c r="I291" s="155">
        <f>SUM(I292:I293)</f>
        <v>0</v>
      </c>
      <c r="J291" s="197">
        <f>SUM(J292:J293)</f>
        <v>0</v>
      </c>
      <c r="K291" s="156">
        <f>SUM(K292:K293)</f>
        <v>0</v>
      </c>
      <c r="L291" s="156">
        <f>SUM(L292:L293)</f>
        <v>0</v>
      </c>
    </row>
    <row r="292" spans="1:13" ht="30.75" hidden="1" customHeight="1">
      <c r="A292" s="166">
        <v>3</v>
      </c>
      <c r="B292" s="167">
        <v>2</v>
      </c>
      <c r="C292" s="167">
        <v>2</v>
      </c>
      <c r="D292" s="167">
        <v>4</v>
      </c>
      <c r="E292" s="167">
        <v>1</v>
      </c>
      <c r="F292" s="169">
        <v>1</v>
      </c>
      <c r="G292" s="168" t="s">
        <v>172</v>
      </c>
      <c r="H292" s="146">
        <v>259</v>
      </c>
      <c r="I292" s="174">
        <v>0</v>
      </c>
      <c r="J292" s="174">
        <v>0</v>
      </c>
      <c r="K292" s="174">
        <v>0</v>
      </c>
      <c r="L292" s="174">
        <v>0</v>
      </c>
      <c r="M292" s="38"/>
    </row>
    <row r="293" spans="1:13" ht="27.75" hidden="1" customHeight="1">
      <c r="A293" s="161">
        <v>3</v>
      </c>
      <c r="B293" s="159">
        <v>2</v>
      </c>
      <c r="C293" s="159">
        <v>2</v>
      </c>
      <c r="D293" s="159">
        <v>4</v>
      </c>
      <c r="E293" s="159">
        <v>1</v>
      </c>
      <c r="F293" s="162">
        <v>2</v>
      </c>
      <c r="G293" s="170" t="s">
        <v>173</v>
      </c>
      <c r="H293" s="146">
        <v>260</v>
      </c>
      <c r="I293" s="174">
        <v>0</v>
      </c>
      <c r="J293" s="174">
        <v>0</v>
      </c>
      <c r="K293" s="174">
        <v>0</v>
      </c>
      <c r="L293" s="174">
        <v>0</v>
      </c>
      <c r="M293" s="38"/>
    </row>
    <row r="294" spans="1:13" ht="28.5" hidden="1" customHeight="1">
      <c r="A294" s="166">
        <v>3</v>
      </c>
      <c r="B294" s="167">
        <v>2</v>
      </c>
      <c r="C294" s="167">
        <v>2</v>
      </c>
      <c r="D294" s="167">
        <v>5</v>
      </c>
      <c r="E294" s="167"/>
      <c r="F294" s="169"/>
      <c r="G294" s="168" t="s">
        <v>174</v>
      </c>
      <c r="H294" s="146">
        <v>261</v>
      </c>
      <c r="I294" s="155">
        <f t="shared" ref="I294:L295" si="26">I295</f>
        <v>0</v>
      </c>
      <c r="J294" s="197">
        <f t="shared" si="26"/>
        <v>0</v>
      </c>
      <c r="K294" s="156">
        <f t="shared" si="26"/>
        <v>0</v>
      </c>
      <c r="L294" s="156">
        <f t="shared" si="26"/>
        <v>0</v>
      </c>
      <c r="M294" s="38"/>
    </row>
    <row r="295" spans="1:13" ht="26.25" hidden="1" customHeight="1">
      <c r="A295" s="166">
        <v>3</v>
      </c>
      <c r="B295" s="167">
        <v>2</v>
      </c>
      <c r="C295" s="167">
        <v>2</v>
      </c>
      <c r="D295" s="167">
        <v>5</v>
      </c>
      <c r="E295" s="167">
        <v>1</v>
      </c>
      <c r="F295" s="169"/>
      <c r="G295" s="168" t="s">
        <v>174</v>
      </c>
      <c r="H295" s="146">
        <v>262</v>
      </c>
      <c r="I295" s="155">
        <f t="shared" si="26"/>
        <v>0</v>
      </c>
      <c r="J295" s="197">
        <f t="shared" si="26"/>
        <v>0</v>
      </c>
      <c r="K295" s="156">
        <f t="shared" si="26"/>
        <v>0</v>
      </c>
      <c r="L295" s="156">
        <f t="shared" si="26"/>
        <v>0</v>
      </c>
      <c r="M295" s="38"/>
    </row>
    <row r="296" spans="1:13" ht="26.25" hidden="1" customHeight="1">
      <c r="A296" s="166">
        <v>3</v>
      </c>
      <c r="B296" s="167">
        <v>2</v>
      </c>
      <c r="C296" s="167">
        <v>2</v>
      </c>
      <c r="D296" s="167">
        <v>5</v>
      </c>
      <c r="E296" s="167">
        <v>1</v>
      </c>
      <c r="F296" s="169">
        <v>1</v>
      </c>
      <c r="G296" s="168" t="s">
        <v>174</v>
      </c>
      <c r="H296" s="146">
        <v>263</v>
      </c>
      <c r="I296" s="174">
        <v>0</v>
      </c>
      <c r="J296" s="174">
        <v>0</v>
      </c>
      <c r="K296" s="174">
        <v>0</v>
      </c>
      <c r="L296" s="174">
        <v>0</v>
      </c>
      <c r="M296" s="38"/>
    </row>
    <row r="297" spans="1:13" ht="26.25" hidden="1" customHeight="1">
      <c r="A297" s="166">
        <v>3</v>
      </c>
      <c r="B297" s="167">
        <v>2</v>
      </c>
      <c r="C297" s="167">
        <v>2</v>
      </c>
      <c r="D297" s="167">
        <v>6</v>
      </c>
      <c r="E297" s="167"/>
      <c r="F297" s="169"/>
      <c r="G297" s="168" t="s">
        <v>157</v>
      </c>
      <c r="H297" s="146">
        <v>264</v>
      </c>
      <c r="I297" s="155">
        <f t="shared" ref="I297:L298" si="27">I298</f>
        <v>0</v>
      </c>
      <c r="J297" s="231">
        <f t="shared" si="27"/>
        <v>0</v>
      </c>
      <c r="K297" s="156">
        <f t="shared" si="27"/>
        <v>0</v>
      </c>
      <c r="L297" s="156">
        <f t="shared" si="27"/>
        <v>0</v>
      </c>
      <c r="M297" s="38"/>
    </row>
    <row r="298" spans="1:13" ht="30" hidden="1" customHeight="1">
      <c r="A298" s="166">
        <v>3</v>
      </c>
      <c r="B298" s="167">
        <v>2</v>
      </c>
      <c r="C298" s="167">
        <v>2</v>
      </c>
      <c r="D298" s="167">
        <v>6</v>
      </c>
      <c r="E298" s="167">
        <v>1</v>
      </c>
      <c r="F298" s="169"/>
      <c r="G298" s="168" t="s">
        <v>157</v>
      </c>
      <c r="H298" s="146">
        <v>265</v>
      </c>
      <c r="I298" s="155">
        <f t="shared" si="27"/>
        <v>0</v>
      </c>
      <c r="J298" s="231">
        <f t="shared" si="27"/>
        <v>0</v>
      </c>
      <c r="K298" s="156">
        <f t="shared" si="27"/>
        <v>0</v>
      </c>
      <c r="L298" s="156">
        <f t="shared" si="27"/>
        <v>0</v>
      </c>
      <c r="M298" s="38"/>
    </row>
    <row r="299" spans="1:13" ht="24.75" hidden="1" customHeight="1">
      <c r="A299" s="166">
        <v>3</v>
      </c>
      <c r="B299" s="189">
        <v>2</v>
      </c>
      <c r="C299" s="189">
        <v>2</v>
      </c>
      <c r="D299" s="167">
        <v>6</v>
      </c>
      <c r="E299" s="189">
        <v>1</v>
      </c>
      <c r="F299" s="190">
        <v>1</v>
      </c>
      <c r="G299" s="191" t="s">
        <v>157</v>
      </c>
      <c r="H299" s="146">
        <v>266</v>
      </c>
      <c r="I299" s="174">
        <v>0</v>
      </c>
      <c r="J299" s="174">
        <v>0</v>
      </c>
      <c r="K299" s="174">
        <v>0</v>
      </c>
      <c r="L299" s="174">
        <v>0</v>
      </c>
      <c r="M299" s="38"/>
    </row>
    <row r="300" spans="1:13" ht="29.25" hidden="1" customHeight="1">
      <c r="A300" s="170">
        <v>3</v>
      </c>
      <c r="B300" s="166">
        <v>2</v>
      </c>
      <c r="C300" s="167">
        <v>2</v>
      </c>
      <c r="D300" s="167">
        <v>7</v>
      </c>
      <c r="E300" s="167"/>
      <c r="F300" s="169"/>
      <c r="G300" s="168" t="s">
        <v>158</v>
      </c>
      <c r="H300" s="146">
        <v>267</v>
      </c>
      <c r="I300" s="155">
        <f>I301</f>
        <v>0</v>
      </c>
      <c r="J300" s="231">
        <f>J301</f>
        <v>0</v>
      </c>
      <c r="K300" s="156">
        <f>K301</f>
        <v>0</v>
      </c>
      <c r="L300" s="156">
        <f>L301</f>
        <v>0</v>
      </c>
      <c r="M300" s="38"/>
    </row>
    <row r="301" spans="1:13" ht="26.25" hidden="1" customHeight="1">
      <c r="A301" s="170">
        <v>3</v>
      </c>
      <c r="B301" s="166">
        <v>2</v>
      </c>
      <c r="C301" s="167">
        <v>2</v>
      </c>
      <c r="D301" s="167">
        <v>7</v>
      </c>
      <c r="E301" s="167">
        <v>1</v>
      </c>
      <c r="F301" s="169"/>
      <c r="G301" s="168" t="s">
        <v>158</v>
      </c>
      <c r="H301" s="146">
        <v>268</v>
      </c>
      <c r="I301" s="155">
        <f>I302+I303</f>
        <v>0</v>
      </c>
      <c r="J301" s="155">
        <f>J302+J303</f>
        <v>0</v>
      </c>
      <c r="K301" s="155">
        <f>K302+K303</f>
        <v>0</v>
      </c>
      <c r="L301" s="155">
        <f>L302+L303</f>
        <v>0</v>
      </c>
      <c r="M301" s="38"/>
    </row>
    <row r="302" spans="1:13" ht="27.75" hidden="1" customHeight="1">
      <c r="A302" s="170">
        <v>3</v>
      </c>
      <c r="B302" s="166">
        <v>2</v>
      </c>
      <c r="C302" s="166">
        <v>2</v>
      </c>
      <c r="D302" s="167">
        <v>7</v>
      </c>
      <c r="E302" s="167">
        <v>1</v>
      </c>
      <c r="F302" s="169">
        <v>1</v>
      </c>
      <c r="G302" s="168" t="s">
        <v>159</v>
      </c>
      <c r="H302" s="146">
        <v>269</v>
      </c>
      <c r="I302" s="174">
        <v>0</v>
      </c>
      <c r="J302" s="174">
        <v>0</v>
      </c>
      <c r="K302" s="174">
        <v>0</v>
      </c>
      <c r="L302" s="174">
        <v>0</v>
      </c>
      <c r="M302" s="38"/>
    </row>
    <row r="303" spans="1:13" ht="25.5" hidden="1" customHeight="1">
      <c r="A303" s="170">
        <v>3</v>
      </c>
      <c r="B303" s="166">
        <v>2</v>
      </c>
      <c r="C303" s="166">
        <v>2</v>
      </c>
      <c r="D303" s="167">
        <v>7</v>
      </c>
      <c r="E303" s="167">
        <v>1</v>
      </c>
      <c r="F303" s="169">
        <v>2</v>
      </c>
      <c r="G303" s="168" t="s">
        <v>160</v>
      </c>
      <c r="H303" s="146">
        <v>270</v>
      </c>
      <c r="I303" s="174">
        <v>0</v>
      </c>
      <c r="J303" s="174">
        <v>0</v>
      </c>
      <c r="K303" s="174">
        <v>0</v>
      </c>
      <c r="L303" s="174">
        <v>0</v>
      </c>
      <c r="M303" s="38"/>
    </row>
    <row r="304" spans="1:13" ht="30" hidden="1" customHeight="1">
      <c r="A304" s="175">
        <v>3</v>
      </c>
      <c r="B304" s="175">
        <v>3</v>
      </c>
      <c r="C304" s="151"/>
      <c r="D304" s="152"/>
      <c r="E304" s="152"/>
      <c r="F304" s="154"/>
      <c r="G304" s="153" t="s">
        <v>175</v>
      </c>
      <c r="H304" s="146">
        <v>271</v>
      </c>
      <c r="I304" s="155">
        <f>SUM(I305+I337)</f>
        <v>0</v>
      </c>
      <c r="J304" s="231">
        <f>SUM(J305+J337)</f>
        <v>0</v>
      </c>
      <c r="K304" s="156">
        <f>SUM(K305+K337)</f>
        <v>0</v>
      </c>
      <c r="L304" s="156">
        <f>SUM(L305+L337)</f>
        <v>0</v>
      </c>
      <c r="M304" s="38"/>
    </row>
    <row r="305" spans="1:13" ht="40.5" hidden="1" customHeight="1">
      <c r="A305" s="170">
        <v>3</v>
      </c>
      <c r="B305" s="170">
        <v>3</v>
      </c>
      <c r="C305" s="166">
        <v>1</v>
      </c>
      <c r="D305" s="167"/>
      <c r="E305" s="167"/>
      <c r="F305" s="169"/>
      <c r="G305" s="168" t="s">
        <v>176</v>
      </c>
      <c r="H305" s="146">
        <v>272</v>
      </c>
      <c r="I305" s="155">
        <f>SUM(I306+I315+I319+I323+I327+I330+I333)</f>
        <v>0</v>
      </c>
      <c r="J305" s="231">
        <f>SUM(J306+J315+J319+J323+J327+J330+J333)</f>
        <v>0</v>
      </c>
      <c r="K305" s="156">
        <f>SUM(K306+K315+K319+K323+K327+K330+K333)</f>
        <v>0</v>
      </c>
      <c r="L305" s="156">
        <f>SUM(L306+L315+L319+L323+L327+L330+L333)</f>
        <v>0</v>
      </c>
      <c r="M305" s="38"/>
    </row>
    <row r="306" spans="1:13" ht="29.25" hidden="1" customHeight="1">
      <c r="A306" s="170">
        <v>3</v>
      </c>
      <c r="B306" s="170">
        <v>3</v>
      </c>
      <c r="C306" s="166">
        <v>1</v>
      </c>
      <c r="D306" s="167">
        <v>1</v>
      </c>
      <c r="E306" s="167"/>
      <c r="F306" s="169"/>
      <c r="G306" s="168" t="s">
        <v>162</v>
      </c>
      <c r="H306" s="146">
        <v>273</v>
      </c>
      <c r="I306" s="155">
        <f>SUM(I307+I309+I312)</f>
        <v>0</v>
      </c>
      <c r="J306" s="155">
        <f>SUM(J307+J309+J312)</f>
        <v>0</v>
      </c>
      <c r="K306" s="155">
        <f>SUM(K307+K309+K312)</f>
        <v>0</v>
      </c>
      <c r="L306" s="155">
        <f>SUM(L307+L309+L312)</f>
        <v>0</v>
      </c>
      <c r="M306" s="38"/>
    </row>
    <row r="307" spans="1:13" ht="27" hidden="1" customHeight="1">
      <c r="A307" s="170">
        <v>3</v>
      </c>
      <c r="B307" s="170">
        <v>3</v>
      </c>
      <c r="C307" s="166">
        <v>1</v>
      </c>
      <c r="D307" s="167">
        <v>1</v>
      </c>
      <c r="E307" s="167">
        <v>1</v>
      </c>
      <c r="F307" s="169"/>
      <c r="G307" s="168" t="s">
        <v>140</v>
      </c>
      <c r="H307" s="146">
        <v>274</v>
      </c>
      <c r="I307" s="155">
        <f>SUM(I308:I308)</f>
        <v>0</v>
      </c>
      <c r="J307" s="231">
        <f>SUM(J308:J308)</f>
        <v>0</v>
      </c>
      <c r="K307" s="156">
        <f>SUM(K308:K308)</f>
        <v>0</v>
      </c>
      <c r="L307" s="156">
        <f>SUM(L308:L308)</f>
        <v>0</v>
      </c>
      <c r="M307" s="38"/>
    </row>
    <row r="308" spans="1:13" ht="28.5" hidden="1" customHeight="1">
      <c r="A308" s="170">
        <v>3</v>
      </c>
      <c r="B308" s="170">
        <v>3</v>
      </c>
      <c r="C308" s="166">
        <v>1</v>
      </c>
      <c r="D308" s="167">
        <v>1</v>
      </c>
      <c r="E308" s="167">
        <v>1</v>
      </c>
      <c r="F308" s="169">
        <v>1</v>
      </c>
      <c r="G308" s="168" t="s">
        <v>140</v>
      </c>
      <c r="H308" s="146">
        <v>275</v>
      </c>
      <c r="I308" s="174">
        <v>0</v>
      </c>
      <c r="J308" s="174">
        <v>0</v>
      </c>
      <c r="K308" s="174">
        <v>0</v>
      </c>
      <c r="L308" s="174">
        <v>0</v>
      </c>
      <c r="M308" s="38"/>
    </row>
    <row r="309" spans="1:13" ht="31.5" hidden="1" customHeight="1">
      <c r="A309" s="170">
        <v>3</v>
      </c>
      <c r="B309" s="170">
        <v>3</v>
      </c>
      <c r="C309" s="166">
        <v>1</v>
      </c>
      <c r="D309" s="167">
        <v>1</v>
      </c>
      <c r="E309" s="167">
        <v>2</v>
      </c>
      <c r="F309" s="169"/>
      <c r="G309" s="168" t="s">
        <v>163</v>
      </c>
      <c r="H309" s="146">
        <v>276</v>
      </c>
      <c r="I309" s="155">
        <f>SUM(I310:I311)</f>
        <v>0</v>
      </c>
      <c r="J309" s="155">
        <f>SUM(J310:J311)</f>
        <v>0</v>
      </c>
      <c r="K309" s="155">
        <f>SUM(K310:K311)</f>
        <v>0</v>
      </c>
      <c r="L309" s="155">
        <f>SUM(L310:L311)</f>
        <v>0</v>
      </c>
      <c r="M309" s="38"/>
    </row>
    <row r="310" spans="1:13" ht="25.5" hidden="1" customHeight="1">
      <c r="A310" s="170">
        <v>3</v>
      </c>
      <c r="B310" s="170">
        <v>3</v>
      </c>
      <c r="C310" s="166">
        <v>1</v>
      </c>
      <c r="D310" s="167">
        <v>1</v>
      </c>
      <c r="E310" s="167">
        <v>2</v>
      </c>
      <c r="F310" s="169">
        <v>1</v>
      </c>
      <c r="G310" s="168" t="s">
        <v>142</v>
      </c>
      <c r="H310" s="146">
        <v>277</v>
      </c>
      <c r="I310" s="174">
        <v>0</v>
      </c>
      <c r="J310" s="174">
        <v>0</v>
      </c>
      <c r="K310" s="174">
        <v>0</v>
      </c>
      <c r="L310" s="174">
        <v>0</v>
      </c>
      <c r="M310" s="38"/>
    </row>
    <row r="311" spans="1:13" ht="29.25" hidden="1" customHeight="1">
      <c r="A311" s="170">
        <v>3</v>
      </c>
      <c r="B311" s="170">
        <v>3</v>
      </c>
      <c r="C311" s="166">
        <v>1</v>
      </c>
      <c r="D311" s="167">
        <v>1</v>
      </c>
      <c r="E311" s="167">
        <v>2</v>
      </c>
      <c r="F311" s="169">
        <v>2</v>
      </c>
      <c r="G311" s="168" t="s">
        <v>143</v>
      </c>
      <c r="H311" s="146">
        <v>278</v>
      </c>
      <c r="I311" s="174">
        <v>0</v>
      </c>
      <c r="J311" s="174">
        <v>0</v>
      </c>
      <c r="K311" s="174">
        <v>0</v>
      </c>
      <c r="L311" s="174">
        <v>0</v>
      </c>
      <c r="M311" s="38"/>
    </row>
    <row r="312" spans="1:13" ht="28.5" hidden="1" customHeight="1">
      <c r="A312" s="170">
        <v>3</v>
      </c>
      <c r="B312" s="170">
        <v>3</v>
      </c>
      <c r="C312" s="166">
        <v>1</v>
      </c>
      <c r="D312" s="167">
        <v>1</v>
      </c>
      <c r="E312" s="167">
        <v>3</v>
      </c>
      <c r="F312" s="169"/>
      <c r="G312" s="168" t="s">
        <v>144</v>
      </c>
      <c r="H312" s="146">
        <v>279</v>
      </c>
      <c r="I312" s="155">
        <f>SUM(I313:I314)</f>
        <v>0</v>
      </c>
      <c r="J312" s="155">
        <f>SUM(J313:J314)</f>
        <v>0</v>
      </c>
      <c r="K312" s="155">
        <f>SUM(K313:K314)</f>
        <v>0</v>
      </c>
      <c r="L312" s="155">
        <f>SUM(L313:L314)</f>
        <v>0</v>
      </c>
      <c r="M312" s="38"/>
    </row>
    <row r="313" spans="1:13" ht="24.75" hidden="1" customHeight="1">
      <c r="A313" s="170">
        <v>3</v>
      </c>
      <c r="B313" s="170">
        <v>3</v>
      </c>
      <c r="C313" s="166">
        <v>1</v>
      </c>
      <c r="D313" s="167">
        <v>1</v>
      </c>
      <c r="E313" s="167">
        <v>3</v>
      </c>
      <c r="F313" s="169">
        <v>1</v>
      </c>
      <c r="G313" s="168" t="s">
        <v>145</v>
      </c>
      <c r="H313" s="146">
        <v>280</v>
      </c>
      <c r="I313" s="174">
        <v>0</v>
      </c>
      <c r="J313" s="174">
        <v>0</v>
      </c>
      <c r="K313" s="174">
        <v>0</v>
      </c>
      <c r="L313" s="174">
        <v>0</v>
      </c>
      <c r="M313" s="38"/>
    </row>
    <row r="314" spans="1:13" ht="22.5" hidden="1" customHeight="1">
      <c r="A314" s="170">
        <v>3</v>
      </c>
      <c r="B314" s="170">
        <v>3</v>
      </c>
      <c r="C314" s="166">
        <v>1</v>
      </c>
      <c r="D314" s="167">
        <v>1</v>
      </c>
      <c r="E314" s="167">
        <v>3</v>
      </c>
      <c r="F314" s="169">
        <v>2</v>
      </c>
      <c r="G314" s="168" t="s">
        <v>164</v>
      </c>
      <c r="H314" s="146">
        <v>281</v>
      </c>
      <c r="I314" s="174">
        <v>0</v>
      </c>
      <c r="J314" s="174">
        <v>0</v>
      </c>
      <c r="K314" s="174">
        <v>0</v>
      </c>
      <c r="L314" s="174">
        <v>0</v>
      </c>
      <c r="M314" s="38"/>
    </row>
    <row r="315" spans="1:13" hidden="1">
      <c r="A315" s="187">
        <v>3</v>
      </c>
      <c r="B315" s="161">
        <v>3</v>
      </c>
      <c r="C315" s="166">
        <v>1</v>
      </c>
      <c r="D315" s="167">
        <v>2</v>
      </c>
      <c r="E315" s="167"/>
      <c r="F315" s="169"/>
      <c r="G315" s="168" t="s">
        <v>177</v>
      </c>
      <c r="H315" s="146">
        <v>282</v>
      </c>
      <c r="I315" s="155">
        <f>I316</f>
        <v>0</v>
      </c>
      <c r="J315" s="231">
        <f>J316</f>
        <v>0</v>
      </c>
      <c r="K315" s="156">
        <f>K316</f>
        <v>0</v>
      </c>
      <c r="L315" s="156">
        <f>L316</f>
        <v>0</v>
      </c>
    </row>
    <row r="316" spans="1:13" ht="26.25" hidden="1" customHeight="1">
      <c r="A316" s="187">
        <v>3</v>
      </c>
      <c r="B316" s="187">
        <v>3</v>
      </c>
      <c r="C316" s="161">
        <v>1</v>
      </c>
      <c r="D316" s="159">
        <v>2</v>
      </c>
      <c r="E316" s="159">
        <v>1</v>
      </c>
      <c r="F316" s="162"/>
      <c r="G316" s="168" t="s">
        <v>177</v>
      </c>
      <c r="H316" s="146">
        <v>283</v>
      </c>
      <c r="I316" s="177">
        <f>SUM(I317:I318)</f>
        <v>0</v>
      </c>
      <c r="J316" s="232">
        <f>SUM(J317:J318)</f>
        <v>0</v>
      </c>
      <c r="K316" s="178">
        <f>SUM(K317:K318)</f>
        <v>0</v>
      </c>
      <c r="L316" s="178">
        <f>SUM(L317:L318)</f>
        <v>0</v>
      </c>
      <c r="M316" s="38"/>
    </row>
    <row r="317" spans="1:13" ht="25.5" hidden="1" customHeight="1">
      <c r="A317" s="170">
        <v>3</v>
      </c>
      <c r="B317" s="170">
        <v>3</v>
      </c>
      <c r="C317" s="166">
        <v>1</v>
      </c>
      <c r="D317" s="167">
        <v>2</v>
      </c>
      <c r="E317" s="167">
        <v>1</v>
      </c>
      <c r="F317" s="169">
        <v>1</v>
      </c>
      <c r="G317" s="168" t="s">
        <v>178</v>
      </c>
      <c r="H317" s="146">
        <v>284</v>
      </c>
      <c r="I317" s="174">
        <v>0</v>
      </c>
      <c r="J317" s="174">
        <v>0</v>
      </c>
      <c r="K317" s="174">
        <v>0</v>
      </c>
      <c r="L317" s="174">
        <v>0</v>
      </c>
      <c r="M317" s="38"/>
    </row>
    <row r="318" spans="1:13" ht="24" hidden="1" customHeight="1">
      <c r="A318" s="179">
        <v>3</v>
      </c>
      <c r="B318" s="215">
        <v>3</v>
      </c>
      <c r="C318" s="188">
        <v>1</v>
      </c>
      <c r="D318" s="189">
        <v>2</v>
      </c>
      <c r="E318" s="189">
        <v>1</v>
      </c>
      <c r="F318" s="190">
        <v>2</v>
      </c>
      <c r="G318" s="191" t="s">
        <v>179</v>
      </c>
      <c r="H318" s="146">
        <v>285</v>
      </c>
      <c r="I318" s="174">
        <v>0</v>
      </c>
      <c r="J318" s="174">
        <v>0</v>
      </c>
      <c r="K318" s="174">
        <v>0</v>
      </c>
      <c r="L318" s="174">
        <v>0</v>
      </c>
      <c r="M318" s="38"/>
    </row>
    <row r="319" spans="1:13" ht="27.75" hidden="1" customHeight="1">
      <c r="A319" s="166">
        <v>3</v>
      </c>
      <c r="B319" s="168">
        <v>3</v>
      </c>
      <c r="C319" s="166">
        <v>1</v>
      </c>
      <c r="D319" s="167">
        <v>3</v>
      </c>
      <c r="E319" s="167"/>
      <c r="F319" s="169"/>
      <c r="G319" s="168" t="s">
        <v>180</v>
      </c>
      <c r="H319" s="146">
        <v>286</v>
      </c>
      <c r="I319" s="155">
        <f>I320</f>
        <v>0</v>
      </c>
      <c r="J319" s="231">
        <f>J320</f>
        <v>0</v>
      </c>
      <c r="K319" s="156">
        <f>K320</f>
        <v>0</v>
      </c>
      <c r="L319" s="156">
        <f>L320</f>
        <v>0</v>
      </c>
      <c r="M319" s="38"/>
    </row>
    <row r="320" spans="1:13" ht="24" hidden="1" customHeight="1">
      <c r="A320" s="166">
        <v>3</v>
      </c>
      <c r="B320" s="191">
        <v>3</v>
      </c>
      <c r="C320" s="188">
        <v>1</v>
      </c>
      <c r="D320" s="189">
        <v>3</v>
      </c>
      <c r="E320" s="189">
        <v>1</v>
      </c>
      <c r="F320" s="190"/>
      <c r="G320" s="168" t="s">
        <v>180</v>
      </c>
      <c r="H320" s="146">
        <v>287</v>
      </c>
      <c r="I320" s="156">
        <f>I321+I322</f>
        <v>0</v>
      </c>
      <c r="J320" s="156">
        <f>J321+J322</f>
        <v>0</v>
      </c>
      <c r="K320" s="156">
        <f>K321+K322</f>
        <v>0</v>
      </c>
      <c r="L320" s="156">
        <f>L321+L322</f>
        <v>0</v>
      </c>
      <c r="M320" s="38"/>
    </row>
    <row r="321" spans="1:13" ht="27" hidden="1" customHeight="1">
      <c r="A321" s="166">
        <v>3</v>
      </c>
      <c r="B321" s="168">
        <v>3</v>
      </c>
      <c r="C321" s="166">
        <v>1</v>
      </c>
      <c r="D321" s="167">
        <v>3</v>
      </c>
      <c r="E321" s="167">
        <v>1</v>
      </c>
      <c r="F321" s="169">
        <v>1</v>
      </c>
      <c r="G321" s="168" t="s">
        <v>181</v>
      </c>
      <c r="H321" s="146">
        <v>288</v>
      </c>
      <c r="I321" s="220">
        <v>0</v>
      </c>
      <c r="J321" s="220">
        <v>0</v>
      </c>
      <c r="K321" s="220">
        <v>0</v>
      </c>
      <c r="L321" s="219">
        <v>0</v>
      </c>
      <c r="M321" s="38"/>
    </row>
    <row r="322" spans="1:13" ht="26.25" hidden="1" customHeight="1">
      <c r="A322" s="166">
        <v>3</v>
      </c>
      <c r="B322" s="168">
        <v>3</v>
      </c>
      <c r="C322" s="166">
        <v>1</v>
      </c>
      <c r="D322" s="167">
        <v>3</v>
      </c>
      <c r="E322" s="167">
        <v>1</v>
      </c>
      <c r="F322" s="169">
        <v>2</v>
      </c>
      <c r="G322" s="168" t="s">
        <v>182</v>
      </c>
      <c r="H322" s="146">
        <v>289</v>
      </c>
      <c r="I322" s="174">
        <v>0</v>
      </c>
      <c r="J322" s="174">
        <v>0</v>
      </c>
      <c r="K322" s="174">
        <v>0</v>
      </c>
      <c r="L322" s="174">
        <v>0</v>
      </c>
      <c r="M322" s="38"/>
    </row>
    <row r="323" spans="1:13" hidden="1">
      <c r="A323" s="166">
        <v>3</v>
      </c>
      <c r="B323" s="168">
        <v>3</v>
      </c>
      <c r="C323" s="166">
        <v>1</v>
      </c>
      <c r="D323" s="167">
        <v>4</v>
      </c>
      <c r="E323" s="167"/>
      <c r="F323" s="169"/>
      <c r="G323" s="168" t="s">
        <v>183</v>
      </c>
      <c r="H323" s="146">
        <v>290</v>
      </c>
      <c r="I323" s="155">
        <f>I324</f>
        <v>0</v>
      </c>
      <c r="J323" s="231">
        <f>J324</f>
        <v>0</v>
      </c>
      <c r="K323" s="156">
        <f>K324</f>
        <v>0</v>
      </c>
      <c r="L323" s="156">
        <f>L324</f>
        <v>0</v>
      </c>
    </row>
    <row r="324" spans="1:13" ht="31.5" hidden="1" customHeight="1">
      <c r="A324" s="170">
        <v>3</v>
      </c>
      <c r="B324" s="166">
        <v>3</v>
      </c>
      <c r="C324" s="167">
        <v>1</v>
      </c>
      <c r="D324" s="167">
        <v>4</v>
      </c>
      <c r="E324" s="167">
        <v>1</v>
      </c>
      <c r="F324" s="169"/>
      <c r="G324" s="168" t="s">
        <v>183</v>
      </c>
      <c r="H324" s="146">
        <v>291</v>
      </c>
      <c r="I324" s="155">
        <f>SUM(I325:I326)</f>
        <v>0</v>
      </c>
      <c r="J324" s="155">
        <f>SUM(J325:J326)</f>
        <v>0</v>
      </c>
      <c r="K324" s="155">
        <f>SUM(K325:K326)</f>
        <v>0</v>
      </c>
      <c r="L324" s="155">
        <f>SUM(L325:L326)</f>
        <v>0</v>
      </c>
      <c r="M324" s="38"/>
    </row>
    <row r="325" spans="1:13" hidden="1">
      <c r="A325" s="170">
        <v>3</v>
      </c>
      <c r="B325" s="166">
        <v>3</v>
      </c>
      <c r="C325" s="167">
        <v>1</v>
      </c>
      <c r="D325" s="167">
        <v>4</v>
      </c>
      <c r="E325" s="167">
        <v>1</v>
      </c>
      <c r="F325" s="169">
        <v>1</v>
      </c>
      <c r="G325" s="168" t="s">
        <v>184</v>
      </c>
      <c r="H325" s="146">
        <v>292</v>
      </c>
      <c r="I325" s="173">
        <v>0</v>
      </c>
      <c r="J325" s="174">
        <v>0</v>
      </c>
      <c r="K325" s="174">
        <v>0</v>
      </c>
      <c r="L325" s="173">
        <v>0</v>
      </c>
    </row>
    <row r="326" spans="1:13" ht="30.75" hidden="1" customHeight="1">
      <c r="A326" s="166">
        <v>3</v>
      </c>
      <c r="B326" s="167">
        <v>3</v>
      </c>
      <c r="C326" s="167">
        <v>1</v>
      </c>
      <c r="D326" s="167">
        <v>4</v>
      </c>
      <c r="E326" s="167">
        <v>1</v>
      </c>
      <c r="F326" s="169">
        <v>2</v>
      </c>
      <c r="G326" s="168" t="s">
        <v>185</v>
      </c>
      <c r="H326" s="146">
        <v>293</v>
      </c>
      <c r="I326" s="174">
        <v>0</v>
      </c>
      <c r="J326" s="220">
        <v>0</v>
      </c>
      <c r="K326" s="220">
        <v>0</v>
      </c>
      <c r="L326" s="219">
        <v>0</v>
      </c>
      <c r="M326" s="38"/>
    </row>
    <row r="327" spans="1:13" ht="26.25" hidden="1" customHeight="1">
      <c r="A327" s="166">
        <v>3</v>
      </c>
      <c r="B327" s="167">
        <v>3</v>
      </c>
      <c r="C327" s="167">
        <v>1</v>
      </c>
      <c r="D327" s="167">
        <v>5</v>
      </c>
      <c r="E327" s="167"/>
      <c r="F327" s="169"/>
      <c r="G327" s="168" t="s">
        <v>186</v>
      </c>
      <c r="H327" s="146">
        <v>294</v>
      </c>
      <c r="I327" s="178">
        <f t="shared" ref="I327:L328" si="28">I328</f>
        <v>0</v>
      </c>
      <c r="J327" s="231">
        <f t="shared" si="28"/>
        <v>0</v>
      </c>
      <c r="K327" s="156">
        <f t="shared" si="28"/>
        <v>0</v>
      </c>
      <c r="L327" s="156">
        <f t="shared" si="28"/>
        <v>0</v>
      </c>
      <c r="M327" s="38"/>
    </row>
    <row r="328" spans="1:13" ht="30" hidden="1" customHeight="1">
      <c r="A328" s="161">
        <v>3</v>
      </c>
      <c r="B328" s="189">
        <v>3</v>
      </c>
      <c r="C328" s="189">
        <v>1</v>
      </c>
      <c r="D328" s="189">
        <v>5</v>
      </c>
      <c r="E328" s="189">
        <v>1</v>
      </c>
      <c r="F328" s="190"/>
      <c r="G328" s="168" t="s">
        <v>186</v>
      </c>
      <c r="H328" s="146">
        <v>295</v>
      </c>
      <c r="I328" s="156">
        <f t="shared" si="28"/>
        <v>0</v>
      </c>
      <c r="J328" s="232">
        <f t="shared" si="28"/>
        <v>0</v>
      </c>
      <c r="K328" s="178">
        <f t="shared" si="28"/>
        <v>0</v>
      </c>
      <c r="L328" s="178">
        <f t="shared" si="28"/>
        <v>0</v>
      </c>
      <c r="M328" s="38"/>
    </row>
    <row r="329" spans="1:13" ht="30" hidden="1" customHeight="1">
      <c r="A329" s="166">
        <v>3</v>
      </c>
      <c r="B329" s="167">
        <v>3</v>
      </c>
      <c r="C329" s="167">
        <v>1</v>
      </c>
      <c r="D329" s="167">
        <v>5</v>
      </c>
      <c r="E329" s="167">
        <v>1</v>
      </c>
      <c r="F329" s="169">
        <v>1</v>
      </c>
      <c r="G329" s="168" t="s">
        <v>187</v>
      </c>
      <c r="H329" s="146">
        <v>296</v>
      </c>
      <c r="I329" s="174">
        <v>0</v>
      </c>
      <c r="J329" s="220">
        <v>0</v>
      </c>
      <c r="K329" s="220">
        <v>0</v>
      </c>
      <c r="L329" s="219">
        <v>0</v>
      </c>
      <c r="M329" s="38"/>
    </row>
    <row r="330" spans="1:13" ht="30" hidden="1" customHeight="1">
      <c r="A330" s="166">
        <v>3</v>
      </c>
      <c r="B330" s="167">
        <v>3</v>
      </c>
      <c r="C330" s="167">
        <v>1</v>
      </c>
      <c r="D330" s="167">
        <v>6</v>
      </c>
      <c r="E330" s="167"/>
      <c r="F330" s="169"/>
      <c r="G330" s="168" t="s">
        <v>157</v>
      </c>
      <c r="H330" s="146">
        <v>297</v>
      </c>
      <c r="I330" s="156">
        <f t="shared" ref="I330:L331" si="29">I331</f>
        <v>0</v>
      </c>
      <c r="J330" s="231">
        <f t="shared" si="29"/>
        <v>0</v>
      </c>
      <c r="K330" s="156">
        <f t="shared" si="29"/>
        <v>0</v>
      </c>
      <c r="L330" s="156">
        <f t="shared" si="29"/>
        <v>0</v>
      </c>
      <c r="M330" s="38"/>
    </row>
    <row r="331" spans="1:13" ht="30" hidden="1" customHeight="1">
      <c r="A331" s="166">
        <v>3</v>
      </c>
      <c r="B331" s="167">
        <v>3</v>
      </c>
      <c r="C331" s="167">
        <v>1</v>
      </c>
      <c r="D331" s="167">
        <v>6</v>
      </c>
      <c r="E331" s="167">
        <v>1</v>
      </c>
      <c r="F331" s="169"/>
      <c r="G331" s="168" t="s">
        <v>157</v>
      </c>
      <c r="H331" s="146">
        <v>298</v>
      </c>
      <c r="I331" s="155">
        <f t="shared" si="29"/>
        <v>0</v>
      </c>
      <c r="J331" s="231">
        <f t="shared" si="29"/>
        <v>0</v>
      </c>
      <c r="K331" s="156">
        <f t="shared" si="29"/>
        <v>0</v>
      </c>
      <c r="L331" s="156">
        <f t="shared" si="29"/>
        <v>0</v>
      </c>
      <c r="M331" s="38"/>
    </row>
    <row r="332" spans="1:13" ht="25.5" hidden="1" customHeight="1">
      <c r="A332" s="166">
        <v>3</v>
      </c>
      <c r="B332" s="167">
        <v>3</v>
      </c>
      <c r="C332" s="167">
        <v>1</v>
      </c>
      <c r="D332" s="167">
        <v>6</v>
      </c>
      <c r="E332" s="167">
        <v>1</v>
      </c>
      <c r="F332" s="169">
        <v>1</v>
      </c>
      <c r="G332" s="168" t="s">
        <v>157</v>
      </c>
      <c r="H332" s="146">
        <v>299</v>
      </c>
      <c r="I332" s="220">
        <v>0</v>
      </c>
      <c r="J332" s="220">
        <v>0</v>
      </c>
      <c r="K332" s="220">
        <v>0</v>
      </c>
      <c r="L332" s="219">
        <v>0</v>
      </c>
      <c r="M332" s="38"/>
    </row>
    <row r="333" spans="1:13" ht="22.5" hidden="1" customHeight="1">
      <c r="A333" s="166">
        <v>3</v>
      </c>
      <c r="B333" s="167">
        <v>3</v>
      </c>
      <c r="C333" s="167">
        <v>1</v>
      </c>
      <c r="D333" s="167">
        <v>7</v>
      </c>
      <c r="E333" s="167"/>
      <c r="F333" s="169"/>
      <c r="G333" s="168" t="s">
        <v>188</v>
      </c>
      <c r="H333" s="146">
        <v>300</v>
      </c>
      <c r="I333" s="155">
        <f>I334</f>
        <v>0</v>
      </c>
      <c r="J333" s="231">
        <f>J334</f>
        <v>0</v>
      </c>
      <c r="K333" s="156">
        <f>K334</f>
        <v>0</v>
      </c>
      <c r="L333" s="156">
        <f>L334</f>
        <v>0</v>
      </c>
      <c r="M333" s="38"/>
    </row>
    <row r="334" spans="1:13" ht="25.5" hidden="1" customHeight="1">
      <c r="A334" s="166">
        <v>3</v>
      </c>
      <c r="B334" s="167">
        <v>3</v>
      </c>
      <c r="C334" s="167">
        <v>1</v>
      </c>
      <c r="D334" s="167">
        <v>7</v>
      </c>
      <c r="E334" s="167">
        <v>1</v>
      </c>
      <c r="F334" s="169"/>
      <c r="G334" s="168" t="s">
        <v>188</v>
      </c>
      <c r="H334" s="146">
        <v>301</v>
      </c>
      <c r="I334" s="155">
        <f>I335+I336</f>
        <v>0</v>
      </c>
      <c r="J334" s="155">
        <f>J335+J336</f>
        <v>0</v>
      </c>
      <c r="K334" s="155">
        <f>K335+K336</f>
        <v>0</v>
      </c>
      <c r="L334" s="155">
        <f>L335+L336</f>
        <v>0</v>
      </c>
      <c r="M334" s="38"/>
    </row>
    <row r="335" spans="1:13" ht="27" hidden="1" customHeight="1">
      <c r="A335" s="166">
        <v>3</v>
      </c>
      <c r="B335" s="167">
        <v>3</v>
      </c>
      <c r="C335" s="167">
        <v>1</v>
      </c>
      <c r="D335" s="167">
        <v>7</v>
      </c>
      <c r="E335" s="167">
        <v>1</v>
      </c>
      <c r="F335" s="169">
        <v>1</v>
      </c>
      <c r="G335" s="168" t="s">
        <v>189</v>
      </c>
      <c r="H335" s="146">
        <v>302</v>
      </c>
      <c r="I335" s="220">
        <v>0</v>
      </c>
      <c r="J335" s="220">
        <v>0</v>
      </c>
      <c r="K335" s="220">
        <v>0</v>
      </c>
      <c r="L335" s="219">
        <v>0</v>
      </c>
      <c r="M335" s="38"/>
    </row>
    <row r="336" spans="1:13" ht="27.75" hidden="1" customHeight="1">
      <c r="A336" s="166">
        <v>3</v>
      </c>
      <c r="B336" s="167">
        <v>3</v>
      </c>
      <c r="C336" s="167">
        <v>1</v>
      </c>
      <c r="D336" s="167">
        <v>7</v>
      </c>
      <c r="E336" s="167">
        <v>1</v>
      </c>
      <c r="F336" s="169">
        <v>2</v>
      </c>
      <c r="G336" s="168" t="s">
        <v>190</v>
      </c>
      <c r="H336" s="146">
        <v>303</v>
      </c>
      <c r="I336" s="174">
        <v>0</v>
      </c>
      <c r="J336" s="174">
        <v>0</v>
      </c>
      <c r="K336" s="174">
        <v>0</v>
      </c>
      <c r="L336" s="174">
        <v>0</v>
      </c>
      <c r="M336" s="38"/>
    </row>
    <row r="337" spans="1:16" ht="38.25" hidden="1" customHeight="1">
      <c r="A337" s="166">
        <v>3</v>
      </c>
      <c r="B337" s="167">
        <v>3</v>
      </c>
      <c r="C337" s="167">
        <v>2</v>
      </c>
      <c r="D337" s="167"/>
      <c r="E337" s="167"/>
      <c r="F337" s="169"/>
      <c r="G337" s="168" t="s">
        <v>191</v>
      </c>
      <c r="H337" s="146">
        <v>304</v>
      </c>
      <c r="I337" s="155">
        <f>SUM(I338+I347+I351+I355+I359+I362+I365)</f>
        <v>0</v>
      </c>
      <c r="J337" s="231">
        <f>SUM(J338+J347+J351+J355+J359+J362+J365)</f>
        <v>0</v>
      </c>
      <c r="K337" s="156">
        <f>SUM(K338+K347+K351+K355+K359+K362+K365)</f>
        <v>0</v>
      </c>
      <c r="L337" s="156">
        <f>SUM(L338+L347+L351+L355+L359+L362+L365)</f>
        <v>0</v>
      </c>
      <c r="M337" s="38"/>
    </row>
    <row r="338" spans="1:16" ht="30" hidden="1" customHeight="1">
      <c r="A338" s="166">
        <v>3</v>
      </c>
      <c r="B338" s="167">
        <v>3</v>
      </c>
      <c r="C338" s="167">
        <v>2</v>
      </c>
      <c r="D338" s="167">
        <v>1</v>
      </c>
      <c r="E338" s="167"/>
      <c r="F338" s="169"/>
      <c r="G338" s="168" t="s">
        <v>139</v>
      </c>
      <c r="H338" s="146">
        <v>305</v>
      </c>
      <c r="I338" s="155">
        <f>I339</f>
        <v>0</v>
      </c>
      <c r="J338" s="231">
        <f>J339</f>
        <v>0</v>
      </c>
      <c r="K338" s="156">
        <f>K339</f>
        <v>0</v>
      </c>
      <c r="L338" s="156">
        <f>L339</f>
        <v>0</v>
      </c>
      <c r="M338" s="38"/>
    </row>
    <row r="339" spans="1:16" hidden="1">
      <c r="A339" s="170">
        <v>3</v>
      </c>
      <c r="B339" s="166">
        <v>3</v>
      </c>
      <c r="C339" s="167">
        <v>2</v>
      </c>
      <c r="D339" s="168">
        <v>1</v>
      </c>
      <c r="E339" s="166">
        <v>1</v>
      </c>
      <c r="F339" s="169"/>
      <c r="G339" s="168" t="s">
        <v>139</v>
      </c>
      <c r="H339" s="146">
        <v>306</v>
      </c>
      <c r="I339" s="155">
        <f t="shared" ref="I339:P339" si="30">SUM(I340:I340)</f>
        <v>0</v>
      </c>
      <c r="J339" s="155">
        <f t="shared" si="30"/>
        <v>0</v>
      </c>
      <c r="K339" s="155">
        <f t="shared" si="30"/>
        <v>0</v>
      </c>
      <c r="L339" s="155">
        <f t="shared" si="30"/>
        <v>0</v>
      </c>
      <c r="M339" s="233">
        <f t="shared" si="30"/>
        <v>0</v>
      </c>
      <c r="N339" s="233">
        <f t="shared" si="30"/>
        <v>0</v>
      </c>
      <c r="O339" s="233">
        <f t="shared" si="30"/>
        <v>0</v>
      </c>
      <c r="P339" s="233">
        <f t="shared" si="30"/>
        <v>0</v>
      </c>
    </row>
    <row r="340" spans="1:16" ht="27.75" hidden="1" customHeight="1">
      <c r="A340" s="170">
        <v>3</v>
      </c>
      <c r="B340" s="166">
        <v>3</v>
      </c>
      <c r="C340" s="167">
        <v>2</v>
      </c>
      <c r="D340" s="168">
        <v>1</v>
      </c>
      <c r="E340" s="166">
        <v>1</v>
      </c>
      <c r="F340" s="169">
        <v>1</v>
      </c>
      <c r="G340" s="168" t="s">
        <v>140</v>
      </c>
      <c r="H340" s="146">
        <v>307</v>
      </c>
      <c r="I340" s="220">
        <v>0</v>
      </c>
      <c r="J340" s="220">
        <v>0</v>
      </c>
      <c r="K340" s="220">
        <v>0</v>
      </c>
      <c r="L340" s="219">
        <v>0</v>
      </c>
      <c r="M340" s="38"/>
    </row>
    <row r="341" spans="1:16" hidden="1">
      <c r="A341" s="170">
        <v>3</v>
      </c>
      <c r="B341" s="166">
        <v>3</v>
      </c>
      <c r="C341" s="167">
        <v>2</v>
      </c>
      <c r="D341" s="168">
        <v>1</v>
      </c>
      <c r="E341" s="166">
        <v>2</v>
      </c>
      <c r="F341" s="169"/>
      <c r="G341" s="191" t="s">
        <v>163</v>
      </c>
      <c r="H341" s="146">
        <v>308</v>
      </c>
      <c r="I341" s="155">
        <f>SUM(I342:I343)</f>
        <v>0</v>
      </c>
      <c r="J341" s="155">
        <f>SUM(J342:J343)</f>
        <v>0</v>
      </c>
      <c r="K341" s="155">
        <f>SUM(K342:K343)</f>
        <v>0</v>
      </c>
      <c r="L341" s="155">
        <f>SUM(L342:L343)</f>
        <v>0</v>
      </c>
    </row>
    <row r="342" spans="1:16" hidden="1">
      <c r="A342" s="170">
        <v>3</v>
      </c>
      <c r="B342" s="166">
        <v>3</v>
      </c>
      <c r="C342" s="167">
        <v>2</v>
      </c>
      <c r="D342" s="168">
        <v>1</v>
      </c>
      <c r="E342" s="166">
        <v>2</v>
      </c>
      <c r="F342" s="169">
        <v>1</v>
      </c>
      <c r="G342" s="191" t="s">
        <v>142</v>
      </c>
      <c r="H342" s="146">
        <v>309</v>
      </c>
      <c r="I342" s="220">
        <v>0</v>
      </c>
      <c r="J342" s="220">
        <v>0</v>
      </c>
      <c r="K342" s="220">
        <v>0</v>
      </c>
      <c r="L342" s="219">
        <v>0</v>
      </c>
    </row>
    <row r="343" spans="1:16" hidden="1">
      <c r="A343" s="170">
        <v>3</v>
      </c>
      <c r="B343" s="166">
        <v>3</v>
      </c>
      <c r="C343" s="167">
        <v>2</v>
      </c>
      <c r="D343" s="168">
        <v>1</v>
      </c>
      <c r="E343" s="166">
        <v>2</v>
      </c>
      <c r="F343" s="169">
        <v>2</v>
      </c>
      <c r="G343" s="191" t="s">
        <v>143</v>
      </c>
      <c r="H343" s="146">
        <v>310</v>
      </c>
      <c r="I343" s="174">
        <v>0</v>
      </c>
      <c r="J343" s="174">
        <v>0</v>
      </c>
      <c r="K343" s="174">
        <v>0</v>
      </c>
      <c r="L343" s="174">
        <v>0</v>
      </c>
    </row>
    <row r="344" spans="1:16" hidden="1">
      <c r="A344" s="170">
        <v>3</v>
      </c>
      <c r="B344" s="166">
        <v>3</v>
      </c>
      <c r="C344" s="167">
        <v>2</v>
      </c>
      <c r="D344" s="168">
        <v>1</v>
      </c>
      <c r="E344" s="166">
        <v>3</v>
      </c>
      <c r="F344" s="169"/>
      <c r="G344" s="191" t="s">
        <v>144</v>
      </c>
      <c r="H344" s="146">
        <v>311</v>
      </c>
      <c r="I344" s="155">
        <f>SUM(I345:I346)</f>
        <v>0</v>
      </c>
      <c r="J344" s="155">
        <f>SUM(J345:J346)</f>
        <v>0</v>
      </c>
      <c r="K344" s="155">
        <f>SUM(K345:K346)</f>
        <v>0</v>
      </c>
      <c r="L344" s="155">
        <f>SUM(L345:L346)</f>
        <v>0</v>
      </c>
    </row>
    <row r="345" spans="1:16" hidden="1">
      <c r="A345" s="170">
        <v>3</v>
      </c>
      <c r="B345" s="166">
        <v>3</v>
      </c>
      <c r="C345" s="167">
        <v>2</v>
      </c>
      <c r="D345" s="168">
        <v>1</v>
      </c>
      <c r="E345" s="166">
        <v>3</v>
      </c>
      <c r="F345" s="169">
        <v>1</v>
      </c>
      <c r="G345" s="191" t="s">
        <v>145</v>
      </c>
      <c r="H345" s="146">
        <v>312</v>
      </c>
      <c r="I345" s="174">
        <v>0</v>
      </c>
      <c r="J345" s="174">
        <v>0</v>
      </c>
      <c r="K345" s="174">
        <v>0</v>
      </c>
      <c r="L345" s="174">
        <v>0</v>
      </c>
    </row>
    <row r="346" spans="1:16" hidden="1">
      <c r="A346" s="170">
        <v>3</v>
      </c>
      <c r="B346" s="166">
        <v>3</v>
      </c>
      <c r="C346" s="167">
        <v>2</v>
      </c>
      <c r="D346" s="168">
        <v>1</v>
      </c>
      <c r="E346" s="166">
        <v>3</v>
      </c>
      <c r="F346" s="169">
        <v>2</v>
      </c>
      <c r="G346" s="191" t="s">
        <v>164</v>
      </c>
      <c r="H346" s="146">
        <v>313</v>
      </c>
      <c r="I346" s="192">
        <v>0</v>
      </c>
      <c r="J346" s="234">
        <v>0</v>
      </c>
      <c r="K346" s="192">
        <v>0</v>
      </c>
      <c r="L346" s="192">
        <v>0</v>
      </c>
    </row>
    <row r="347" spans="1:16" hidden="1">
      <c r="A347" s="179">
        <v>3</v>
      </c>
      <c r="B347" s="179">
        <v>3</v>
      </c>
      <c r="C347" s="188">
        <v>2</v>
      </c>
      <c r="D347" s="191">
        <v>2</v>
      </c>
      <c r="E347" s="188"/>
      <c r="F347" s="190"/>
      <c r="G347" s="191" t="s">
        <v>177</v>
      </c>
      <c r="H347" s="146">
        <v>314</v>
      </c>
      <c r="I347" s="184">
        <f>I348</f>
        <v>0</v>
      </c>
      <c r="J347" s="235">
        <f>J348</f>
        <v>0</v>
      </c>
      <c r="K347" s="185">
        <f>K348</f>
        <v>0</v>
      </c>
      <c r="L347" s="185">
        <f>L348</f>
        <v>0</v>
      </c>
    </row>
    <row r="348" spans="1:16" hidden="1">
      <c r="A348" s="170">
        <v>3</v>
      </c>
      <c r="B348" s="170">
        <v>3</v>
      </c>
      <c r="C348" s="166">
        <v>2</v>
      </c>
      <c r="D348" s="168">
        <v>2</v>
      </c>
      <c r="E348" s="166">
        <v>1</v>
      </c>
      <c r="F348" s="169"/>
      <c r="G348" s="191" t="s">
        <v>177</v>
      </c>
      <c r="H348" s="146">
        <v>315</v>
      </c>
      <c r="I348" s="155">
        <f>SUM(I349:I350)</f>
        <v>0</v>
      </c>
      <c r="J348" s="197">
        <f>SUM(J349:J350)</f>
        <v>0</v>
      </c>
      <c r="K348" s="156">
        <f>SUM(K349:K350)</f>
        <v>0</v>
      </c>
      <c r="L348" s="156">
        <f>SUM(L349:L350)</f>
        <v>0</v>
      </c>
    </row>
    <row r="349" spans="1:16" hidden="1">
      <c r="A349" s="170">
        <v>3</v>
      </c>
      <c r="B349" s="170">
        <v>3</v>
      </c>
      <c r="C349" s="166">
        <v>2</v>
      </c>
      <c r="D349" s="168">
        <v>2</v>
      </c>
      <c r="E349" s="170">
        <v>1</v>
      </c>
      <c r="F349" s="202">
        <v>1</v>
      </c>
      <c r="G349" s="168" t="s">
        <v>178</v>
      </c>
      <c r="H349" s="146">
        <v>316</v>
      </c>
      <c r="I349" s="174">
        <v>0</v>
      </c>
      <c r="J349" s="174">
        <v>0</v>
      </c>
      <c r="K349" s="174">
        <v>0</v>
      </c>
      <c r="L349" s="174">
        <v>0</v>
      </c>
    </row>
    <row r="350" spans="1:16" hidden="1">
      <c r="A350" s="179">
        <v>3</v>
      </c>
      <c r="B350" s="179">
        <v>3</v>
      </c>
      <c r="C350" s="180">
        <v>2</v>
      </c>
      <c r="D350" s="181">
        <v>2</v>
      </c>
      <c r="E350" s="182">
        <v>1</v>
      </c>
      <c r="F350" s="210">
        <v>2</v>
      </c>
      <c r="G350" s="182" t="s">
        <v>179</v>
      </c>
      <c r="H350" s="146">
        <v>317</v>
      </c>
      <c r="I350" s="174">
        <v>0</v>
      </c>
      <c r="J350" s="174">
        <v>0</v>
      </c>
      <c r="K350" s="174">
        <v>0</v>
      </c>
      <c r="L350" s="174">
        <v>0</v>
      </c>
    </row>
    <row r="351" spans="1:16" ht="23.25" hidden="1" customHeight="1">
      <c r="A351" s="170">
        <v>3</v>
      </c>
      <c r="B351" s="170">
        <v>3</v>
      </c>
      <c r="C351" s="166">
        <v>2</v>
      </c>
      <c r="D351" s="167">
        <v>3</v>
      </c>
      <c r="E351" s="168"/>
      <c r="F351" s="202"/>
      <c r="G351" s="168" t="s">
        <v>180</v>
      </c>
      <c r="H351" s="146">
        <v>318</v>
      </c>
      <c r="I351" s="155">
        <f>I352</f>
        <v>0</v>
      </c>
      <c r="J351" s="197">
        <f>J352</f>
        <v>0</v>
      </c>
      <c r="K351" s="156">
        <f>K352</f>
        <v>0</v>
      </c>
      <c r="L351" s="156">
        <f>L352</f>
        <v>0</v>
      </c>
      <c r="M351" s="38"/>
    </row>
    <row r="352" spans="1:16" ht="27.75" hidden="1" customHeight="1">
      <c r="A352" s="170">
        <v>3</v>
      </c>
      <c r="B352" s="170">
        <v>3</v>
      </c>
      <c r="C352" s="166">
        <v>2</v>
      </c>
      <c r="D352" s="167">
        <v>3</v>
      </c>
      <c r="E352" s="168">
        <v>1</v>
      </c>
      <c r="F352" s="202"/>
      <c r="G352" s="168" t="s">
        <v>180</v>
      </c>
      <c r="H352" s="146">
        <v>319</v>
      </c>
      <c r="I352" s="155">
        <f>I353+I354</f>
        <v>0</v>
      </c>
      <c r="J352" s="155">
        <f>J353+J354</f>
        <v>0</v>
      </c>
      <c r="K352" s="155">
        <f>K353+K354</f>
        <v>0</v>
      </c>
      <c r="L352" s="155">
        <f>L353+L354</f>
        <v>0</v>
      </c>
      <c r="M352" s="38"/>
    </row>
    <row r="353" spans="1:13" ht="28.5" hidden="1" customHeight="1">
      <c r="A353" s="170">
        <v>3</v>
      </c>
      <c r="B353" s="170">
        <v>3</v>
      </c>
      <c r="C353" s="166">
        <v>2</v>
      </c>
      <c r="D353" s="167">
        <v>3</v>
      </c>
      <c r="E353" s="168">
        <v>1</v>
      </c>
      <c r="F353" s="202">
        <v>1</v>
      </c>
      <c r="G353" s="168" t="s">
        <v>181</v>
      </c>
      <c r="H353" s="146">
        <v>320</v>
      </c>
      <c r="I353" s="220">
        <v>0</v>
      </c>
      <c r="J353" s="220">
        <v>0</v>
      </c>
      <c r="K353" s="220">
        <v>0</v>
      </c>
      <c r="L353" s="219">
        <v>0</v>
      </c>
      <c r="M353" s="38"/>
    </row>
    <row r="354" spans="1:13" ht="27.75" hidden="1" customHeight="1">
      <c r="A354" s="170">
        <v>3</v>
      </c>
      <c r="B354" s="170">
        <v>3</v>
      </c>
      <c r="C354" s="166">
        <v>2</v>
      </c>
      <c r="D354" s="167">
        <v>3</v>
      </c>
      <c r="E354" s="168">
        <v>1</v>
      </c>
      <c r="F354" s="202">
        <v>2</v>
      </c>
      <c r="G354" s="168" t="s">
        <v>182</v>
      </c>
      <c r="H354" s="146">
        <v>321</v>
      </c>
      <c r="I354" s="174">
        <v>0</v>
      </c>
      <c r="J354" s="174">
        <v>0</v>
      </c>
      <c r="K354" s="174">
        <v>0</v>
      </c>
      <c r="L354" s="174">
        <v>0</v>
      </c>
      <c r="M354" s="38"/>
    </row>
    <row r="355" spans="1:13" hidden="1">
      <c r="A355" s="170">
        <v>3</v>
      </c>
      <c r="B355" s="170">
        <v>3</v>
      </c>
      <c r="C355" s="166">
        <v>2</v>
      </c>
      <c r="D355" s="167">
        <v>4</v>
      </c>
      <c r="E355" s="167"/>
      <c r="F355" s="169"/>
      <c r="G355" s="168" t="s">
        <v>183</v>
      </c>
      <c r="H355" s="146">
        <v>322</v>
      </c>
      <c r="I355" s="155">
        <f>I356</f>
        <v>0</v>
      </c>
      <c r="J355" s="197">
        <f>J356</f>
        <v>0</v>
      </c>
      <c r="K355" s="156">
        <f>K356</f>
        <v>0</v>
      </c>
      <c r="L355" s="156">
        <f>L356</f>
        <v>0</v>
      </c>
    </row>
    <row r="356" spans="1:13" hidden="1">
      <c r="A356" s="187">
        <v>3</v>
      </c>
      <c r="B356" s="187">
        <v>3</v>
      </c>
      <c r="C356" s="161">
        <v>2</v>
      </c>
      <c r="D356" s="159">
        <v>4</v>
      </c>
      <c r="E356" s="159">
        <v>1</v>
      </c>
      <c r="F356" s="162"/>
      <c r="G356" s="168" t="s">
        <v>183</v>
      </c>
      <c r="H356" s="146">
        <v>323</v>
      </c>
      <c r="I356" s="177">
        <f>SUM(I357:I358)</f>
        <v>0</v>
      </c>
      <c r="J356" s="199">
        <f>SUM(J357:J358)</f>
        <v>0</v>
      </c>
      <c r="K356" s="178">
        <f>SUM(K357:K358)</f>
        <v>0</v>
      </c>
      <c r="L356" s="178">
        <f>SUM(L357:L358)</f>
        <v>0</v>
      </c>
    </row>
    <row r="357" spans="1:13" ht="30.75" hidden="1" customHeight="1">
      <c r="A357" s="170">
        <v>3</v>
      </c>
      <c r="B357" s="170">
        <v>3</v>
      </c>
      <c r="C357" s="166">
        <v>2</v>
      </c>
      <c r="D357" s="167">
        <v>4</v>
      </c>
      <c r="E357" s="167">
        <v>1</v>
      </c>
      <c r="F357" s="169">
        <v>1</v>
      </c>
      <c r="G357" s="168" t="s">
        <v>184</v>
      </c>
      <c r="H357" s="146">
        <v>324</v>
      </c>
      <c r="I357" s="174">
        <v>0</v>
      </c>
      <c r="J357" s="174">
        <v>0</v>
      </c>
      <c r="K357" s="174">
        <v>0</v>
      </c>
      <c r="L357" s="174">
        <v>0</v>
      </c>
      <c r="M357" s="38"/>
    </row>
    <row r="358" spans="1:13" hidden="1">
      <c r="A358" s="170">
        <v>3</v>
      </c>
      <c r="B358" s="170">
        <v>3</v>
      </c>
      <c r="C358" s="166">
        <v>2</v>
      </c>
      <c r="D358" s="167">
        <v>4</v>
      </c>
      <c r="E358" s="167">
        <v>1</v>
      </c>
      <c r="F358" s="169">
        <v>2</v>
      </c>
      <c r="G358" s="168" t="s">
        <v>192</v>
      </c>
      <c r="H358" s="146">
        <v>325</v>
      </c>
      <c r="I358" s="174">
        <v>0</v>
      </c>
      <c r="J358" s="174">
        <v>0</v>
      </c>
      <c r="K358" s="174">
        <v>0</v>
      </c>
      <c r="L358" s="174">
        <v>0</v>
      </c>
    </row>
    <row r="359" spans="1:13" hidden="1">
      <c r="A359" s="170">
        <v>3</v>
      </c>
      <c r="B359" s="170">
        <v>3</v>
      </c>
      <c r="C359" s="166">
        <v>2</v>
      </c>
      <c r="D359" s="167">
        <v>5</v>
      </c>
      <c r="E359" s="167"/>
      <c r="F359" s="169"/>
      <c r="G359" s="168" t="s">
        <v>186</v>
      </c>
      <c r="H359" s="146">
        <v>326</v>
      </c>
      <c r="I359" s="155">
        <f t="shared" ref="I359:L360" si="31">I360</f>
        <v>0</v>
      </c>
      <c r="J359" s="197">
        <f t="shared" si="31"/>
        <v>0</v>
      </c>
      <c r="K359" s="156">
        <f t="shared" si="31"/>
        <v>0</v>
      </c>
      <c r="L359" s="156">
        <f t="shared" si="31"/>
        <v>0</v>
      </c>
    </row>
    <row r="360" spans="1:13" hidden="1">
      <c r="A360" s="187">
        <v>3</v>
      </c>
      <c r="B360" s="187">
        <v>3</v>
      </c>
      <c r="C360" s="161">
        <v>2</v>
      </c>
      <c r="D360" s="159">
        <v>5</v>
      </c>
      <c r="E360" s="159">
        <v>1</v>
      </c>
      <c r="F360" s="162"/>
      <c r="G360" s="168" t="s">
        <v>186</v>
      </c>
      <c r="H360" s="146">
        <v>327</v>
      </c>
      <c r="I360" s="177">
        <f t="shared" si="31"/>
        <v>0</v>
      </c>
      <c r="J360" s="199">
        <f t="shared" si="31"/>
        <v>0</v>
      </c>
      <c r="K360" s="178">
        <f t="shared" si="31"/>
        <v>0</v>
      </c>
      <c r="L360" s="178">
        <f t="shared" si="31"/>
        <v>0</v>
      </c>
    </row>
    <row r="361" spans="1:13" hidden="1">
      <c r="A361" s="170">
        <v>3</v>
      </c>
      <c r="B361" s="170">
        <v>3</v>
      </c>
      <c r="C361" s="166">
        <v>2</v>
      </c>
      <c r="D361" s="167">
        <v>5</v>
      </c>
      <c r="E361" s="167">
        <v>1</v>
      </c>
      <c r="F361" s="169">
        <v>1</v>
      </c>
      <c r="G361" s="168" t="s">
        <v>186</v>
      </c>
      <c r="H361" s="146">
        <v>328</v>
      </c>
      <c r="I361" s="220">
        <v>0</v>
      </c>
      <c r="J361" s="220">
        <v>0</v>
      </c>
      <c r="K361" s="220">
        <v>0</v>
      </c>
      <c r="L361" s="219">
        <v>0</v>
      </c>
    </row>
    <row r="362" spans="1:13" ht="30.75" hidden="1" customHeight="1">
      <c r="A362" s="170">
        <v>3</v>
      </c>
      <c r="B362" s="170">
        <v>3</v>
      </c>
      <c r="C362" s="166">
        <v>2</v>
      </c>
      <c r="D362" s="167">
        <v>6</v>
      </c>
      <c r="E362" s="167"/>
      <c r="F362" s="169"/>
      <c r="G362" s="168" t="s">
        <v>157</v>
      </c>
      <c r="H362" s="146">
        <v>329</v>
      </c>
      <c r="I362" s="155">
        <f t="shared" ref="I362:L363" si="32">I363</f>
        <v>0</v>
      </c>
      <c r="J362" s="197">
        <f t="shared" si="32"/>
        <v>0</v>
      </c>
      <c r="K362" s="156">
        <f t="shared" si="32"/>
        <v>0</v>
      </c>
      <c r="L362" s="156">
        <f t="shared" si="32"/>
        <v>0</v>
      </c>
      <c r="M362" s="38"/>
    </row>
    <row r="363" spans="1:13" ht="25.5" hidden="1" customHeight="1">
      <c r="A363" s="170">
        <v>3</v>
      </c>
      <c r="B363" s="170">
        <v>3</v>
      </c>
      <c r="C363" s="166">
        <v>2</v>
      </c>
      <c r="D363" s="167">
        <v>6</v>
      </c>
      <c r="E363" s="167">
        <v>1</v>
      </c>
      <c r="F363" s="169"/>
      <c r="G363" s="168" t="s">
        <v>157</v>
      </c>
      <c r="H363" s="146">
        <v>330</v>
      </c>
      <c r="I363" s="155">
        <f t="shared" si="32"/>
        <v>0</v>
      </c>
      <c r="J363" s="197">
        <f t="shared" si="32"/>
        <v>0</v>
      </c>
      <c r="K363" s="156">
        <f t="shared" si="32"/>
        <v>0</v>
      </c>
      <c r="L363" s="156">
        <f t="shared" si="32"/>
        <v>0</v>
      </c>
      <c r="M363" s="38"/>
    </row>
    <row r="364" spans="1:13" ht="24" hidden="1" customHeight="1">
      <c r="A364" s="179">
        <v>3</v>
      </c>
      <c r="B364" s="179">
        <v>3</v>
      </c>
      <c r="C364" s="180">
        <v>2</v>
      </c>
      <c r="D364" s="181">
        <v>6</v>
      </c>
      <c r="E364" s="181">
        <v>1</v>
      </c>
      <c r="F364" s="183">
        <v>1</v>
      </c>
      <c r="G364" s="182" t="s">
        <v>157</v>
      </c>
      <c r="H364" s="146">
        <v>331</v>
      </c>
      <c r="I364" s="220">
        <v>0</v>
      </c>
      <c r="J364" s="220">
        <v>0</v>
      </c>
      <c r="K364" s="220">
        <v>0</v>
      </c>
      <c r="L364" s="219">
        <v>0</v>
      </c>
      <c r="M364" s="38"/>
    </row>
    <row r="365" spans="1:13" ht="28.5" hidden="1" customHeight="1">
      <c r="A365" s="170">
        <v>3</v>
      </c>
      <c r="B365" s="170">
        <v>3</v>
      </c>
      <c r="C365" s="166">
        <v>2</v>
      </c>
      <c r="D365" s="167">
        <v>7</v>
      </c>
      <c r="E365" s="167"/>
      <c r="F365" s="169"/>
      <c r="G365" s="168" t="s">
        <v>188</v>
      </c>
      <c r="H365" s="146">
        <v>332</v>
      </c>
      <c r="I365" s="155">
        <f>I366</f>
        <v>0</v>
      </c>
      <c r="J365" s="197">
        <f>J366</f>
        <v>0</v>
      </c>
      <c r="K365" s="156">
        <f>K366</f>
        <v>0</v>
      </c>
      <c r="L365" s="156">
        <f>L366</f>
        <v>0</v>
      </c>
      <c r="M365" s="38"/>
    </row>
    <row r="366" spans="1:13" ht="28.5" hidden="1" customHeight="1">
      <c r="A366" s="179">
        <v>3</v>
      </c>
      <c r="B366" s="179">
        <v>3</v>
      </c>
      <c r="C366" s="180">
        <v>2</v>
      </c>
      <c r="D366" s="181">
        <v>7</v>
      </c>
      <c r="E366" s="181">
        <v>1</v>
      </c>
      <c r="F366" s="183"/>
      <c r="G366" s="168" t="s">
        <v>188</v>
      </c>
      <c r="H366" s="146">
        <v>333</v>
      </c>
      <c r="I366" s="155">
        <f>SUM(I367:I368)</f>
        <v>0</v>
      </c>
      <c r="J366" s="155">
        <f>SUM(J367:J368)</f>
        <v>0</v>
      </c>
      <c r="K366" s="155">
        <f>SUM(K367:K368)</f>
        <v>0</v>
      </c>
      <c r="L366" s="155">
        <f>SUM(L367:L368)</f>
        <v>0</v>
      </c>
      <c r="M366" s="38"/>
    </row>
    <row r="367" spans="1:13" ht="27" hidden="1" customHeight="1">
      <c r="A367" s="170">
        <v>3</v>
      </c>
      <c r="B367" s="170">
        <v>3</v>
      </c>
      <c r="C367" s="166">
        <v>2</v>
      </c>
      <c r="D367" s="167">
        <v>7</v>
      </c>
      <c r="E367" s="167">
        <v>1</v>
      </c>
      <c r="F367" s="169">
        <v>1</v>
      </c>
      <c r="G367" s="168" t="s">
        <v>189</v>
      </c>
      <c r="H367" s="146">
        <v>334</v>
      </c>
      <c r="I367" s="220">
        <v>0</v>
      </c>
      <c r="J367" s="220">
        <v>0</v>
      </c>
      <c r="K367" s="220">
        <v>0</v>
      </c>
      <c r="L367" s="219">
        <v>0</v>
      </c>
      <c r="M367" s="38"/>
    </row>
    <row r="368" spans="1:13" ht="30" hidden="1" customHeight="1">
      <c r="A368" s="170">
        <v>3</v>
      </c>
      <c r="B368" s="170">
        <v>3</v>
      </c>
      <c r="C368" s="166">
        <v>2</v>
      </c>
      <c r="D368" s="167">
        <v>7</v>
      </c>
      <c r="E368" s="167">
        <v>1</v>
      </c>
      <c r="F368" s="169">
        <v>2</v>
      </c>
      <c r="G368" s="168" t="s">
        <v>190</v>
      </c>
      <c r="H368" s="146">
        <v>335</v>
      </c>
      <c r="I368" s="174">
        <v>0</v>
      </c>
      <c r="J368" s="174">
        <v>0</v>
      </c>
      <c r="K368" s="174">
        <v>0</v>
      </c>
      <c r="L368" s="174">
        <v>0</v>
      </c>
      <c r="M368" s="38"/>
    </row>
    <row r="369" spans="1:13" ht="39.75" customHeight="1">
      <c r="A369" s="133"/>
      <c r="B369" s="133"/>
      <c r="C369" s="134"/>
      <c r="D369" s="236"/>
      <c r="E369" s="237"/>
      <c r="F369" s="238"/>
      <c r="G369" s="239" t="s">
        <v>193</v>
      </c>
      <c r="H369" s="146">
        <v>336</v>
      </c>
      <c r="I369" s="207">
        <f>SUM(I34+I185)</f>
        <v>13400</v>
      </c>
      <c r="J369" s="207">
        <f>SUM(J34+J185)</f>
        <v>13400</v>
      </c>
      <c r="K369" s="207">
        <f>SUM(K34+K185)</f>
        <v>13400</v>
      </c>
      <c r="L369" s="207">
        <f>SUM(L34+L185)</f>
        <v>13400</v>
      </c>
      <c r="M369" s="38"/>
    </row>
    <row r="370" spans="1:13" ht="18.75" customHeight="1">
      <c r="G370" s="157"/>
      <c r="H370" s="146"/>
      <c r="I370" s="240"/>
      <c r="J370" s="241"/>
      <c r="K370" s="241"/>
      <c r="L370" s="241"/>
    </row>
    <row r="371" spans="1:13" ht="23.25" customHeight="1">
      <c r="A371" s="491" t="s">
        <v>371</v>
      </c>
      <c r="B371" s="491"/>
      <c r="C371" s="491"/>
      <c r="D371" s="491"/>
      <c r="E371" s="491"/>
      <c r="F371" s="491"/>
      <c r="G371" s="491"/>
      <c r="H371" s="242"/>
      <c r="I371" s="243"/>
      <c r="J371" s="492" t="s">
        <v>372</v>
      </c>
      <c r="K371" s="492"/>
      <c r="L371" s="492"/>
    </row>
    <row r="372" spans="1:13" ht="18.75" customHeight="1">
      <c r="A372" s="244"/>
      <c r="B372" s="244"/>
      <c r="C372" s="244"/>
      <c r="D372" s="478" t="s">
        <v>393</v>
      </c>
      <c r="E372" s="478"/>
      <c r="F372" s="478"/>
      <c r="G372" s="478"/>
      <c r="I372" s="245" t="s">
        <v>194</v>
      </c>
      <c r="K372" s="479" t="s">
        <v>195</v>
      </c>
      <c r="L372" s="479"/>
    </row>
    <row r="373" spans="1:13" ht="12.75" customHeight="1">
      <c r="I373" s="246"/>
      <c r="K373" s="246"/>
      <c r="L373" s="246"/>
    </row>
    <row r="374" spans="1:13" ht="31.5" customHeight="1">
      <c r="A374" s="480" t="s">
        <v>365</v>
      </c>
      <c r="B374" s="480"/>
      <c r="C374" s="480"/>
      <c r="D374" s="480"/>
      <c r="E374" s="480"/>
      <c r="F374" s="480"/>
      <c r="G374" s="480"/>
      <c r="I374" s="246"/>
      <c r="J374" s="481" t="s">
        <v>196</v>
      </c>
      <c r="K374" s="481"/>
      <c r="L374" s="481"/>
    </row>
    <row r="375" spans="1:13" ht="33.75" customHeight="1">
      <c r="D375" s="482" t="s">
        <v>394</v>
      </c>
      <c r="E375" s="483"/>
      <c r="F375" s="483"/>
      <c r="G375" s="483"/>
      <c r="H375" s="91"/>
      <c r="I375" s="247" t="s">
        <v>194</v>
      </c>
      <c r="K375" s="479" t="s">
        <v>195</v>
      </c>
      <c r="L375" s="479"/>
    </row>
    <row r="376" spans="1:13" ht="7.5" customHeight="1"/>
    <row r="377" spans="1:13" ht="8.25" customHeight="1">
      <c r="H377" s="92" t="s">
        <v>373</v>
      </c>
    </row>
  </sheetData>
  <mergeCells count="32">
    <mergeCell ref="D372:G372"/>
    <mergeCell ref="K372:L372"/>
    <mergeCell ref="A374:G374"/>
    <mergeCell ref="J374:L374"/>
    <mergeCell ref="D375:G375"/>
    <mergeCell ref="K375:L375"/>
    <mergeCell ref="K31:K32"/>
    <mergeCell ref="L31:L32"/>
    <mergeCell ref="A33:F33"/>
    <mergeCell ref="A371:G371"/>
    <mergeCell ref="J371:L371"/>
    <mergeCell ref="G29:H29"/>
    <mergeCell ref="A31:F32"/>
    <mergeCell ref="G31:G32"/>
    <mergeCell ref="H31:H32"/>
    <mergeCell ref="I31:J31"/>
    <mergeCell ref="J1:L1"/>
    <mergeCell ref="J2:L2"/>
    <mergeCell ref="A27:I27"/>
    <mergeCell ref="A10:L10"/>
    <mergeCell ref="G15:K15"/>
    <mergeCell ref="G19:K19"/>
    <mergeCell ref="A7:L7"/>
    <mergeCell ref="A9:L9"/>
    <mergeCell ref="G12:K12"/>
    <mergeCell ref="A13:L13"/>
    <mergeCell ref="G14:K14"/>
    <mergeCell ref="B16:L16"/>
    <mergeCell ref="G18:K18"/>
    <mergeCell ref="E21:K21"/>
    <mergeCell ref="A22:L22"/>
    <mergeCell ref="A26:I26"/>
  </mergeCells>
  <pageMargins left="0.70866141732283472" right="0.70866141732283472" top="0.74803149606299213" bottom="0.74803149606299213" header="0.31496062992125984" footer="0.31496062992125984"/>
  <pageSetup paperSize="9" scale="75"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7"/>
  <sheetViews>
    <sheetView workbookViewId="0">
      <selection activeCell="S13" sqref="S13"/>
    </sheetView>
  </sheetViews>
  <sheetFormatPr defaultColWidth="9.140625" defaultRowHeight="15"/>
  <cols>
    <col min="1" max="4" width="2" style="92" customWidth="1"/>
    <col min="5" max="5" width="2.140625" style="92" customWidth="1"/>
    <col min="6" max="6" width="3.5703125" style="91" customWidth="1"/>
    <col min="7" max="7" width="34.28515625" style="92" customWidth="1"/>
    <col min="8" max="8" width="4.7109375" style="92" customWidth="1"/>
    <col min="9" max="12" width="12.85546875" style="92" customWidth="1"/>
    <col min="13" max="13" width="0.140625" style="92" hidden="1" customWidth="1"/>
    <col min="14" max="14" width="6.140625" style="92" hidden="1" customWidth="1"/>
    <col min="15" max="15" width="8.85546875" style="92" hidden="1" customWidth="1"/>
    <col min="16" max="16" width="9.140625" style="92"/>
    <col min="17" max="17" width="6.140625" style="92" customWidth="1"/>
    <col min="18" max="18" width="9.140625" style="92"/>
    <col min="19" max="16384" width="9.140625" style="38"/>
  </cols>
  <sheetData>
    <row r="1" spans="1:17" ht="24.75" customHeight="1">
      <c r="G1" s="107"/>
      <c r="H1" s="108"/>
      <c r="I1" s="109"/>
      <c r="J1" s="474" t="s">
        <v>368</v>
      </c>
      <c r="K1" s="474"/>
      <c r="L1" s="474"/>
      <c r="M1" s="110"/>
      <c r="N1" s="81"/>
      <c r="O1" s="81"/>
      <c r="P1" s="81"/>
      <c r="Q1" s="81"/>
    </row>
    <row r="2" spans="1:17" ht="13.5" customHeight="1">
      <c r="H2" s="108"/>
      <c r="I2" s="111"/>
      <c r="J2" s="475" t="s">
        <v>357</v>
      </c>
      <c r="K2" s="475"/>
      <c r="L2" s="475"/>
      <c r="M2" s="110"/>
      <c r="N2" s="81"/>
      <c r="O2" s="81"/>
      <c r="P2" s="81"/>
      <c r="Q2" s="112"/>
    </row>
    <row r="3" spans="1:17" ht="5.25" customHeight="1">
      <c r="H3" s="113"/>
      <c r="I3" s="81"/>
      <c r="J3" s="81"/>
      <c r="K3" s="114"/>
      <c r="L3" s="114"/>
      <c r="M3" s="110"/>
      <c r="N3" s="81"/>
      <c r="O3" s="81"/>
      <c r="P3" s="81"/>
      <c r="Q3" s="112"/>
    </row>
    <row r="4" spans="1:17" ht="6" customHeight="1">
      <c r="G4" s="115" t="s">
        <v>0</v>
      </c>
      <c r="H4" s="108"/>
      <c r="J4" s="114"/>
      <c r="K4" s="114"/>
      <c r="L4" s="114"/>
      <c r="M4" s="110"/>
      <c r="N4" s="81"/>
      <c r="O4" s="81"/>
      <c r="P4" s="81"/>
      <c r="Q4" s="112"/>
    </row>
    <row r="5" spans="1:17" ht="5.25" customHeight="1">
      <c r="H5" s="108"/>
      <c r="J5" s="114"/>
      <c r="K5" s="114"/>
      <c r="L5" s="114"/>
      <c r="M5" s="110"/>
      <c r="N5" s="81"/>
      <c r="O5" s="81"/>
      <c r="P5" s="81"/>
      <c r="Q5" s="112"/>
    </row>
    <row r="6" spans="1:17" ht="3.75" customHeight="1">
      <c r="H6" s="108"/>
      <c r="J6" s="116"/>
      <c r="K6" s="114"/>
      <c r="L6" s="114"/>
      <c r="M6" s="110"/>
      <c r="N6" s="81"/>
      <c r="O6" s="81"/>
      <c r="P6" s="81"/>
    </row>
    <row r="7" spans="1:17" ht="36.75" customHeight="1">
      <c r="A7" s="476" t="s">
        <v>377</v>
      </c>
      <c r="B7" s="476"/>
      <c r="C7" s="476"/>
      <c r="D7" s="476"/>
      <c r="E7" s="476"/>
      <c r="F7" s="476"/>
      <c r="G7" s="476"/>
      <c r="H7" s="476"/>
      <c r="I7" s="476"/>
      <c r="J7" s="476"/>
      <c r="K7" s="476"/>
      <c r="L7" s="476"/>
      <c r="M7" s="117"/>
      <c r="N7" s="117"/>
      <c r="O7" s="117"/>
      <c r="P7" s="117"/>
      <c r="Q7" s="117"/>
    </row>
    <row r="8" spans="1:17" ht="12" customHeight="1">
      <c r="G8" s="117"/>
      <c r="H8" s="118"/>
      <c r="I8" s="118"/>
      <c r="J8" s="119"/>
      <c r="K8" s="119"/>
      <c r="L8" s="120"/>
      <c r="M8" s="110"/>
    </row>
    <row r="9" spans="1:17" ht="18" customHeight="1">
      <c r="A9" s="477" t="s">
        <v>338</v>
      </c>
      <c r="B9" s="477"/>
      <c r="C9" s="477"/>
      <c r="D9" s="477"/>
      <c r="E9" s="477"/>
      <c r="F9" s="477"/>
      <c r="G9" s="477"/>
      <c r="H9" s="477"/>
      <c r="I9" s="477"/>
      <c r="J9" s="477"/>
      <c r="K9" s="477"/>
      <c r="L9" s="477"/>
      <c r="M9" s="110"/>
    </row>
    <row r="10" spans="1:17" ht="18.75" customHeight="1">
      <c r="A10" s="473" t="s">
        <v>1</v>
      </c>
      <c r="B10" s="470"/>
      <c r="C10" s="470"/>
      <c r="D10" s="470"/>
      <c r="E10" s="470"/>
      <c r="F10" s="470"/>
      <c r="G10" s="470"/>
      <c r="H10" s="470"/>
      <c r="I10" s="470"/>
      <c r="J10" s="470"/>
      <c r="K10" s="470"/>
      <c r="L10" s="470"/>
      <c r="M10" s="110"/>
    </row>
    <row r="11" spans="1:17" ht="7.5" customHeight="1">
      <c r="A11" s="121"/>
      <c r="B11" s="81"/>
      <c r="C11" s="81"/>
      <c r="D11" s="81"/>
      <c r="E11" s="81"/>
      <c r="F11" s="81"/>
      <c r="G11" s="81"/>
      <c r="H11" s="81"/>
      <c r="I11" s="81"/>
      <c r="J11" s="81"/>
      <c r="K11" s="81"/>
      <c r="L11" s="81"/>
      <c r="M11" s="110"/>
    </row>
    <row r="12" spans="1:17" ht="14.25" customHeight="1">
      <c r="A12" s="121"/>
      <c r="B12" s="81"/>
      <c r="C12" s="81"/>
      <c r="D12" s="81"/>
      <c r="E12" s="81"/>
      <c r="F12" s="81"/>
      <c r="G12" s="467" t="s">
        <v>378</v>
      </c>
      <c r="H12" s="467"/>
      <c r="I12" s="467"/>
      <c r="J12" s="467"/>
      <c r="K12" s="467"/>
      <c r="L12" s="81"/>
      <c r="M12" s="110"/>
    </row>
    <row r="13" spans="1:17" ht="16.5" customHeight="1">
      <c r="A13" s="468" t="s">
        <v>379</v>
      </c>
      <c r="B13" s="468"/>
      <c r="C13" s="468"/>
      <c r="D13" s="468"/>
      <c r="E13" s="468"/>
      <c r="F13" s="468"/>
      <c r="G13" s="468"/>
      <c r="H13" s="468"/>
      <c r="I13" s="468"/>
      <c r="J13" s="468"/>
      <c r="K13" s="468"/>
      <c r="L13" s="468"/>
      <c r="M13" s="110"/>
      <c r="P13" s="92" t="s">
        <v>9</v>
      </c>
    </row>
    <row r="14" spans="1:17" ht="15.75" customHeight="1">
      <c r="G14" s="472" t="s">
        <v>395</v>
      </c>
      <c r="H14" s="472"/>
      <c r="I14" s="472"/>
      <c r="J14" s="472"/>
      <c r="K14" s="472"/>
      <c r="M14" s="110"/>
    </row>
    <row r="15" spans="1:17" ht="12" customHeight="1">
      <c r="G15" s="469" t="s">
        <v>380</v>
      </c>
      <c r="H15" s="469"/>
      <c r="I15" s="469"/>
      <c r="J15" s="469"/>
      <c r="K15" s="469"/>
    </row>
    <row r="16" spans="1:17" ht="12" customHeight="1">
      <c r="B16" s="468" t="s">
        <v>2</v>
      </c>
      <c r="C16" s="468"/>
      <c r="D16" s="468"/>
      <c r="E16" s="468"/>
      <c r="F16" s="468"/>
      <c r="G16" s="468"/>
      <c r="H16" s="468"/>
      <c r="I16" s="468"/>
      <c r="J16" s="468"/>
      <c r="K16" s="468"/>
      <c r="L16" s="468"/>
    </row>
    <row r="17" spans="1:13" ht="12" customHeight="1"/>
    <row r="18" spans="1:13" ht="12.75" customHeight="1">
      <c r="G18" s="472" t="s">
        <v>381</v>
      </c>
      <c r="H18" s="472"/>
      <c r="I18" s="472"/>
      <c r="J18" s="472"/>
      <c r="K18" s="472"/>
    </row>
    <row r="19" spans="1:13" ht="11.25" customHeight="1">
      <c r="G19" s="470" t="s">
        <v>3</v>
      </c>
      <c r="H19" s="470"/>
      <c r="I19" s="470"/>
      <c r="J19" s="470"/>
      <c r="K19" s="470"/>
    </row>
    <row r="20" spans="1:13" ht="11.25" customHeight="1">
      <c r="G20" s="81"/>
      <c r="H20" s="81"/>
      <c r="I20" s="81"/>
      <c r="J20" s="81"/>
      <c r="K20" s="81"/>
    </row>
    <row r="21" spans="1:13">
      <c r="E21" s="465" t="s">
        <v>199</v>
      </c>
      <c r="F21" s="465"/>
      <c r="G21" s="465"/>
      <c r="H21" s="465"/>
      <c r="I21" s="465"/>
      <c r="J21" s="465"/>
      <c r="K21" s="465"/>
    </row>
    <row r="22" spans="1:13" ht="12" customHeight="1">
      <c r="A22" s="466" t="s">
        <v>4</v>
      </c>
      <c r="B22" s="466"/>
      <c r="C22" s="466"/>
      <c r="D22" s="466"/>
      <c r="E22" s="466"/>
      <c r="F22" s="466"/>
      <c r="G22" s="466"/>
      <c r="H22" s="466"/>
      <c r="I22" s="466"/>
      <c r="J22" s="466"/>
      <c r="K22" s="466"/>
      <c r="L22" s="466"/>
      <c r="M22" s="122"/>
    </row>
    <row r="23" spans="1:13" ht="12" customHeight="1">
      <c r="F23" s="92"/>
      <c r="J23" s="123"/>
      <c r="K23" s="120"/>
      <c r="L23" s="124" t="s">
        <v>5</v>
      </c>
      <c r="M23" s="122"/>
    </row>
    <row r="24" spans="1:13" ht="11.25" customHeight="1">
      <c r="F24" s="92"/>
      <c r="J24" s="125" t="s">
        <v>358</v>
      </c>
      <c r="K24" s="113"/>
      <c r="L24" s="126"/>
      <c r="M24" s="122"/>
    </row>
    <row r="25" spans="1:13" ht="12" customHeight="1">
      <c r="E25" s="81"/>
      <c r="F25" s="127"/>
      <c r="I25" s="102"/>
      <c r="J25" s="102"/>
      <c r="K25" s="128" t="s">
        <v>6</v>
      </c>
      <c r="L25" s="126"/>
      <c r="M25" s="122"/>
    </row>
    <row r="26" spans="1:13" ht="12.75" customHeight="1">
      <c r="A26" s="483"/>
      <c r="B26" s="483"/>
      <c r="C26" s="483"/>
      <c r="D26" s="483"/>
      <c r="E26" s="483"/>
      <c r="F26" s="483"/>
      <c r="G26" s="483"/>
      <c r="H26" s="483"/>
      <c r="I26" s="483"/>
      <c r="K26" s="128" t="s">
        <v>7</v>
      </c>
      <c r="L26" s="129" t="s">
        <v>8</v>
      </c>
      <c r="M26" s="122"/>
    </row>
    <row r="27" spans="1:13" ht="12" customHeight="1">
      <c r="A27" s="483" t="s">
        <v>200</v>
      </c>
      <c r="B27" s="483"/>
      <c r="C27" s="483"/>
      <c r="D27" s="483"/>
      <c r="E27" s="483"/>
      <c r="F27" s="483"/>
      <c r="G27" s="483"/>
      <c r="H27" s="483"/>
      <c r="I27" s="483"/>
      <c r="J27" s="130" t="s">
        <v>10</v>
      </c>
      <c r="K27" s="131" t="s">
        <v>22</v>
      </c>
      <c r="L27" s="126"/>
      <c r="M27" s="122"/>
    </row>
    <row r="28" spans="1:13" ht="43.5" customHeight="1">
      <c r="F28" s="92"/>
      <c r="G28" s="132" t="s">
        <v>11</v>
      </c>
      <c r="H28" s="133" t="s">
        <v>197</v>
      </c>
      <c r="I28" s="134"/>
      <c r="J28" s="135"/>
      <c r="K28" s="126"/>
      <c r="L28" s="126"/>
      <c r="M28" s="122"/>
    </row>
    <row r="29" spans="1:13" ht="13.5" customHeight="1">
      <c r="F29" s="92"/>
      <c r="G29" s="493" t="s">
        <v>12</v>
      </c>
      <c r="H29" s="493"/>
      <c r="I29" s="136" t="s">
        <v>201</v>
      </c>
      <c r="J29" s="137" t="s">
        <v>202</v>
      </c>
      <c r="K29" s="138" t="s">
        <v>202</v>
      </c>
      <c r="L29" s="138" t="s">
        <v>202</v>
      </c>
      <c r="M29" s="122"/>
    </row>
    <row r="30" spans="1:13" ht="14.25" customHeight="1">
      <c r="A30" s="139" t="s">
        <v>198</v>
      </c>
      <c r="B30" s="139"/>
      <c r="C30" s="139"/>
      <c r="D30" s="139"/>
      <c r="E30" s="139"/>
      <c r="F30" s="140"/>
      <c r="G30" s="141"/>
      <c r="I30" s="141"/>
      <c r="J30" s="141"/>
      <c r="K30" s="141"/>
      <c r="L30" s="142" t="s">
        <v>13</v>
      </c>
      <c r="M30" s="143"/>
    </row>
    <row r="31" spans="1:13" ht="24" customHeight="1">
      <c r="A31" s="494" t="s">
        <v>14</v>
      </c>
      <c r="B31" s="495"/>
      <c r="C31" s="495"/>
      <c r="D31" s="495"/>
      <c r="E31" s="495"/>
      <c r="F31" s="495"/>
      <c r="G31" s="498" t="s">
        <v>15</v>
      </c>
      <c r="H31" s="500" t="s">
        <v>16</v>
      </c>
      <c r="I31" s="502" t="s">
        <v>17</v>
      </c>
      <c r="J31" s="503"/>
      <c r="K31" s="484" t="s">
        <v>18</v>
      </c>
      <c r="L31" s="486" t="s">
        <v>19</v>
      </c>
      <c r="M31" s="143"/>
    </row>
    <row r="32" spans="1:13" ht="46.5" customHeight="1">
      <c r="A32" s="496"/>
      <c r="B32" s="497"/>
      <c r="C32" s="497"/>
      <c r="D32" s="497"/>
      <c r="E32" s="497"/>
      <c r="F32" s="497"/>
      <c r="G32" s="499"/>
      <c r="H32" s="501"/>
      <c r="I32" s="144" t="s">
        <v>20</v>
      </c>
      <c r="J32" s="145" t="s">
        <v>21</v>
      </c>
      <c r="K32" s="485"/>
      <c r="L32" s="487"/>
    </row>
    <row r="33" spans="1:18" ht="11.25" customHeight="1">
      <c r="A33" s="488" t="s">
        <v>22</v>
      </c>
      <c r="B33" s="489"/>
      <c r="C33" s="489"/>
      <c r="D33" s="489"/>
      <c r="E33" s="489"/>
      <c r="F33" s="490"/>
      <c r="G33" s="146">
        <v>2</v>
      </c>
      <c r="H33" s="147">
        <v>3</v>
      </c>
      <c r="I33" s="148" t="s">
        <v>23</v>
      </c>
      <c r="J33" s="149" t="s">
        <v>24</v>
      </c>
      <c r="K33" s="150">
        <v>6</v>
      </c>
      <c r="L33" s="150">
        <v>7</v>
      </c>
    </row>
    <row r="34" spans="1:18" s="157" customFormat="1" ht="14.25" customHeight="1">
      <c r="A34" s="151">
        <v>2</v>
      </c>
      <c r="B34" s="151"/>
      <c r="C34" s="152"/>
      <c r="D34" s="153"/>
      <c r="E34" s="151"/>
      <c r="F34" s="154"/>
      <c r="G34" s="153" t="s">
        <v>25</v>
      </c>
      <c r="H34" s="146">
        <v>1</v>
      </c>
      <c r="I34" s="155">
        <f>SUM(I35+I46+I66+I87+I94+I114+I140+I159+I169)</f>
        <v>61342</v>
      </c>
      <c r="J34" s="155">
        <f>SUM(J35+J46+J66+J87+J94+J114+J140+J159+J169)</f>
        <v>61342</v>
      </c>
      <c r="K34" s="156">
        <f>SUM(K35+K46+K66+K87+K94+K114+K140+K159+K169)</f>
        <v>61342</v>
      </c>
      <c r="L34" s="155">
        <f>SUM(L35+L46+L66+L87+L94+L114+L140+L159+L169)</f>
        <v>61342</v>
      </c>
    </row>
    <row r="35" spans="1:18" ht="16.5" hidden="1" customHeight="1">
      <c r="A35" s="151">
        <v>2</v>
      </c>
      <c r="B35" s="158">
        <v>1</v>
      </c>
      <c r="C35" s="159"/>
      <c r="D35" s="160"/>
      <c r="E35" s="161"/>
      <c r="F35" s="162"/>
      <c r="G35" s="163" t="s">
        <v>26</v>
      </c>
      <c r="H35" s="146">
        <v>2</v>
      </c>
      <c r="I35" s="155">
        <f>SUM(I36+I42)</f>
        <v>0</v>
      </c>
      <c r="J35" s="155">
        <f>SUM(J36+J42)</f>
        <v>0</v>
      </c>
      <c r="K35" s="164">
        <f>SUM(K36+K42)</f>
        <v>0</v>
      </c>
      <c r="L35" s="165">
        <f>SUM(L36+L42)</f>
        <v>0</v>
      </c>
      <c r="M35" s="38"/>
    </row>
    <row r="36" spans="1:18" ht="14.25" hidden="1" customHeight="1">
      <c r="A36" s="166">
        <v>2</v>
      </c>
      <c r="B36" s="166">
        <v>1</v>
      </c>
      <c r="C36" s="167">
        <v>1</v>
      </c>
      <c r="D36" s="168"/>
      <c r="E36" s="166"/>
      <c r="F36" s="169"/>
      <c r="G36" s="168" t="s">
        <v>27</v>
      </c>
      <c r="H36" s="146">
        <v>3</v>
      </c>
      <c r="I36" s="155">
        <f>SUM(I37)</f>
        <v>0</v>
      </c>
      <c r="J36" s="155">
        <f>SUM(J37)</f>
        <v>0</v>
      </c>
      <c r="K36" s="156">
        <f>SUM(K37)</f>
        <v>0</v>
      </c>
      <c r="L36" s="155">
        <f>SUM(L37)</f>
        <v>0</v>
      </c>
      <c r="M36" s="38"/>
    </row>
    <row r="37" spans="1:18" ht="13.5" hidden="1" customHeight="1">
      <c r="A37" s="170">
        <v>2</v>
      </c>
      <c r="B37" s="166">
        <v>1</v>
      </c>
      <c r="C37" s="167">
        <v>1</v>
      </c>
      <c r="D37" s="168">
        <v>1</v>
      </c>
      <c r="E37" s="166"/>
      <c r="F37" s="169"/>
      <c r="G37" s="168" t="s">
        <v>27</v>
      </c>
      <c r="H37" s="146">
        <v>4</v>
      </c>
      <c r="I37" s="155">
        <f>SUM(I38+I40)</f>
        <v>0</v>
      </c>
      <c r="J37" s="155">
        <f>SUM(J38+J40)</f>
        <v>0</v>
      </c>
      <c r="K37" s="155">
        <f>SUM(K38+K40)</f>
        <v>0</v>
      </c>
      <c r="L37" s="155">
        <f>SUM(L38+L40)</f>
        <v>0</v>
      </c>
      <c r="M37" s="38"/>
      <c r="Q37" s="171"/>
    </row>
    <row r="38" spans="1:18" ht="14.25" hidden="1" customHeight="1">
      <c r="A38" s="170">
        <v>2</v>
      </c>
      <c r="B38" s="166">
        <v>1</v>
      </c>
      <c r="C38" s="167">
        <v>1</v>
      </c>
      <c r="D38" s="168">
        <v>1</v>
      </c>
      <c r="E38" s="166">
        <v>1</v>
      </c>
      <c r="F38" s="169"/>
      <c r="G38" s="168" t="s">
        <v>28</v>
      </c>
      <c r="H38" s="146">
        <v>5</v>
      </c>
      <c r="I38" s="156">
        <f>SUM(I39)</f>
        <v>0</v>
      </c>
      <c r="J38" s="156">
        <f>SUM(J39)</f>
        <v>0</v>
      </c>
      <c r="K38" s="156">
        <f>SUM(K39)</f>
        <v>0</v>
      </c>
      <c r="L38" s="156">
        <f>SUM(L39)</f>
        <v>0</v>
      </c>
      <c r="M38" s="38"/>
      <c r="Q38" s="171"/>
    </row>
    <row r="39" spans="1:18" ht="14.25" hidden="1" customHeight="1">
      <c r="A39" s="170">
        <v>2</v>
      </c>
      <c r="B39" s="166">
        <v>1</v>
      </c>
      <c r="C39" s="167">
        <v>1</v>
      </c>
      <c r="D39" s="168">
        <v>1</v>
      </c>
      <c r="E39" s="166">
        <v>1</v>
      </c>
      <c r="F39" s="169">
        <v>1</v>
      </c>
      <c r="G39" s="168" t="s">
        <v>28</v>
      </c>
      <c r="H39" s="146">
        <v>6</v>
      </c>
      <c r="I39" s="172">
        <v>0</v>
      </c>
      <c r="J39" s="173">
        <v>0</v>
      </c>
      <c r="K39" s="173">
        <v>0</v>
      </c>
      <c r="L39" s="173">
        <v>0</v>
      </c>
      <c r="M39" s="38"/>
      <c r="Q39" s="171"/>
    </row>
    <row r="40" spans="1:18" ht="12.75" hidden="1" customHeight="1">
      <c r="A40" s="170">
        <v>2</v>
      </c>
      <c r="B40" s="166">
        <v>1</v>
      </c>
      <c r="C40" s="167">
        <v>1</v>
      </c>
      <c r="D40" s="168">
        <v>1</v>
      </c>
      <c r="E40" s="166">
        <v>2</v>
      </c>
      <c r="F40" s="169"/>
      <c r="G40" s="168" t="s">
        <v>29</v>
      </c>
      <c r="H40" s="146">
        <v>7</v>
      </c>
      <c r="I40" s="156">
        <f>I41</f>
        <v>0</v>
      </c>
      <c r="J40" s="156">
        <f>J41</f>
        <v>0</v>
      </c>
      <c r="K40" s="156">
        <f>K41</f>
        <v>0</v>
      </c>
      <c r="L40" s="156">
        <f>L41</f>
        <v>0</v>
      </c>
      <c r="M40" s="38"/>
      <c r="Q40" s="171"/>
    </row>
    <row r="41" spans="1:18" ht="12.75" hidden="1" customHeight="1">
      <c r="A41" s="170">
        <v>2</v>
      </c>
      <c r="B41" s="166">
        <v>1</v>
      </c>
      <c r="C41" s="167">
        <v>1</v>
      </c>
      <c r="D41" s="168">
        <v>1</v>
      </c>
      <c r="E41" s="166">
        <v>2</v>
      </c>
      <c r="F41" s="169">
        <v>1</v>
      </c>
      <c r="G41" s="168" t="s">
        <v>29</v>
      </c>
      <c r="H41" s="146">
        <v>8</v>
      </c>
      <c r="I41" s="173">
        <v>0</v>
      </c>
      <c r="J41" s="174">
        <v>0</v>
      </c>
      <c r="K41" s="173">
        <v>0</v>
      </c>
      <c r="L41" s="174">
        <v>0</v>
      </c>
      <c r="M41" s="38"/>
      <c r="Q41" s="171"/>
    </row>
    <row r="42" spans="1:18" ht="13.5" hidden="1" customHeight="1">
      <c r="A42" s="170">
        <v>2</v>
      </c>
      <c r="B42" s="166">
        <v>1</v>
      </c>
      <c r="C42" s="167">
        <v>2</v>
      </c>
      <c r="D42" s="168"/>
      <c r="E42" s="166"/>
      <c r="F42" s="169"/>
      <c r="G42" s="168" t="s">
        <v>30</v>
      </c>
      <c r="H42" s="146">
        <v>9</v>
      </c>
      <c r="I42" s="156">
        <f t="shared" ref="I42:L44" si="0">I43</f>
        <v>0</v>
      </c>
      <c r="J42" s="155">
        <f t="shared" si="0"/>
        <v>0</v>
      </c>
      <c r="K42" s="156">
        <f t="shared" si="0"/>
        <v>0</v>
      </c>
      <c r="L42" s="155">
        <f t="shared" si="0"/>
        <v>0</v>
      </c>
      <c r="M42" s="38"/>
      <c r="Q42" s="171"/>
    </row>
    <row r="43" spans="1:18" hidden="1">
      <c r="A43" s="170">
        <v>2</v>
      </c>
      <c r="B43" s="166">
        <v>1</v>
      </c>
      <c r="C43" s="167">
        <v>2</v>
      </c>
      <c r="D43" s="168">
        <v>1</v>
      </c>
      <c r="E43" s="166"/>
      <c r="F43" s="169"/>
      <c r="G43" s="168" t="s">
        <v>30</v>
      </c>
      <c r="H43" s="146">
        <v>10</v>
      </c>
      <c r="I43" s="156">
        <f t="shared" si="0"/>
        <v>0</v>
      </c>
      <c r="J43" s="155">
        <f t="shared" si="0"/>
        <v>0</v>
      </c>
      <c r="K43" s="155">
        <f t="shared" si="0"/>
        <v>0</v>
      </c>
      <c r="L43" s="155">
        <f t="shared" si="0"/>
        <v>0</v>
      </c>
    </row>
    <row r="44" spans="1:18" ht="13.5" hidden="1" customHeight="1">
      <c r="A44" s="170">
        <v>2</v>
      </c>
      <c r="B44" s="166">
        <v>1</v>
      </c>
      <c r="C44" s="167">
        <v>2</v>
      </c>
      <c r="D44" s="168">
        <v>1</v>
      </c>
      <c r="E44" s="166">
        <v>1</v>
      </c>
      <c r="F44" s="169"/>
      <c r="G44" s="168" t="s">
        <v>30</v>
      </c>
      <c r="H44" s="146">
        <v>11</v>
      </c>
      <c r="I44" s="155">
        <f t="shared" si="0"/>
        <v>0</v>
      </c>
      <c r="J44" s="155">
        <f t="shared" si="0"/>
        <v>0</v>
      </c>
      <c r="K44" s="155">
        <f t="shared" si="0"/>
        <v>0</v>
      </c>
      <c r="L44" s="155">
        <f t="shared" si="0"/>
        <v>0</v>
      </c>
      <c r="M44" s="38"/>
      <c r="Q44" s="171"/>
    </row>
    <row r="45" spans="1:18" ht="14.25" hidden="1" customHeight="1">
      <c r="A45" s="170">
        <v>2</v>
      </c>
      <c r="B45" s="166">
        <v>1</v>
      </c>
      <c r="C45" s="167">
        <v>2</v>
      </c>
      <c r="D45" s="168">
        <v>1</v>
      </c>
      <c r="E45" s="166">
        <v>1</v>
      </c>
      <c r="F45" s="169">
        <v>1</v>
      </c>
      <c r="G45" s="168" t="s">
        <v>30</v>
      </c>
      <c r="H45" s="146">
        <v>12</v>
      </c>
      <c r="I45" s="174">
        <v>0</v>
      </c>
      <c r="J45" s="173">
        <v>0</v>
      </c>
      <c r="K45" s="173">
        <v>0</v>
      </c>
      <c r="L45" s="173">
        <v>0</v>
      </c>
      <c r="M45" s="38"/>
      <c r="Q45" s="171"/>
    </row>
    <row r="46" spans="1:18" ht="26.25" customHeight="1">
      <c r="A46" s="175">
        <v>2</v>
      </c>
      <c r="B46" s="176">
        <v>2</v>
      </c>
      <c r="C46" s="159"/>
      <c r="D46" s="160"/>
      <c r="E46" s="161"/>
      <c r="F46" s="162"/>
      <c r="G46" s="163" t="s">
        <v>31</v>
      </c>
      <c r="H46" s="146">
        <v>13</v>
      </c>
      <c r="I46" s="177">
        <f t="shared" ref="I46:L48" si="1">I47</f>
        <v>61342</v>
      </c>
      <c r="J46" s="178">
        <f t="shared" si="1"/>
        <v>61342</v>
      </c>
      <c r="K46" s="177">
        <f t="shared" si="1"/>
        <v>61342</v>
      </c>
      <c r="L46" s="177">
        <f t="shared" si="1"/>
        <v>61342</v>
      </c>
      <c r="M46" s="38"/>
    </row>
    <row r="47" spans="1:18" ht="27" customHeight="1">
      <c r="A47" s="170">
        <v>2</v>
      </c>
      <c r="B47" s="166">
        <v>2</v>
      </c>
      <c r="C47" s="167">
        <v>1</v>
      </c>
      <c r="D47" s="168"/>
      <c r="E47" s="166"/>
      <c r="F47" s="169"/>
      <c r="G47" s="160" t="s">
        <v>31</v>
      </c>
      <c r="H47" s="146">
        <v>14</v>
      </c>
      <c r="I47" s="155">
        <f t="shared" si="1"/>
        <v>61342</v>
      </c>
      <c r="J47" s="156">
        <f t="shared" si="1"/>
        <v>61342</v>
      </c>
      <c r="K47" s="155">
        <f t="shared" si="1"/>
        <v>61342</v>
      </c>
      <c r="L47" s="156">
        <f t="shared" si="1"/>
        <v>61342</v>
      </c>
      <c r="M47" s="38"/>
      <c r="R47" s="171"/>
    </row>
    <row r="48" spans="1:18" ht="15.75" customHeight="1">
      <c r="A48" s="170">
        <v>2</v>
      </c>
      <c r="B48" s="166">
        <v>2</v>
      </c>
      <c r="C48" s="167">
        <v>1</v>
      </c>
      <c r="D48" s="168">
        <v>1</v>
      </c>
      <c r="E48" s="166"/>
      <c r="F48" s="169"/>
      <c r="G48" s="160" t="s">
        <v>31</v>
      </c>
      <c r="H48" s="146">
        <v>15</v>
      </c>
      <c r="I48" s="155">
        <f t="shared" si="1"/>
        <v>61342</v>
      </c>
      <c r="J48" s="156">
        <f t="shared" si="1"/>
        <v>61342</v>
      </c>
      <c r="K48" s="165">
        <f t="shared" si="1"/>
        <v>61342</v>
      </c>
      <c r="L48" s="165">
        <f t="shared" si="1"/>
        <v>61342</v>
      </c>
      <c r="M48" s="38"/>
      <c r="Q48" s="171"/>
    </row>
    <row r="49" spans="1:17" ht="24.75" customHeight="1">
      <c r="A49" s="179">
        <v>2</v>
      </c>
      <c r="B49" s="180">
        <v>2</v>
      </c>
      <c r="C49" s="181">
        <v>1</v>
      </c>
      <c r="D49" s="182">
        <v>1</v>
      </c>
      <c r="E49" s="180">
        <v>1</v>
      </c>
      <c r="F49" s="183"/>
      <c r="G49" s="160" t="s">
        <v>31</v>
      </c>
      <c r="H49" s="146">
        <v>16</v>
      </c>
      <c r="I49" s="184">
        <f>SUM(I50:I65)</f>
        <v>61342</v>
      </c>
      <c r="J49" s="184">
        <f>SUM(J50:J65)</f>
        <v>61342</v>
      </c>
      <c r="K49" s="185">
        <f>SUM(K50:K65)</f>
        <v>61342</v>
      </c>
      <c r="L49" s="185">
        <f>SUM(L50:L65)</f>
        <v>61342</v>
      </c>
      <c r="M49" s="38"/>
      <c r="Q49" s="171"/>
    </row>
    <row r="50" spans="1:17" ht="15.75" hidden="1" customHeight="1">
      <c r="A50" s="170">
        <v>2</v>
      </c>
      <c r="B50" s="166">
        <v>2</v>
      </c>
      <c r="C50" s="167">
        <v>1</v>
      </c>
      <c r="D50" s="168">
        <v>1</v>
      </c>
      <c r="E50" s="166">
        <v>1</v>
      </c>
      <c r="F50" s="186">
        <v>1</v>
      </c>
      <c r="G50" s="168" t="s">
        <v>32</v>
      </c>
      <c r="H50" s="146">
        <v>17</v>
      </c>
      <c r="I50" s="173">
        <v>0</v>
      </c>
      <c r="J50" s="173">
        <v>0</v>
      </c>
      <c r="K50" s="173">
        <v>0</v>
      </c>
      <c r="L50" s="173">
        <v>0</v>
      </c>
      <c r="M50" s="38"/>
      <c r="Q50" s="171"/>
    </row>
    <row r="51" spans="1:17" ht="26.25" hidden="1" customHeight="1">
      <c r="A51" s="170">
        <v>2</v>
      </c>
      <c r="B51" s="166">
        <v>2</v>
      </c>
      <c r="C51" s="167">
        <v>1</v>
      </c>
      <c r="D51" s="168">
        <v>1</v>
      </c>
      <c r="E51" s="166">
        <v>1</v>
      </c>
      <c r="F51" s="169">
        <v>2</v>
      </c>
      <c r="G51" s="168" t="s">
        <v>33</v>
      </c>
      <c r="H51" s="146">
        <v>18</v>
      </c>
      <c r="I51" s="173">
        <v>0</v>
      </c>
      <c r="J51" s="173">
        <v>0</v>
      </c>
      <c r="K51" s="173">
        <v>0</v>
      </c>
      <c r="L51" s="173">
        <v>0</v>
      </c>
      <c r="M51" s="38"/>
      <c r="Q51" s="171"/>
    </row>
    <row r="52" spans="1:17" ht="26.25" hidden="1" customHeight="1">
      <c r="A52" s="170">
        <v>2</v>
      </c>
      <c r="B52" s="166">
        <v>2</v>
      </c>
      <c r="C52" s="167">
        <v>1</v>
      </c>
      <c r="D52" s="168">
        <v>1</v>
      </c>
      <c r="E52" s="166">
        <v>1</v>
      </c>
      <c r="F52" s="169">
        <v>5</v>
      </c>
      <c r="G52" s="168" t="s">
        <v>34</v>
      </c>
      <c r="H52" s="146">
        <v>19</v>
      </c>
      <c r="I52" s="173">
        <v>0</v>
      </c>
      <c r="J52" s="173">
        <v>0</v>
      </c>
      <c r="K52" s="173">
        <v>0</v>
      </c>
      <c r="L52" s="173">
        <v>0</v>
      </c>
      <c r="M52" s="38"/>
      <c r="Q52" s="171"/>
    </row>
    <row r="53" spans="1:17" ht="27" hidden="1" customHeight="1">
      <c r="A53" s="170">
        <v>2</v>
      </c>
      <c r="B53" s="166">
        <v>2</v>
      </c>
      <c r="C53" s="167">
        <v>1</v>
      </c>
      <c r="D53" s="168">
        <v>1</v>
      </c>
      <c r="E53" s="166">
        <v>1</v>
      </c>
      <c r="F53" s="169">
        <v>6</v>
      </c>
      <c r="G53" s="168" t="s">
        <v>35</v>
      </c>
      <c r="H53" s="146">
        <v>20</v>
      </c>
      <c r="I53" s="173">
        <v>0</v>
      </c>
      <c r="J53" s="173">
        <v>0</v>
      </c>
      <c r="K53" s="173">
        <v>0</v>
      </c>
      <c r="L53" s="173">
        <v>0</v>
      </c>
      <c r="M53" s="38"/>
      <c r="Q53" s="171"/>
    </row>
    <row r="54" spans="1:17" ht="26.25" hidden="1" customHeight="1">
      <c r="A54" s="187">
        <v>2</v>
      </c>
      <c r="B54" s="161">
        <v>2</v>
      </c>
      <c r="C54" s="159">
        <v>1</v>
      </c>
      <c r="D54" s="160">
        <v>1</v>
      </c>
      <c r="E54" s="161">
        <v>1</v>
      </c>
      <c r="F54" s="162">
        <v>7</v>
      </c>
      <c r="G54" s="160" t="s">
        <v>36</v>
      </c>
      <c r="H54" s="146">
        <v>21</v>
      </c>
      <c r="I54" s="173">
        <v>0</v>
      </c>
      <c r="J54" s="173">
        <v>0</v>
      </c>
      <c r="K54" s="173">
        <v>0</v>
      </c>
      <c r="L54" s="173">
        <v>0</v>
      </c>
      <c r="M54" s="38"/>
      <c r="Q54" s="171"/>
    </row>
    <row r="55" spans="1:17" ht="12" hidden="1" customHeight="1">
      <c r="A55" s="170">
        <v>2</v>
      </c>
      <c r="B55" s="166">
        <v>2</v>
      </c>
      <c r="C55" s="167">
        <v>1</v>
      </c>
      <c r="D55" s="168">
        <v>1</v>
      </c>
      <c r="E55" s="166">
        <v>1</v>
      </c>
      <c r="F55" s="169">
        <v>11</v>
      </c>
      <c r="G55" s="168" t="s">
        <v>37</v>
      </c>
      <c r="H55" s="146">
        <v>22</v>
      </c>
      <c r="I55" s="174">
        <v>0</v>
      </c>
      <c r="J55" s="173">
        <v>0</v>
      </c>
      <c r="K55" s="173">
        <v>0</v>
      </c>
      <c r="L55" s="173">
        <v>0</v>
      </c>
      <c r="M55" s="38"/>
      <c r="Q55" s="171"/>
    </row>
    <row r="56" spans="1:17" ht="15.75" hidden="1" customHeight="1">
      <c r="A56" s="179">
        <v>2</v>
      </c>
      <c r="B56" s="188">
        <v>2</v>
      </c>
      <c r="C56" s="189">
        <v>1</v>
      </c>
      <c r="D56" s="189">
        <v>1</v>
      </c>
      <c r="E56" s="189">
        <v>1</v>
      </c>
      <c r="F56" s="190">
        <v>12</v>
      </c>
      <c r="G56" s="191" t="s">
        <v>38</v>
      </c>
      <c r="H56" s="146">
        <v>23</v>
      </c>
      <c r="I56" s="192">
        <v>0</v>
      </c>
      <c r="J56" s="173">
        <v>0</v>
      </c>
      <c r="K56" s="173">
        <v>0</v>
      </c>
      <c r="L56" s="173">
        <v>0</v>
      </c>
      <c r="M56" s="38"/>
      <c r="Q56" s="171"/>
    </row>
    <row r="57" spans="1:17" ht="25.5" hidden="1" customHeight="1">
      <c r="A57" s="170">
        <v>2</v>
      </c>
      <c r="B57" s="166">
        <v>2</v>
      </c>
      <c r="C57" s="167">
        <v>1</v>
      </c>
      <c r="D57" s="167">
        <v>1</v>
      </c>
      <c r="E57" s="167">
        <v>1</v>
      </c>
      <c r="F57" s="169">
        <v>14</v>
      </c>
      <c r="G57" s="193" t="s">
        <v>39</v>
      </c>
      <c r="H57" s="146">
        <v>24</v>
      </c>
      <c r="I57" s="174">
        <v>0</v>
      </c>
      <c r="J57" s="174">
        <v>0</v>
      </c>
      <c r="K57" s="174">
        <v>0</v>
      </c>
      <c r="L57" s="174">
        <v>0</v>
      </c>
      <c r="M57" s="38"/>
      <c r="Q57" s="171"/>
    </row>
    <row r="58" spans="1:17" ht="27.75" customHeight="1">
      <c r="A58" s="170">
        <v>2</v>
      </c>
      <c r="B58" s="166">
        <v>2</v>
      </c>
      <c r="C58" s="167">
        <v>1</v>
      </c>
      <c r="D58" s="167">
        <v>1</v>
      </c>
      <c r="E58" s="167">
        <v>1</v>
      </c>
      <c r="F58" s="169">
        <v>15</v>
      </c>
      <c r="G58" s="168" t="s">
        <v>40</v>
      </c>
      <c r="H58" s="146">
        <v>25</v>
      </c>
      <c r="I58" s="174">
        <v>61342</v>
      </c>
      <c r="J58" s="173">
        <v>61342</v>
      </c>
      <c r="K58" s="173">
        <v>61342</v>
      </c>
      <c r="L58" s="173">
        <v>61342</v>
      </c>
      <c r="M58" s="38"/>
      <c r="Q58" s="171"/>
    </row>
    <row r="59" spans="1:17" ht="15.75" hidden="1" customHeight="1">
      <c r="A59" s="170">
        <v>2</v>
      </c>
      <c r="B59" s="166">
        <v>2</v>
      </c>
      <c r="C59" s="167">
        <v>1</v>
      </c>
      <c r="D59" s="167">
        <v>1</v>
      </c>
      <c r="E59" s="167">
        <v>1</v>
      </c>
      <c r="F59" s="169">
        <v>16</v>
      </c>
      <c r="G59" s="168" t="s">
        <v>41</v>
      </c>
      <c r="H59" s="146">
        <v>26</v>
      </c>
      <c r="I59" s="174">
        <v>0</v>
      </c>
      <c r="J59" s="173">
        <v>0</v>
      </c>
      <c r="K59" s="173">
        <v>0</v>
      </c>
      <c r="L59" s="173">
        <v>0</v>
      </c>
      <c r="M59" s="38"/>
      <c r="Q59" s="171"/>
    </row>
    <row r="60" spans="1:17" ht="27.75" hidden="1" customHeight="1">
      <c r="A60" s="170">
        <v>2</v>
      </c>
      <c r="B60" s="166">
        <v>2</v>
      </c>
      <c r="C60" s="167">
        <v>1</v>
      </c>
      <c r="D60" s="167">
        <v>1</v>
      </c>
      <c r="E60" s="167">
        <v>1</v>
      </c>
      <c r="F60" s="169">
        <v>17</v>
      </c>
      <c r="G60" s="168" t="s">
        <v>42</v>
      </c>
      <c r="H60" s="146">
        <v>27</v>
      </c>
      <c r="I60" s="174">
        <v>0</v>
      </c>
      <c r="J60" s="174">
        <v>0</v>
      </c>
      <c r="K60" s="174">
        <v>0</v>
      </c>
      <c r="L60" s="174">
        <v>0</v>
      </c>
      <c r="M60" s="38"/>
      <c r="Q60" s="171"/>
    </row>
    <row r="61" spans="1:17" ht="14.25" hidden="1" customHeight="1">
      <c r="A61" s="170">
        <v>2</v>
      </c>
      <c r="B61" s="166">
        <v>2</v>
      </c>
      <c r="C61" s="167">
        <v>1</v>
      </c>
      <c r="D61" s="167">
        <v>1</v>
      </c>
      <c r="E61" s="167">
        <v>1</v>
      </c>
      <c r="F61" s="169">
        <v>20</v>
      </c>
      <c r="G61" s="168" t="s">
        <v>43</v>
      </c>
      <c r="H61" s="146">
        <v>28</v>
      </c>
      <c r="I61" s="174">
        <v>0</v>
      </c>
      <c r="J61" s="173">
        <v>0</v>
      </c>
      <c r="K61" s="173">
        <v>0</v>
      </c>
      <c r="L61" s="173">
        <v>0</v>
      </c>
      <c r="M61" s="38"/>
      <c r="Q61" s="171"/>
    </row>
    <row r="62" spans="1:17" ht="27.75" hidden="1" customHeight="1">
      <c r="A62" s="170">
        <v>2</v>
      </c>
      <c r="B62" s="166">
        <v>2</v>
      </c>
      <c r="C62" s="167">
        <v>1</v>
      </c>
      <c r="D62" s="167">
        <v>1</v>
      </c>
      <c r="E62" s="167">
        <v>1</v>
      </c>
      <c r="F62" s="169">
        <v>21</v>
      </c>
      <c r="G62" s="168" t="s">
        <v>44</v>
      </c>
      <c r="H62" s="146">
        <v>29</v>
      </c>
      <c r="I62" s="174">
        <v>0</v>
      </c>
      <c r="J62" s="173">
        <v>0</v>
      </c>
      <c r="K62" s="173">
        <v>0</v>
      </c>
      <c r="L62" s="173">
        <v>0</v>
      </c>
      <c r="M62" s="38"/>
      <c r="Q62" s="171"/>
    </row>
    <row r="63" spans="1:17" ht="12" hidden="1" customHeight="1">
      <c r="A63" s="170">
        <v>2</v>
      </c>
      <c r="B63" s="166">
        <v>2</v>
      </c>
      <c r="C63" s="167">
        <v>1</v>
      </c>
      <c r="D63" s="167">
        <v>1</v>
      </c>
      <c r="E63" s="167">
        <v>1</v>
      </c>
      <c r="F63" s="169">
        <v>22</v>
      </c>
      <c r="G63" s="168" t="s">
        <v>45</v>
      </c>
      <c r="H63" s="146">
        <v>30</v>
      </c>
      <c r="I63" s="174">
        <v>0</v>
      </c>
      <c r="J63" s="173">
        <v>0</v>
      </c>
      <c r="K63" s="173">
        <v>0</v>
      </c>
      <c r="L63" s="173">
        <v>0</v>
      </c>
      <c r="M63" s="38"/>
      <c r="Q63" s="171"/>
    </row>
    <row r="64" spans="1:17" ht="12" hidden="1" customHeight="1">
      <c r="A64" s="170">
        <v>2</v>
      </c>
      <c r="B64" s="166">
        <v>2</v>
      </c>
      <c r="C64" s="167">
        <v>1</v>
      </c>
      <c r="D64" s="167">
        <v>1</v>
      </c>
      <c r="E64" s="167">
        <v>1</v>
      </c>
      <c r="F64" s="169">
        <v>23</v>
      </c>
      <c r="G64" s="168" t="s">
        <v>359</v>
      </c>
      <c r="H64" s="146">
        <v>31</v>
      </c>
      <c r="I64" s="174">
        <v>0</v>
      </c>
      <c r="J64" s="173">
        <v>0</v>
      </c>
      <c r="K64" s="173">
        <v>0</v>
      </c>
      <c r="L64" s="173">
        <v>0</v>
      </c>
      <c r="M64" s="38"/>
      <c r="Q64" s="171"/>
    </row>
    <row r="65" spans="1:18" ht="15" hidden="1" customHeight="1">
      <c r="A65" s="170">
        <v>2</v>
      </c>
      <c r="B65" s="166">
        <v>2</v>
      </c>
      <c r="C65" s="167">
        <v>1</v>
      </c>
      <c r="D65" s="167">
        <v>1</v>
      </c>
      <c r="E65" s="167">
        <v>1</v>
      </c>
      <c r="F65" s="169">
        <v>30</v>
      </c>
      <c r="G65" s="168" t="s">
        <v>46</v>
      </c>
      <c r="H65" s="146">
        <v>32</v>
      </c>
      <c r="I65" s="174">
        <v>0</v>
      </c>
      <c r="J65" s="173">
        <v>0</v>
      </c>
      <c r="K65" s="173">
        <v>0</v>
      </c>
      <c r="L65" s="173">
        <v>0</v>
      </c>
      <c r="M65" s="38"/>
      <c r="Q65" s="171"/>
    </row>
    <row r="66" spans="1:18" ht="14.25" hidden="1" customHeight="1">
      <c r="A66" s="194">
        <v>2</v>
      </c>
      <c r="B66" s="195">
        <v>3</v>
      </c>
      <c r="C66" s="158"/>
      <c r="D66" s="159"/>
      <c r="E66" s="159"/>
      <c r="F66" s="162"/>
      <c r="G66" s="196" t="s">
        <v>47</v>
      </c>
      <c r="H66" s="146">
        <v>33</v>
      </c>
      <c r="I66" s="177">
        <f>I67</f>
        <v>0</v>
      </c>
      <c r="J66" s="177">
        <f>J67</f>
        <v>0</v>
      </c>
      <c r="K66" s="177">
        <f>K67</f>
        <v>0</v>
      </c>
      <c r="L66" s="177">
        <f>L67</f>
        <v>0</v>
      </c>
      <c r="M66" s="38"/>
    </row>
    <row r="67" spans="1:18" ht="13.5" hidden="1" customHeight="1">
      <c r="A67" s="170">
        <v>2</v>
      </c>
      <c r="B67" s="166">
        <v>3</v>
      </c>
      <c r="C67" s="167">
        <v>1</v>
      </c>
      <c r="D67" s="167"/>
      <c r="E67" s="167"/>
      <c r="F67" s="169"/>
      <c r="G67" s="168" t="s">
        <v>48</v>
      </c>
      <c r="H67" s="146">
        <v>34</v>
      </c>
      <c r="I67" s="155">
        <f>SUM(I68+I73+I78)</f>
        <v>0</v>
      </c>
      <c r="J67" s="197">
        <f>SUM(J68+J73+J78)</f>
        <v>0</v>
      </c>
      <c r="K67" s="156">
        <f>SUM(K68+K73+K78)</f>
        <v>0</v>
      </c>
      <c r="L67" s="155">
        <f>SUM(L68+L73+L78)</f>
        <v>0</v>
      </c>
      <c r="M67" s="38"/>
      <c r="R67" s="171"/>
    </row>
    <row r="68" spans="1:18" ht="15" hidden="1" customHeight="1">
      <c r="A68" s="170">
        <v>2</v>
      </c>
      <c r="B68" s="166">
        <v>3</v>
      </c>
      <c r="C68" s="167">
        <v>1</v>
      </c>
      <c r="D68" s="167">
        <v>1</v>
      </c>
      <c r="E68" s="167"/>
      <c r="F68" s="169"/>
      <c r="G68" s="168" t="s">
        <v>49</v>
      </c>
      <c r="H68" s="146">
        <v>35</v>
      </c>
      <c r="I68" s="155">
        <f>I69</f>
        <v>0</v>
      </c>
      <c r="J68" s="197">
        <f>J69</f>
        <v>0</v>
      </c>
      <c r="K68" s="156">
        <f>K69</f>
        <v>0</v>
      </c>
      <c r="L68" s="155">
        <f>L69</f>
        <v>0</v>
      </c>
      <c r="M68" s="38"/>
      <c r="Q68" s="171"/>
    </row>
    <row r="69" spans="1:18" ht="13.5" hidden="1" customHeight="1">
      <c r="A69" s="170">
        <v>2</v>
      </c>
      <c r="B69" s="166">
        <v>3</v>
      </c>
      <c r="C69" s="167">
        <v>1</v>
      </c>
      <c r="D69" s="167">
        <v>1</v>
      </c>
      <c r="E69" s="167">
        <v>1</v>
      </c>
      <c r="F69" s="169"/>
      <c r="G69" s="168" t="s">
        <v>49</v>
      </c>
      <c r="H69" s="146">
        <v>36</v>
      </c>
      <c r="I69" s="155">
        <f>SUM(I70:I72)</f>
        <v>0</v>
      </c>
      <c r="J69" s="197">
        <f>SUM(J70:J72)</f>
        <v>0</v>
      </c>
      <c r="K69" s="156">
        <f>SUM(K70:K72)</f>
        <v>0</v>
      </c>
      <c r="L69" s="155">
        <f>SUM(L70:L72)</f>
        <v>0</v>
      </c>
      <c r="M69" s="38"/>
      <c r="Q69" s="171"/>
    </row>
    <row r="70" spans="1:18" s="198" customFormat="1" ht="25.5" hidden="1" customHeight="1">
      <c r="A70" s="170">
        <v>2</v>
      </c>
      <c r="B70" s="166">
        <v>3</v>
      </c>
      <c r="C70" s="167">
        <v>1</v>
      </c>
      <c r="D70" s="167">
        <v>1</v>
      </c>
      <c r="E70" s="167">
        <v>1</v>
      </c>
      <c r="F70" s="169">
        <v>1</v>
      </c>
      <c r="G70" s="168" t="s">
        <v>50</v>
      </c>
      <c r="H70" s="146">
        <v>37</v>
      </c>
      <c r="I70" s="174">
        <v>0</v>
      </c>
      <c r="J70" s="174">
        <v>0</v>
      </c>
      <c r="K70" s="174">
        <v>0</v>
      </c>
      <c r="L70" s="174">
        <v>0</v>
      </c>
      <c r="Q70" s="171"/>
      <c r="R70" s="92"/>
    </row>
    <row r="71" spans="1:18" ht="19.5" hidden="1" customHeight="1">
      <c r="A71" s="170">
        <v>2</v>
      </c>
      <c r="B71" s="161">
        <v>3</v>
      </c>
      <c r="C71" s="159">
        <v>1</v>
      </c>
      <c r="D71" s="159">
        <v>1</v>
      </c>
      <c r="E71" s="159">
        <v>1</v>
      </c>
      <c r="F71" s="162">
        <v>2</v>
      </c>
      <c r="G71" s="160" t="s">
        <v>51</v>
      </c>
      <c r="H71" s="146">
        <v>38</v>
      </c>
      <c r="I71" s="172">
        <v>0</v>
      </c>
      <c r="J71" s="172">
        <v>0</v>
      </c>
      <c r="K71" s="172">
        <v>0</v>
      </c>
      <c r="L71" s="172">
        <v>0</v>
      </c>
      <c r="M71" s="38"/>
      <c r="Q71" s="171"/>
    </row>
    <row r="72" spans="1:18" ht="16.5" hidden="1" customHeight="1">
      <c r="A72" s="166">
        <v>2</v>
      </c>
      <c r="B72" s="167">
        <v>3</v>
      </c>
      <c r="C72" s="167">
        <v>1</v>
      </c>
      <c r="D72" s="167">
        <v>1</v>
      </c>
      <c r="E72" s="167">
        <v>1</v>
      </c>
      <c r="F72" s="169">
        <v>3</v>
      </c>
      <c r="G72" s="168" t="s">
        <v>52</v>
      </c>
      <c r="H72" s="146">
        <v>39</v>
      </c>
      <c r="I72" s="174">
        <v>0</v>
      </c>
      <c r="J72" s="174">
        <v>0</v>
      </c>
      <c r="K72" s="174">
        <v>0</v>
      </c>
      <c r="L72" s="174">
        <v>0</v>
      </c>
      <c r="M72" s="38"/>
      <c r="Q72" s="171"/>
    </row>
    <row r="73" spans="1:18" ht="29.25" hidden="1" customHeight="1">
      <c r="A73" s="161">
        <v>2</v>
      </c>
      <c r="B73" s="159">
        <v>3</v>
      </c>
      <c r="C73" s="159">
        <v>1</v>
      </c>
      <c r="D73" s="159">
        <v>2</v>
      </c>
      <c r="E73" s="159"/>
      <c r="F73" s="162"/>
      <c r="G73" s="160" t="s">
        <v>53</v>
      </c>
      <c r="H73" s="146">
        <v>40</v>
      </c>
      <c r="I73" s="177">
        <f>I74</f>
        <v>0</v>
      </c>
      <c r="J73" s="199">
        <f>J74</f>
        <v>0</v>
      </c>
      <c r="K73" s="178">
        <f>K74</f>
        <v>0</v>
      </c>
      <c r="L73" s="178">
        <f>L74</f>
        <v>0</v>
      </c>
      <c r="M73" s="38"/>
      <c r="Q73" s="171"/>
    </row>
    <row r="74" spans="1:18" ht="27" hidden="1" customHeight="1">
      <c r="A74" s="180">
        <v>2</v>
      </c>
      <c r="B74" s="181">
        <v>3</v>
      </c>
      <c r="C74" s="181">
        <v>1</v>
      </c>
      <c r="D74" s="181">
        <v>2</v>
      </c>
      <c r="E74" s="181">
        <v>1</v>
      </c>
      <c r="F74" s="183"/>
      <c r="G74" s="160" t="s">
        <v>53</v>
      </c>
      <c r="H74" s="146">
        <v>41</v>
      </c>
      <c r="I74" s="165">
        <f>SUM(I75:I77)</f>
        <v>0</v>
      </c>
      <c r="J74" s="200">
        <f>SUM(J75:J77)</f>
        <v>0</v>
      </c>
      <c r="K74" s="164">
        <f>SUM(K75:K77)</f>
        <v>0</v>
      </c>
      <c r="L74" s="156">
        <f>SUM(L75:L77)</f>
        <v>0</v>
      </c>
      <c r="M74" s="38"/>
      <c r="Q74" s="171"/>
    </row>
    <row r="75" spans="1:18" s="198" customFormat="1" ht="27" hidden="1" customHeight="1">
      <c r="A75" s="166">
        <v>2</v>
      </c>
      <c r="B75" s="167">
        <v>3</v>
      </c>
      <c r="C75" s="167">
        <v>1</v>
      </c>
      <c r="D75" s="167">
        <v>2</v>
      </c>
      <c r="E75" s="167">
        <v>1</v>
      </c>
      <c r="F75" s="169">
        <v>1</v>
      </c>
      <c r="G75" s="170" t="s">
        <v>50</v>
      </c>
      <c r="H75" s="146">
        <v>42</v>
      </c>
      <c r="I75" s="174">
        <v>0</v>
      </c>
      <c r="J75" s="174">
        <v>0</v>
      </c>
      <c r="K75" s="174">
        <v>0</v>
      </c>
      <c r="L75" s="174">
        <v>0</v>
      </c>
      <c r="Q75" s="171"/>
      <c r="R75" s="92"/>
    </row>
    <row r="76" spans="1:18" ht="16.5" hidden="1" customHeight="1">
      <c r="A76" s="166">
        <v>2</v>
      </c>
      <c r="B76" s="167">
        <v>3</v>
      </c>
      <c r="C76" s="167">
        <v>1</v>
      </c>
      <c r="D76" s="167">
        <v>2</v>
      </c>
      <c r="E76" s="167">
        <v>1</v>
      </c>
      <c r="F76" s="169">
        <v>2</v>
      </c>
      <c r="G76" s="170" t="s">
        <v>51</v>
      </c>
      <c r="H76" s="146">
        <v>43</v>
      </c>
      <c r="I76" s="174">
        <v>0</v>
      </c>
      <c r="J76" s="174">
        <v>0</v>
      </c>
      <c r="K76" s="174">
        <v>0</v>
      </c>
      <c r="L76" s="174">
        <v>0</v>
      </c>
      <c r="M76" s="38"/>
      <c r="Q76" s="171"/>
    </row>
    <row r="77" spans="1:18" ht="15" hidden="1" customHeight="1">
      <c r="A77" s="166">
        <v>2</v>
      </c>
      <c r="B77" s="167">
        <v>3</v>
      </c>
      <c r="C77" s="167">
        <v>1</v>
      </c>
      <c r="D77" s="167">
        <v>2</v>
      </c>
      <c r="E77" s="167">
        <v>1</v>
      </c>
      <c r="F77" s="169">
        <v>3</v>
      </c>
      <c r="G77" s="170" t="s">
        <v>52</v>
      </c>
      <c r="H77" s="146">
        <v>44</v>
      </c>
      <c r="I77" s="174">
        <v>0</v>
      </c>
      <c r="J77" s="174">
        <v>0</v>
      </c>
      <c r="K77" s="174">
        <v>0</v>
      </c>
      <c r="L77" s="174">
        <v>0</v>
      </c>
      <c r="M77" s="38"/>
      <c r="Q77" s="171"/>
    </row>
    <row r="78" spans="1:18" ht="27.75" hidden="1" customHeight="1">
      <c r="A78" s="166">
        <v>2</v>
      </c>
      <c r="B78" s="167">
        <v>3</v>
      </c>
      <c r="C78" s="167">
        <v>1</v>
      </c>
      <c r="D78" s="167">
        <v>3</v>
      </c>
      <c r="E78" s="167"/>
      <c r="F78" s="169"/>
      <c r="G78" s="170" t="s">
        <v>360</v>
      </c>
      <c r="H78" s="146">
        <v>45</v>
      </c>
      <c r="I78" s="155">
        <f>I79</f>
        <v>0</v>
      </c>
      <c r="J78" s="197">
        <f>J79</f>
        <v>0</v>
      </c>
      <c r="K78" s="156">
        <f>K79</f>
        <v>0</v>
      </c>
      <c r="L78" s="156">
        <f>L79</f>
        <v>0</v>
      </c>
      <c r="M78" s="38"/>
      <c r="Q78" s="171"/>
    </row>
    <row r="79" spans="1:18" ht="26.25" hidden="1" customHeight="1">
      <c r="A79" s="166">
        <v>2</v>
      </c>
      <c r="B79" s="167">
        <v>3</v>
      </c>
      <c r="C79" s="167">
        <v>1</v>
      </c>
      <c r="D79" s="167">
        <v>3</v>
      </c>
      <c r="E79" s="167">
        <v>1</v>
      </c>
      <c r="F79" s="169"/>
      <c r="G79" s="170" t="s">
        <v>361</v>
      </c>
      <c r="H79" s="146">
        <v>46</v>
      </c>
      <c r="I79" s="155">
        <f>SUM(I80:I82)</f>
        <v>0</v>
      </c>
      <c r="J79" s="197">
        <f>SUM(J80:J82)</f>
        <v>0</v>
      </c>
      <c r="K79" s="156">
        <f>SUM(K80:K82)</f>
        <v>0</v>
      </c>
      <c r="L79" s="156">
        <f>SUM(L80:L82)</f>
        <v>0</v>
      </c>
      <c r="M79" s="38"/>
      <c r="Q79" s="171"/>
    </row>
    <row r="80" spans="1:18" ht="15" hidden="1" customHeight="1">
      <c r="A80" s="161">
        <v>2</v>
      </c>
      <c r="B80" s="159">
        <v>3</v>
      </c>
      <c r="C80" s="159">
        <v>1</v>
      </c>
      <c r="D80" s="159">
        <v>3</v>
      </c>
      <c r="E80" s="159">
        <v>1</v>
      </c>
      <c r="F80" s="162">
        <v>1</v>
      </c>
      <c r="G80" s="187" t="s">
        <v>54</v>
      </c>
      <c r="H80" s="146">
        <v>47</v>
      </c>
      <c r="I80" s="172">
        <v>0</v>
      </c>
      <c r="J80" s="172">
        <v>0</v>
      </c>
      <c r="K80" s="172">
        <v>0</v>
      </c>
      <c r="L80" s="172">
        <v>0</v>
      </c>
      <c r="M80" s="38"/>
      <c r="Q80" s="171"/>
    </row>
    <row r="81" spans="1:17" ht="16.5" hidden="1" customHeight="1">
      <c r="A81" s="166">
        <v>2</v>
      </c>
      <c r="B81" s="167">
        <v>3</v>
      </c>
      <c r="C81" s="167">
        <v>1</v>
      </c>
      <c r="D81" s="167">
        <v>3</v>
      </c>
      <c r="E81" s="167">
        <v>1</v>
      </c>
      <c r="F81" s="169">
        <v>2</v>
      </c>
      <c r="G81" s="170" t="s">
        <v>55</v>
      </c>
      <c r="H81" s="146">
        <v>48</v>
      </c>
      <c r="I81" s="174">
        <v>0</v>
      </c>
      <c r="J81" s="174">
        <v>0</v>
      </c>
      <c r="K81" s="174">
        <v>0</v>
      </c>
      <c r="L81" s="174">
        <v>0</v>
      </c>
      <c r="M81" s="38"/>
      <c r="Q81" s="171"/>
    </row>
    <row r="82" spans="1:17" ht="17.25" hidden="1" customHeight="1">
      <c r="A82" s="161">
        <v>2</v>
      </c>
      <c r="B82" s="159">
        <v>3</v>
      </c>
      <c r="C82" s="159">
        <v>1</v>
      </c>
      <c r="D82" s="159">
        <v>3</v>
      </c>
      <c r="E82" s="159">
        <v>1</v>
      </c>
      <c r="F82" s="162">
        <v>3</v>
      </c>
      <c r="G82" s="187" t="s">
        <v>56</v>
      </c>
      <c r="H82" s="146">
        <v>49</v>
      </c>
      <c r="I82" s="172">
        <v>0</v>
      </c>
      <c r="J82" s="172">
        <v>0</v>
      </c>
      <c r="K82" s="172">
        <v>0</v>
      </c>
      <c r="L82" s="172">
        <v>0</v>
      </c>
      <c r="M82" s="38"/>
      <c r="Q82" s="171"/>
    </row>
    <row r="83" spans="1:17" ht="12.75" hidden="1" customHeight="1">
      <c r="A83" s="161">
        <v>2</v>
      </c>
      <c r="B83" s="159">
        <v>3</v>
      </c>
      <c r="C83" s="159">
        <v>2</v>
      </c>
      <c r="D83" s="159"/>
      <c r="E83" s="159"/>
      <c r="F83" s="162"/>
      <c r="G83" s="187" t="s">
        <v>57</v>
      </c>
      <c r="H83" s="146">
        <v>50</v>
      </c>
      <c r="I83" s="155">
        <f t="shared" ref="I83:L84" si="2">I84</f>
        <v>0</v>
      </c>
      <c r="J83" s="155">
        <f t="shared" si="2"/>
        <v>0</v>
      </c>
      <c r="K83" s="155">
        <f t="shared" si="2"/>
        <v>0</v>
      </c>
      <c r="L83" s="155">
        <f t="shared" si="2"/>
        <v>0</v>
      </c>
      <c r="M83" s="38"/>
    </row>
    <row r="84" spans="1:17" ht="12" hidden="1" customHeight="1">
      <c r="A84" s="161">
        <v>2</v>
      </c>
      <c r="B84" s="159">
        <v>3</v>
      </c>
      <c r="C84" s="159">
        <v>2</v>
      </c>
      <c r="D84" s="159">
        <v>1</v>
      </c>
      <c r="E84" s="159"/>
      <c r="F84" s="162"/>
      <c r="G84" s="187" t="s">
        <v>57</v>
      </c>
      <c r="H84" s="146">
        <v>51</v>
      </c>
      <c r="I84" s="155">
        <f t="shared" si="2"/>
        <v>0</v>
      </c>
      <c r="J84" s="155">
        <f t="shared" si="2"/>
        <v>0</v>
      </c>
      <c r="K84" s="155">
        <f t="shared" si="2"/>
        <v>0</v>
      </c>
      <c r="L84" s="155">
        <f t="shared" si="2"/>
        <v>0</v>
      </c>
      <c r="M84" s="38"/>
    </row>
    <row r="85" spans="1:17" ht="15.75" hidden="1" customHeight="1">
      <c r="A85" s="161">
        <v>2</v>
      </c>
      <c r="B85" s="159">
        <v>3</v>
      </c>
      <c r="C85" s="159">
        <v>2</v>
      </c>
      <c r="D85" s="159">
        <v>1</v>
      </c>
      <c r="E85" s="159">
        <v>1</v>
      </c>
      <c r="F85" s="162"/>
      <c r="G85" s="187" t="s">
        <v>57</v>
      </c>
      <c r="H85" s="146">
        <v>52</v>
      </c>
      <c r="I85" s="155">
        <f>SUM(I86)</f>
        <v>0</v>
      </c>
      <c r="J85" s="155">
        <f>SUM(J86)</f>
        <v>0</v>
      </c>
      <c r="K85" s="155">
        <f>SUM(K86)</f>
        <v>0</v>
      </c>
      <c r="L85" s="155">
        <f>SUM(L86)</f>
        <v>0</v>
      </c>
      <c r="M85" s="38"/>
    </row>
    <row r="86" spans="1:17" ht="13.5" hidden="1" customHeight="1">
      <c r="A86" s="161">
        <v>2</v>
      </c>
      <c r="B86" s="159">
        <v>3</v>
      </c>
      <c r="C86" s="159">
        <v>2</v>
      </c>
      <c r="D86" s="159">
        <v>1</v>
      </c>
      <c r="E86" s="159">
        <v>1</v>
      </c>
      <c r="F86" s="162">
        <v>1</v>
      </c>
      <c r="G86" s="187" t="s">
        <v>57</v>
      </c>
      <c r="H86" s="146">
        <v>53</v>
      </c>
      <c r="I86" s="174">
        <v>0</v>
      </c>
      <c r="J86" s="174">
        <v>0</v>
      </c>
      <c r="K86" s="174">
        <v>0</v>
      </c>
      <c r="L86" s="174">
        <v>0</v>
      </c>
      <c r="M86" s="38"/>
    </row>
    <row r="87" spans="1:17" ht="16.5" hidden="1" customHeight="1">
      <c r="A87" s="151">
        <v>2</v>
      </c>
      <c r="B87" s="152">
        <v>4</v>
      </c>
      <c r="C87" s="152"/>
      <c r="D87" s="152"/>
      <c r="E87" s="152"/>
      <c r="F87" s="154"/>
      <c r="G87" s="201" t="s">
        <v>58</v>
      </c>
      <c r="H87" s="146">
        <v>54</v>
      </c>
      <c r="I87" s="155">
        <f t="shared" ref="I87:L89" si="3">I88</f>
        <v>0</v>
      </c>
      <c r="J87" s="197">
        <f t="shared" si="3"/>
        <v>0</v>
      </c>
      <c r="K87" s="156">
        <f t="shared" si="3"/>
        <v>0</v>
      </c>
      <c r="L87" s="156">
        <f t="shared" si="3"/>
        <v>0</v>
      </c>
      <c r="M87" s="38"/>
    </row>
    <row r="88" spans="1:17" ht="15.75" hidden="1" customHeight="1">
      <c r="A88" s="166">
        <v>2</v>
      </c>
      <c r="B88" s="167">
        <v>4</v>
      </c>
      <c r="C88" s="167">
        <v>1</v>
      </c>
      <c r="D88" s="167"/>
      <c r="E88" s="167"/>
      <c r="F88" s="169"/>
      <c r="G88" s="170" t="s">
        <v>59</v>
      </c>
      <c r="H88" s="146">
        <v>55</v>
      </c>
      <c r="I88" s="155">
        <f t="shared" si="3"/>
        <v>0</v>
      </c>
      <c r="J88" s="197">
        <f t="shared" si="3"/>
        <v>0</v>
      </c>
      <c r="K88" s="156">
        <f t="shared" si="3"/>
        <v>0</v>
      </c>
      <c r="L88" s="156">
        <f t="shared" si="3"/>
        <v>0</v>
      </c>
      <c r="M88" s="38"/>
    </row>
    <row r="89" spans="1:17" ht="17.25" hidden="1" customHeight="1">
      <c r="A89" s="166">
        <v>2</v>
      </c>
      <c r="B89" s="167">
        <v>4</v>
      </c>
      <c r="C89" s="167">
        <v>1</v>
      </c>
      <c r="D89" s="167">
        <v>1</v>
      </c>
      <c r="E89" s="167"/>
      <c r="F89" s="169"/>
      <c r="G89" s="170" t="s">
        <v>59</v>
      </c>
      <c r="H89" s="146">
        <v>56</v>
      </c>
      <c r="I89" s="155">
        <f t="shared" si="3"/>
        <v>0</v>
      </c>
      <c r="J89" s="197">
        <f t="shared" si="3"/>
        <v>0</v>
      </c>
      <c r="K89" s="156">
        <f t="shared" si="3"/>
        <v>0</v>
      </c>
      <c r="L89" s="156">
        <f t="shared" si="3"/>
        <v>0</v>
      </c>
      <c r="M89" s="38"/>
    </row>
    <row r="90" spans="1:17" ht="18" hidden="1" customHeight="1">
      <c r="A90" s="166">
        <v>2</v>
      </c>
      <c r="B90" s="167">
        <v>4</v>
      </c>
      <c r="C90" s="167">
        <v>1</v>
      </c>
      <c r="D90" s="167">
        <v>1</v>
      </c>
      <c r="E90" s="167">
        <v>1</v>
      </c>
      <c r="F90" s="169"/>
      <c r="G90" s="170" t="s">
        <v>59</v>
      </c>
      <c r="H90" s="146">
        <v>57</v>
      </c>
      <c r="I90" s="155">
        <f>SUM(I91:I93)</f>
        <v>0</v>
      </c>
      <c r="J90" s="197">
        <f>SUM(J91:J93)</f>
        <v>0</v>
      </c>
      <c r="K90" s="156">
        <f>SUM(K91:K93)</f>
        <v>0</v>
      </c>
      <c r="L90" s="156">
        <f>SUM(L91:L93)</f>
        <v>0</v>
      </c>
      <c r="M90" s="38"/>
    </row>
    <row r="91" spans="1:17" ht="14.25" hidden="1" customHeight="1">
      <c r="A91" s="166">
        <v>2</v>
      </c>
      <c r="B91" s="167">
        <v>4</v>
      </c>
      <c r="C91" s="167">
        <v>1</v>
      </c>
      <c r="D91" s="167">
        <v>1</v>
      </c>
      <c r="E91" s="167">
        <v>1</v>
      </c>
      <c r="F91" s="169">
        <v>1</v>
      </c>
      <c r="G91" s="170" t="s">
        <v>60</v>
      </c>
      <c r="H91" s="146">
        <v>58</v>
      </c>
      <c r="I91" s="174">
        <v>0</v>
      </c>
      <c r="J91" s="174">
        <v>0</v>
      </c>
      <c r="K91" s="174">
        <v>0</v>
      </c>
      <c r="L91" s="174">
        <v>0</v>
      </c>
      <c r="M91" s="38"/>
    </row>
    <row r="92" spans="1:17" ht="13.5" hidden="1" customHeight="1">
      <c r="A92" s="166">
        <v>2</v>
      </c>
      <c r="B92" s="166">
        <v>4</v>
      </c>
      <c r="C92" s="166">
        <v>1</v>
      </c>
      <c r="D92" s="167">
        <v>1</v>
      </c>
      <c r="E92" s="167">
        <v>1</v>
      </c>
      <c r="F92" s="202">
        <v>2</v>
      </c>
      <c r="G92" s="168" t="s">
        <v>61</v>
      </c>
      <c r="H92" s="146">
        <v>59</v>
      </c>
      <c r="I92" s="174">
        <v>0</v>
      </c>
      <c r="J92" s="174">
        <v>0</v>
      </c>
      <c r="K92" s="174">
        <v>0</v>
      </c>
      <c r="L92" s="174">
        <v>0</v>
      </c>
      <c r="M92" s="38"/>
    </row>
    <row r="93" spans="1:17" hidden="1">
      <c r="A93" s="166">
        <v>2</v>
      </c>
      <c r="B93" s="167">
        <v>4</v>
      </c>
      <c r="C93" s="166">
        <v>1</v>
      </c>
      <c r="D93" s="167">
        <v>1</v>
      </c>
      <c r="E93" s="167">
        <v>1</v>
      </c>
      <c r="F93" s="202">
        <v>3</v>
      </c>
      <c r="G93" s="168" t="s">
        <v>62</v>
      </c>
      <c r="H93" s="146">
        <v>60</v>
      </c>
      <c r="I93" s="174">
        <v>0</v>
      </c>
      <c r="J93" s="174">
        <v>0</v>
      </c>
      <c r="K93" s="174">
        <v>0</v>
      </c>
      <c r="L93" s="174">
        <v>0</v>
      </c>
    </row>
    <row r="94" spans="1:17" hidden="1">
      <c r="A94" s="151">
        <v>2</v>
      </c>
      <c r="B94" s="152">
        <v>5</v>
      </c>
      <c r="C94" s="151"/>
      <c r="D94" s="152"/>
      <c r="E94" s="152"/>
      <c r="F94" s="203"/>
      <c r="G94" s="153" t="s">
        <v>63</v>
      </c>
      <c r="H94" s="146">
        <v>61</v>
      </c>
      <c r="I94" s="155">
        <f>SUM(I95+I100+I105)</f>
        <v>0</v>
      </c>
      <c r="J94" s="197">
        <f>SUM(J95+J100+J105)</f>
        <v>0</v>
      </c>
      <c r="K94" s="156">
        <f>SUM(K95+K100+K105)</f>
        <v>0</v>
      </c>
      <c r="L94" s="156">
        <f>SUM(L95+L100+L105)</f>
        <v>0</v>
      </c>
    </row>
    <row r="95" spans="1:17" hidden="1">
      <c r="A95" s="161">
        <v>2</v>
      </c>
      <c r="B95" s="159">
        <v>5</v>
      </c>
      <c r="C95" s="161">
        <v>1</v>
      </c>
      <c r="D95" s="159"/>
      <c r="E95" s="159"/>
      <c r="F95" s="204"/>
      <c r="G95" s="160" t="s">
        <v>64</v>
      </c>
      <c r="H95" s="146">
        <v>62</v>
      </c>
      <c r="I95" s="177">
        <f t="shared" ref="I95:L96" si="4">I96</f>
        <v>0</v>
      </c>
      <c r="J95" s="199">
        <f t="shared" si="4"/>
        <v>0</v>
      </c>
      <c r="K95" s="178">
        <f t="shared" si="4"/>
        <v>0</v>
      </c>
      <c r="L95" s="178">
        <f t="shared" si="4"/>
        <v>0</v>
      </c>
    </row>
    <row r="96" spans="1:17" hidden="1">
      <c r="A96" s="166">
        <v>2</v>
      </c>
      <c r="B96" s="167">
        <v>5</v>
      </c>
      <c r="C96" s="166">
        <v>1</v>
      </c>
      <c r="D96" s="167">
        <v>1</v>
      </c>
      <c r="E96" s="167"/>
      <c r="F96" s="202"/>
      <c r="G96" s="168" t="s">
        <v>64</v>
      </c>
      <c r="H96" s="146">
        <v>63</v>
      </c>
      <c r="I96" s="155">
        <f t="shared" si="4"/>
        <v>0</v>
      </c>
      <c r="J96" s="197">
        <f t="shared" si="4"/>
        <v>0</v>
      </c>
      <c r="K96" s="156">
        <f t="shared" si="4"/>
        <v>0</v>
      </c>
      <c r="L96" s="156">
        <f t="shared" si="4"/>
        <v>0</v>
      </c>
    </row>
    <row r="97" spans="1:13" hidden="1">
      <c r="A97" s="166">
        <v>2</v>
      </c>
      <c r="B97" s="167">
        <v>5</v>
      </c>
      <c r="C97" s="166">
        <v>1</v>
      </c>
      <c r="D97" s="167">
        <v>1</v>
      </c>
      <c r="E97" s="167">
        <v>1</v>
      </c>
      <c r="F97" s="202"/>
      <c r="G97" s="168" t="s">
        <v>64</v>
      </c>
      <c r="H97" s="146">
        <v>64</v>
      </c>
      <c r="I97" s="155">
        <f>SUM(I98:I99)</f>
        <v>0</v>
      </c>
      <c r="J97" s="197">
        <f>SUM(J98:J99)</f>
        <v>0</v>
      </c>
      <c r="K97" s="156">
        <f>SUM(K98:K99)</f>
        <v>0</v>
      </c>
      <c r="L97" s="156">
        <f>SUM(L98:L99)</f>
        <v>0</v>
      </c>
    </row>
    <row r="98" spans="1:13" ht="25.5" hidden="1" customHeight="1">
      <c r="A98" s="166">
        <v>2</v>
      </c>
      <c r="B98" s="167">
        <v>5</v>
      </c>
      <c r="C98" s="166">
        <v>1</v>
      </c>
      <c r="D98" s="167">
        <v>1</v>
      </c>
      <c r="E98" s="167">
        <v>1</v>
      </c>
      <c r="F98" s="202">
        <v>1</v>
      </c>
      <c r="G98" s="168" t="s">
        <v>65</v>
      </c>
      <c r="H98" s="146">
        <v>65</v>
      </c>
      <c r="I98" s="174">
        <v>0</v>
      </c>
      <c r="J98" s="174">
        <v>0</v>
      </c>
      <c r="K98" s="174">
        <v>0</v>
      </c>
      <c r="L98" s="174">
        <v>0</v>
      </c>
      <c r="M98" s="38"/>
    </row>
    <row r="99" spans="1:13" ht="15.75" hidden="1" customHeight="1">
      <c r="A99" s="166">
        <v>2</v>
      </c>
      <c r="B99" s="167">
        <v>5</v>
      </c>
      <c r="C99" s="166">
        <v>1</v>
      </c>
      <c r="D99" s="167">
        <v>1</v>
      </c>
      <c r="E99" s="167">
        <v>1</v>
      </c>
      <c r="F99" s="202">
        <v>2</v>
      </c>
      <c r="G99" s="168" t="s">
        <v>66</v>
      </c>
      <c r="H99" s="146">
        <v>66</v>
      </c>
      <c r="I99" s="174">
        <v>0</v>
      </c>
      <c r="J99" s="174">
        <v>0</v>
      </c>
      <c r="K99" s="174">
        <v>0</v>
      </c>
      <c r="L99" s="174">
        <v>0</v>
      </c>
      <c r="M99" s="38"/>
    </row>
    <row r="100" spans="1:13" ht="12" hidden="1" customHeight="1">
      <c r="A100" s="166">
        <v>2</v>
      </c>
      <c r="B100" s="167">
        <v>5</v>
      </c>
      <c r="C100" s="166">
        <v>2</v>
      </c>
      <c r="D100" s="167"/>
      <c r="E100" s="167"/>
      <c r="F100" s="202"/>
      <c r="G100" s="168" t="s">
        <v>67</v>
      </c>
      <c r="H100" s="146">
        <v>67</v>
      </c>
      <c r="I100" s="155">
        <f t="shared" ref="I100:L101" si="5">I101</f>
        <v>0</v>
      </c>
      <c r="J100" s="197">
        <f t="shared" si="5"/>
        <v>0</v>
      </c>
      <c r="K100" s="156">
        <f t="shared" si="5"/>
        <v>0</v>
      </c>
      <c r="L100" s="155">
        <f t="shared" si="5"/>
        <v>0</v>
      </c>
      <c r="M100" s="38"/>
    </row>
    <row r="101" spans="1:13" ht="15.75" hidden="1" customHeight="1">
      <c r="A101" s="170">
        <v>2</v>
      </c>
      <c r="B101" s="166">
        <v>5</v>
      </c>
      <c r="C101" s="167">
        <v>2</v>
      </c>
      <c r="D101" s="168">
        <v>1</v>
      </c>
      <c r="E101" s="166"/>
      <c r="F101" s="202"/>
      <c r="G101" s="168" t="s">
        <v>67</v>
      </c>
      <c r="H101" s="146">
        <v>68</v>
      </c>
      <c r="I101" s="155">
        <f t="shared" si="5"/>
        <v>0</v>
      </c>
      <c r="J101" s="197">
        <f t="shared" si="5"/>
        <v>0</v>
      </c>
      <c r="K101" s="156">
        <f t="shared" si="5"/>
        <v>0</v>
      </c>
      <c r="L101" s="155">
        <f t="shared" si="5"/>
        <v>0</v>
      </c>
      <c r="M101" s="38"/>
    </row>
    <row r="102" spans="1:13" ht="15" hidden="1" customHeight="1">
      <c r="A102" s="170">
        <v>2</v>
      </c>
      <c r="B102" s="166">
        <v>5</v>
      </c>
      <c r="C102" s="167">
        <v>2</v>
      </c>
      <c r="D102" s="168">
        <v>1</v>
      </c>
      <c r="E102" s="166">
        <v>1</v>
      </c>
      <c r="F102" s="202"/>
      <c r="G102" s="168" t="s">
        <v>67</v>
      </c>
      <c r="H102" s="146">
        <v>69</v>
      </c>
      <c r="I102" s="155">
        <f>SUM(I103:I104)</f>
        <v>0</v>
      </c>
      <c r="J102" s="197">
        <f>SUM(J103:J104)</f>
        <v>0</v>
      </c>
      <c r="K102" s="156">
        <f>SUM(K103:K104)</f>
        <v>0</v>
      </c>
      <c r="L102" s="155">
        <f>SUM(L103:L104)</f>
        <v>0</v>
      </c>
      <c r="M102" s="38"/>
    </row>
    <row r="103" spans="1:13" ht="25.5" hidden="1" customHeight="1">
      <c r="A103" s="170">
        <v>2</v>
      </c>
      <c r="B103" s="166">
        <v>5</v>
      </c>
      <c r="C103" s="167">
        <v>2</v>
      </c>
      <c r="D103" s="168">
        <v>1</v>
      </c>
      <c r="E103" s="166">
        <v>1</v>
      </c>
      <c r="F103" s="202">
        <v>1</v>
      </c>
      <c r="G103" s="168" t="s">
        <v>68</v>
      </c>
      <c r="H103" s="146">
        <v>70</v>
      </c>
      <c r="I103" s="174">
        <v>0</v>
      </c>
      <c r="J103" s="174">
        <v>0</v>
      </c>
      <c r="K103" s="174">
        <v>0</v>
      </c>
      <c r="L103" s="174">
        <v>0</v>
      </c>
      <c r="M103" s="38"/>
    </row>
    <row r="104" spans="1:13" ht="25.5" hidden="1" customHeight="1">
      <c r="A104" s="170">
        <v>2</v>
      </c>
      <c r="B104" s="166">
        <v>5</v>
      </c>
      <c r="C104" s="167">
        <v>2</v>
      </c>
      <c r="D104" s="168">
        <v>1</v>
      </c>
      <c r="E104" s="166">
        <v>1</v>
      </c>
      <c r="F104" s="202">
        <v>2</v>
      </c>
      <c r="G104" s="168" t="s">
        <v>69</v>
      </c>
      <c r="H104" s="146">
        <v>71</v>
      </c>
      <c r="I104" s="174">
        <v>0</v>
      </c>
      <c r="J104" s="174">
        <v>0</v>
      </c>
      <c r="K104" s="174">
        <v>0</v>
      </c>
      <c r="L104" s="174">
        <v>0</v>
      </c>
      <c r="M104" s="38"/>
    </row>
    <row r="105" spans="1:13" ht="28.5" hidden="1" customHeight="1">
      <c r="A105" s="170">
        <v>2</v>
      </c>
      <c r="B105" s="166">
        <v>5</v>
      </c>
      <c r="C105" s="167">
        <v>3</v>
      </c>
      <c r="D105" s="168"/>
      <c r="E105" s="166"/>
      <c r="F105" s="202"/>
      <c r="G105" s="168" t="s">
        <v>70</v>
      </c>
      <c r="H105" s="146">
        <v>72</v>
      </c>
      <c r="I105" s="155">
        <f>I106+I110</f>
        <v>0</v>
      </c>
      <c r="J105" s="155">
        <f>J106+J110</f>
        <v>0</v>
      </c>
      <c r="K105" s="155">
        <f>K106+K110</f>
        <v>0</v>
      </c>
      <c r="L105" s="155">
        <f>L106+L110</f>
        <v>0</v>
      </c>
      <c r="M105" s="38"/>
    </row>
    <row r="106" spans="1:13" ht="27" hidden="1" customHeight="1">
      <c r="A106" s="170">
        <v>2</v>
      </c>
      <c r="B106" s="166">
        <v>5</v>
      </c>
      <c r="C106" s="167">
        <v>3</v>
      </c>
      <c r="D106" s="168">
        <v>1</v>
      </c>
      <c r="E106" s="166"/>
      <c r="F106" s="202"/>
      <c r="G106" s="168" t="s">
        <v>71</v>
      </c>
      <c r="H106" s="146">
        <v>73</v>
      </c>
      <c r="I106" s="155">
        <f>I107</f>
        <v>0</v>
      </c>
      <c r="J106" s="197">
        <f>J107</f>
        <v>0</v>
      </c>
      <c r="K106" s="156">
        <f>K107</f>
        <v>0</v>
      </c>
      <c r="L106" s="155">
        <f>L107</f>
        <v>0</v>
      </c>
      <c r="M106" s="38"/>
    </row>
    <row r="107" spans="1:13" ht="30" hidden="1" customHeight="1">
      <c r="A107" s="179">
        <v>2</v>
      </c>
      <c r="B107" s="180">
        <v>5</v>
      </c>
      <c r="C107" s="181">
        <v>3</v>
      </c>
      <c r="D107" s="182">
        <v>1</v>
      </c>
      <c r="E107" s="180">
        <v>1</v>
      </c>
      <c r="F107" s="205"/>
      <c r="G107" s="182" t="s">
        <v>71</v>
      </c>
      <c r="H107" s="146">
        <v>74</v>
      </c>
      <c r="I107" s="165">
        <f>SUM(I108:I109)</f>
        <v>0</v>
      </c>
      <c r="J107" s="200">
        <f>SUM(J108:J109)</f>
        <v>0</v>
      </c>
      <c r="K107" s="164">
        <f>SUM(K108:K109)</f>
        <v>0</v>
      </c>
      <c r="L107" s="165">
        <f>SUM(L108:L109)</f>
        <v>0</v>
      </c>
      <c r="M107" s="38"/>
    </row>
    <row r="108" spans="1:13" ht="26.25" hidden="1" customHeight="1">
      <c r="A108" s="170">
        <v>2</v>
      </c>
      <c r="B108" s="166">
        <v>5</v>
      </c>
      <c r="C108" s="167">
        <v>3</v>
      </c>
      <c r="D108" s="168">
        <v>1</v>
      </c>
      <c r="E108" s="166">
        <v>1</v>
      </c>
      <c r="F108" s="202">
        <v>1</v>
      </c>
      <c r="G108" s="168" t="s">
        <v>71</v>
      </c>
      <c r="H108" s="146">
        <v>75</v>
      </c>
      <c r="I108" s="174">
        <v>0</v>
      </c>
      <c r="J108" s="174">
        <v>0</v>
      </c>
      <c r="K108" s="174">
        <v>0</v>
      </c>
      <c r="L108" s="174">
        <v>0</v>
      </c>
      <c r="M108" s="38"/>
    </row>
    <row r="109" spans="1:13" ht="26.25" hidden="1" customHeight="1">
      <c r="A109" s="179">
        <v>2</v>
      </c>
      <c r="B109" s="180">
        <v>5</v>
      </c>
      <c r="C109" s="181">
        <v>3</v>
      </c>
      <c r="D109" s="182">
        <v>1</v>
      </c>
      <c r="E109" s="180">
        <v>1</v>
      </c>
      <c r="F109" s="205">
        <v>2</v>
      </c>
      <c r="G109" s="182" t="s">
        <v>72</v>
      </c>
      <c r="H109" s="146">
        <v>76</v>
      </c>
      <c r="I109" s="174">
        <v>0</v>
      </c>
      <c r="J109" s="174">
        <v>0</v>
      </c>
      <c r="K109" s="174">
        <v>0</v>
      </c>
      <c r="L109" s="174">
        <v>0</v>
      </c>
      <c r="M109" s="38"/>
    </row>
    <row r="110" spans="1:13" ht="27.75" hidden="1" customHeight="1">
      <c r="A110" s="179">
        <v>2</v>
      </c>
      <c r="B110" s="180">
        <v>5</v>
      </c>
      <c r="C110" s="181">
        <v>3</v>
      </c>
      <c r="D110" s="182">
        <v>2</v>
      </c>
      <c r="E110" s="180"/>
      <c r="F110" s="205"/>
      <c r="G110" s="182" t="s">
        <v>73</v>
      </c>
      <c r="H110" s="146">
        <v>77</v>
      </c>
      <c r="I110" s="165">
        <f>I111</f>
        <v>0</v>
      </c>
      <c r="J110" s="165">
        <f>J111</f>
        <v>0</v>
      </c>
      <c r="K110" s="165">
        <f>K111</f>
        <v>0</v>
      </c>
      <c r="L110" s="165">
        <f>L111</f>
        <v>0</v>
      </c>
      <c r="M110" s="38"/>
    </row>
    <row r="111" spans="1:13" ht="25.5" hidden="1" customHeight="1">
      <c r="A111" s="179">
        <v>2</v>
      </c>
      <c r="B111" s="180">
        <v>5</v>
      </c>
      <c r="C111" s="181">
        <v>3</v>
      </c>
      <c r="D111" s="182">
        <v>2</v>
      </c>
      <c r="E111" s="180">
        <v>1</v>
      </c>
      <c r="F111" s="205"/>
      <c r="G111" s="182" t="s">
        <v>73</v>
      </c>
      <c r="H111" s="146">
        <v>78</v>
      </c>
      <c r="I111" s="165">
        <f>SUM(I112:I113)</f>
        <v>0</v>
      </c>
      <c r="J111" s="165">
        <f>SUM(J112:J113)</f>
        <v>0</v>
      </c>
      <c r="K111" s="165">
        <f>SUM(K112:K113)</f>
        <v>0</v>
      </c>
      <c r="L111" s="165">
        <f>SUM(L112:L113)</f>
        <v>0</v>
      </c>
      <c r="M111" s="38"/>
    </row>
    <row r="112" spans="1:13" ht="30" hidden="1" customHeight="1">
      <c r="A112" s="179">
        <v>2</v>
      </c>
      <c r="B112" s="180">
        <v>5</v>
      </c>
      <c r="C112" s="181">
        <v>3</v>
      </c>
      <c r="D112" s="182">
        <v>2</v>
      </c>
      <c r="E112" s="180">
        <v>1</v>
      </c>
      <c r="F112" s="205">
        <v>1</v>
      </c>
      <c r="G112" s="182" t="s">
        <v>73</v>
      </c>
      <c r="H112" s="146">
        <v>79</v>
      </c>
      <c r="I112" s="174">
        <v>0</v>
      </c>
      <c r="J112" s="174">
        <v>0</v>
      </c>
      <c r="K112" s="174">
        <v>0</v>
      </c>
      <c r="L112" s="174">
        <v>0</v>
      </c>
      <c r="M112" s="38"/>
    </row>
    <row r="113" spans="1:13" ht="18" hidden="1" customHeight="1">
      <c r="A113" s="179">
        <v>2</v>
      </c>
      <c r="B113" s="180">
        <v>5</v>
      </c>
      <c r="C113" s="181">
        <v>3</v>
      </c>
      <c r="D113" s="182">
        <v>2</v>
      </c>
      <c r="E113" s="180">
        <v>1</v>
      </c>
      <c r="F113" s="205">
        <v>2</v>
      </c>
      <c r="G113" s="182" t="s">
        <v>74</v>
      </c>
      <c r="H113" s="146">
        <v>80</v>
      </c>
      <c r="I113" s="174">
        <v>0</v>
      </c>
      <c r="J113" s="174">
        <v>0</v>
      </c>
      <c r="K113" s="174">
        <v>0</v>
      </c>
      <c r="L113" s="174">
        <v>0</v>
      </c>
      <c r="M113" s="38"/>
    </row>
    <row r="114" spans="1:13" ht="16.5" hidden="1" customHeight="1">
      <c r="A114" s="201">
        <v>2</v>
      </c>
      <c r="B114" s="151">
        <v>6</v>
      </c>
      <c r="C114" s="152"/>
      <c r="D114" s="153"/>
      <c r="E114" s="151"/>
      <c r="F114" s="203"/>
      <c r="G114" s="206" t="s">
        <v>75</v>
      </c>
      <c r="H114" s="146">
        <v>81</v>
      </c>
      <c r="I114" s="155">
        <f>SUM(I115+I120+I124+I128+I132+I136)</f>
        <v>0</v>
      </c>
      <c r="J114" s="155">
        <f>SUM(J115+J120+J124+J128+J132+J136)</f>
        <v>0</v>
      </c>
      <c r="K114" s="155">
        <f>SUM(K115+K120+K124+K128+K132+K136)</f>
        <v>0</v>
      </c>
      <c r="L114" s="155">
        <f>SUM(L115+L120+L124+L128+L132+L136)</f>
        <v>0</v>
      </c>
      <c r="M114" s="38"/>
    </row>
    <row r="115" spans="1:13" ht="14.25" hidden="1" customHeight="1">
      <c r="A115" s="179">
        <v>2</v>
      </c>
      <c r="B115" s="180">
        <v>6</v>
      </c>
      <c r="C115" s="181">
        <v>1</v>
      </c>
      <c r="D115" s="182"/>
      <c r="E115" s="180"/>
      <c r="F115" s="205"/>
      <c r="G115" s="182" t="s">
        <v>76</v>
      </c>
      <c r="H115" s="146">
        <v>82</v>
      </c>
      <c r="I115" s="165">
        <f t="shared" ref="I115:L116" si="6">I116</f>
        <v>0</v>
      </c>
      <c r="J115" s="200">
        <f t="shared" si="6"/>
        <v>0</v>
      </c>
      <c r="K115" s="164">
        <f t="shared" si="6"/>
        <v>0</v>
      </c>
      <c r="L115" s="165">
        <f t="shared" si="6"/>
        <v>0</v>
      </c>
      <c r="M115" s="38"/>
    </row>
    <row r="116" spans="1:13" ht="14.25" hidden="1" customHeight="1">
      <c r="A116" s="170">
        <v>2</v>
      </c>
      <c r="B116" s="166">
        <v>6</v>
      </c>
      <c r="C116" s="167">
        <v>1</v>
      </c>
      <c r="D116" s="168">
        <v>1</v>
      </c>
      <c r="E116" s="166"/>
      <c r="F116" s="202"/>
      <c r="G116" s="168" t="s">
        <v>76</v>
      </c>
      <c r="H116" s="146">
        <v>83</v>
      </c>
      <c r="I116" s="155">
        <f t="shared" si="6"/>
        <v>0</v>
      </c>
      <c r="J116" s="197">
        <f t="shared" si="6"/>
        <v>0</v>
      </c>
      <c r="K116" s="156">
        <f t="shared" si="6"/>
        <v>0</v>
      </c>
      <c r="L116" s="155">
        <f t="shared" si="6"/>
        <v>0</v>
      </c>
      <c r="M116" s="38"/>
    </row>
    <row r="117" spans="1:13" hidden="1">
      <c r="A117" s="170">
        <v>2</v>
      </c>
      <c r="B117" s="166">
        <v>6</v>
      </c>
      <c r="C117" s="167">
        <v>1</v>
      </c>
      <c r="D117" s="168">
        <v>1</v>
      </c>
      <c r="E117" s="166">
        <v>1</v>
      </c>
      <c r="F117" s="202"/>
      <c r="G117" s="168" t="s">
        <v>76</v>
      </c>
      <c r="H117" s="146">
        <v>84</v>
      </c>
      <c r="I117" s="155">
        <f>SUM(I118:I119)</f>
        <v>0</v>
      </c>
      <c r="J117" s="197">
        <f>SUM(J118:J119)</f>
        <v>0</v>
      </c>
      <c r="K117" s="156">
        <f>SUM(K118:K119)</f>
        <v>0</v>
      </c>
      <c r="L117" s="155">
        <f>SUM(L118:L119)</f>
        <v>0</v>
      </c>
    </row>
    <row r="118" spans="1:13" ht="13.5" hidden="1" customHeight="1">
      <c r="A118" s="170">
        <v>2</v>
      </c>
      <c r="B118" s="166">
        <v>6</v>
      </c>
      <c r="C118" s="167">
        <v>1</v>
      </c>
      <c r="D118" s="168">
        <v>1</v>
      </c>
      <c r="E118" s="166">
        <v>1</v>
      </c>
      <c r="F118" s="202">
        <v>1</v>
      </c>
      <c r="G118" s="168" t="s">
        <v>77</v>
      </c>
      <c r="H118" s="146">
        <v>85</v>
      </c>
      <c r="I118" s="174">
        <v>0</v>
      </c>
      <c r="J118" s="174">
        <v>0</v>
      </c>
      <c r="K118" s="174">
        <v>0</v>
      </c>
      <c r="L118" s="174">
        <v>0</v>
      </c>
      <c r="M118" s="38"/>
    </row>
    <row r="119" spans="1:13" hidden="1">
      <c r="A119" s="187">
        <v>2</v>
      </c>
      <c r="B119" s="161">
        <v>6</v>
      </c>
      <c r="C119" s="159">
        <v>1</v>
      </c>
      <c r="D119" s="160">
        <v>1</v>
      </c>
      <c r="E119" s="161">
        <v>1</v>
      </c>
      <c r="F119" s="204">
        <v>2</v>
      </c>
      <c r="G119" s="160" t="s">
        <v>78</v>
      </c>
      <c r="H119" s="146">
        <v>86</v>
      </c>
      <c r="I119" s="172">
        <v>0</v>
      </c>
      <c r="J119" s="172">
        <v>0</v>
      </c>
      <c r="K119" s="172">
        <v>0</v>
      </c>
      <c r="L119" s="172">
        <v>0</v>
      </c>
    </row>
    <row r="120" spans="1:13" ht="25.5" hidden="1" customHeight="1">
      <c r="A120" s="170">
        <v>2</v>
      </c>
      <c r="B120" s="166">
        <v>6</v>
      </c>
      <c r="C120" s="167">
        <v>2</v>
      </c>
      <c r="D120" s="168"/>
      <c r="E120" s="166"/>
      <c r="F120" s="202"/>
      <c r="G120" s="168" t="s">
        <v>79</v>
      </c>
      <c r="H120" s="146">
        <v>87</v>
      </c>
      <c r="I120" s="155">
        <f t="shared" ref="I120:L122" si="7">I121</f>
        <v>0</v>
      </c>
      <c r="J120" s="197">
        <f t="shared" si="7"/>
        <v>0</v>
      </c>
      <c r="K120" s="156">
        <f t="shared" si="7"/>
        <v>0</v>
      </c>
      <c r="L120" s="155">
        <f t="shared" si="7"/>
        <v>0</v>
      </c>
      <c r="M120" s="38"/>
    </row>
    <row r="121" spans="1:13" ht="14.25" hidden="1" customHeight="1">
      <c r="A121" s="170">
        <v>2</v>
      </c>
      <c r="B121" s="166">
        <v>6</v>
      </c>
      <c r="C121" s="167">
        <v>2</v>
      </c>
      <c r="D121" s="168">
        <v>1</v>
      </c>
      <c r="E121" s="166"/>
      <c r="F121" s="202"/>
      <c r="G121" s="168" t="s">
        <v>79</v>
      </c>
      <c r="H121" s="146">
        <v>88</v>
      </c>
      <c r="I121" s="155">
        <f t="shared" si="7"/>
        <v>0</v>
      </c>
      <c r="J121" s="197">
        <f t="shared" si="7"/>
        <v>0</v>
      </c>
      <c r="K121" s="156">
        <f t="shared" si="7"/>
        <v>0</v>
      </c>
      <c r="L121" s="155">
        <f t="shared" si="7"/>
        <v>0</v>
      </c>
      <c r="M121" s="38"/>
    </row>
    <row r="122" spans="1:13" ht="14.25" hidden="1" customHeight="1">
      <c r="A122" s="170">
        <v>2</v>
      </c>
      <c r="B122" s="166">
        <v>6</v>
      </c>
      <c r="C122" s="167">
        <v>2</v>
      </c>
      <c r="D122" s="168">
        <v>1</v>
      </c>
      <c r="E122" s="166">
        <v>1</v>
      </c>
      <c r="F122" s="202"/>
      <c r="G122" s="168" t="s">
        <v>79</v>
      </c>
      <c r="H122" s="146">
        <v>89</v>
      </c>
      <c r="I122" s="207">
        <f t="shared" si="7"/>
        <v>0</v>
      </c>
      <c r="J122" s="208">
        <f t="shared" si="7"/>
        <v>0</v>
      </c>
      <c r="K122" s="209">
        <f t="shared" si="7"/>
        <v>0</v>
      </c>
      <c r="L122" s="207">
        <f t="shared" si="7"/>
        <v>0</v>
      </c>
      <c r="M122" s="38"/>
    </row>
    <row r="123" spans="1:13" ht="25.5" hidden="1" customHeight="1">
      <c r="A123" s="170">
        <v>2</v>
      </c>
      <c r="B123" s="166">
        <v>6</v>
      </c>
      <c r="C123" s="167">
        <v>2</v>
      </c>
      <c r="D123" s="168">
        <v>1</v>
      </c>
      <c r="E123" s="166">
        <v>1</v>
      </c>
      <c r="F123" s="202">
        <v>1</v>
      </c>
      <c r="G123" s="168" t="s">
        <v>79</v>
      </c>
      <c r="H123" s="146">
        <v>90</v>
      </c>
      <c r="I123" s="174">
        <v>0</v>
      </c>
      <c r="J123" s="174">
        <v>0</v>
      </c>
      <c r="K123" s="174">
        <v>0</v>
      </c>
      <c r="L123" s="174">
        <v>0</v>
      </c>
      <c r="M123" s="38"/>
    </row>
    <row r="124" spans="1:13" ht="26.25" hidden="1" customHeight="1">
      <c r="A124" s="187">
        <v>2</v>
      </c>
      <c r="B124" s="161">
        <v>6</v>
      </c>
      <c r="C124" s="159">
        <v>3</v>
      </c>
      <c r="D124" s="160"/>
      <c r="E124" s="161"/>
      <c r="F124" s="204"/>
      <c r="G124" s="160" t="s">
        <v>80</v>
      </c>
      <c r="H124" s="146">
        <v>91</v>
      </c>
      <c r="I124" s="177">
        <f t="shared" ref="I124:L126" si="8">I125</f>
        <v>0</v>
      </c>
      <c r="J124" s="199">
        <f t="shared" si="8"/>
        <v>0</v>
      </c>
      <c r="K124" s="178">
        <f t="shared" si="8"/>
        <v>0</v>
      </c>
      <c r="L124" s="177">
        <f t="shared" si="8"/>
        <v>0</v>
      </c>
      <c r="M124" s="38"/>
    </row>
    <row r="125" spans="1:13" ht="25.5" hidden="1" customHeight="1">
      <c r="A125" s="170">
        <v>2</v>
      </c>
      <c r="B125" s="166">
        <v>6</v>
      </c>
      <c r="C125" s="167">
        <v>3</v>
      </c>
      <c r="D125" s="168">
        <v>1</v>
      </c>
      <c r="E125" s="166"/>
      <c r="F125" s="202"/>
      <c r="G125" s="168" t="s">
        <v>80</v>
      </c>
      <c r="H125" s="146">
        <v>92</v>
      </c>
      <c r="I125" s="155">
        <f t="shared" si="8"/>
        <v>0</v>
      </c>
      <c r="J125" s="197">
        <f t="shared" si="8"/>
        <v>0</v>
      </c>
      <c r="K125" s="156">
        <f t="shared" si="8"/>
        <v>0</v>
      </c>
      <c r="L125" s="155">
        <f t="shared" si="8"/>
        <v>0</v>
      </c>
      <c r="M125" s="38"/>
    </row>
    <row r="126" spans="1:13" ht="26.25" hidden="1" customHeight="1">
      <c r="A126" s="170">
        <v>2</v>
      </c>
      <c r="B126" s="166">
        <v>6</v>
      </c>
      <c r="C126" s="167">
        <v>3</v>
      </c>
      <c r="D126" s="168">
        <v>1</v>
      </c>
      <c r="E126" s="166">
        <v>1</v>
      </c>
      <c r="F126" s="202"/>
      <c r="G126" s="168" t="s">
        <v>80</v>
      </c>
      <c r="H126" s="146">
        <v>93</v>
      </c>
      <c r="I126" s="155">
        <f t="shared" si="8"/>
        <v>0</v>
      </c>
      <c r="J126" s="197">
        <f t="shared" si="8"/>
        <v>0</v>
      </c>
      <c r="K126" s="156">
        <f t="shared" si="8"/>
        <v>0</v>
      </c>
      <c r="L126" s="155">
        <f t="shared" si="8"/>
        <v>0</v>
      </c>
      <c r="M126" s="38"/>
    </row>
    <row r="127" spans="1:13" ht="27" hidden="1" customHeight="1">
      <c r="A127" s="170">
        <v>2</v>
      </c>
      <c r="B127" s="166">
        <v>6</v>
      </c>
      <c r="C127" s="167">
        <v>3</v>
      </c>
      <c r="D127" s="168">
        <v>1</v>
      </c>
      <c r="E127" s="166">
        <v>1</v>
      </c>
      <c r="F127" s="202">
        <v>1</v>
      </c>
      <c r="G127" s="168" t="s">
        <v>80</v>
      </c>
      <c r="H127" s="146">
        <v>94</v>
      </c>
      <c r="I127" s="174">
        <v>0</v>
      </c>
      <c r="J127" s="174">
        <v>0</v>
      </c>
      <c r="K127" s="174">
        <v>0</v>
      </c>
      <c r="L127" s="174">
        <v>0</v>
      </c>
      <c r="M127" s="38"/>
    </row>
    <row r="128" spans="1:13" ht="25.5" hidden="1" customHeight="1">
      <c r="A128" s="187">
        <v>2</v>
      </c>
      <c r="B128" s="161">
        <v>6</v>
      </c>
      <c r="C128" s="159">
        <v>4</v>
      </c>
      <c r="D128" s="160"/>
      <c r="E128" s="161"/>
      <c r="F128" s="204"/>
      <c r="G128" s="160" t="s">
        <v>81</v>
      </c>
      <c r="H128" s="146">
        <v>95</v>
      </c>
      <c r="I128" s="177">
        <f t="shared" ref="I128:L130" si="9">I129</f>
        <v>0</v>
      </c>
      <c r="J128" s="199">
        <f t="shared" si="9"/>
        <v>0</v>
      </c>
      <c r="K128" s="178">
        <f t="shared" si="9"/>
        <v>0</v>
      </c>
      <c r="L128" s="177">
        <f t="shared" si="9"/>
        <v>0</v>
      </c>
      <c r="M128" s="38"/>
    </row>
    <row r="129" spans="1:13" ht="27" hidden="1" customHeight="1">
      <c r="A129" s="170">
        <v>2</v>
      </c>
      <c r="B129" s="166">
        <v>6</v>
      </c>
      <c r="C129" s="167">
        <v>4</v>
      </c>
      <c r="D129" s="168">
        <v>1</v>
      </c>
      <c r="E129" s="166"/>
      <c r="F129" s="202"/>
      <c r="G129" s="168" t="s">
        <v>81</v>
      </c>
      <c r="H129" s="146">
        <v>96</v>
      </c>
      <c r="I129" s="155">
        <f t="shared" si="9"/>
        <v>0</v>
      </c>
      <c r="J129" s="197">
        <f t="shared" si="9"/>
        <v>0</v>
      </c>
      <c r="K129" s="156">
        <f t="shared" si="9"/>
        <v>0</v>
      </c>
      <c r="L129" s="155">
        <f t="shared" si="9"/>
        <v>0</v>
      </c>
      <c r="M129" s="38"/>
    </row>
    <row r="130" spans="1:13" ht="27" hidden="1" customHeight="1">
      <c r="A130" s="170">
        <v>2</v>
      </c>
      <c r="B130" s="166">
        <v>6</v>
      </c>
      <c r="C130" s="167">
        <v>4</v>
      </c>
      <c r="D130" s="168">
        <v>1</v>
      </c>
      <c r="E130" s="166">
        <v>1</v>
      </c>
      <c r="F130" s="202"/>
      <c r="G130" s="168" t="s">
        <v>81</v>
      </c>
      <c r="H130" s="146">
        <v>97</v>
      </c>
      <c r="I130" s="155">
        <f t="shared" si="9"/>
        <v>0</v>
      </c>
      <c r="J130" s="197">
        <f t="shared" si="9"/>
        <v>0</v>
      </c>
      <c r="K130" s="156">
        <f t="shared" si="9"/>
        <v>0</v>
      </c>
      <c r="L130" s="155">
        <f t="shared" si="9"/>
        <v>0</v>
      </c>
      <c r="M130" s="38"/>
    </row>
    <row r="131" spans="1:13" ht="27.75" hidden="1" customHeight="1">
      <c r="A131" s="170">
        <v>2</v>
      </c>
      <c r="B131" s="166">
        <v>6</v>
      </c>
      <c r="C131" s="167">
        <v>4</v>
      </c>
      <c r="D131" s="168">
        <v>1</v>
      </c>
      <c r="E131" s="166">
        <v>1</v>
      </c>
      <c r="F131" s="202">
        <v>1</v>
      </c>
      <c r="G131" s="168" t="s">
        <v>81</v>
      </c>
      <c r="H131" s="146">
        <v>98</v>
      </c>
      <c r="I131" s="174">
        <v>0</v>
      </c>
      <c r="J131" s="174">
        <v>0</v>
      </c>
      <c r="K131" s="174">
        <v>0</v>
      </c>
      <c r="L131" s="174">
        <v>0</v>
      </c>
      <c r="M131" s="38"/>
    </row>
    <row r="132" spans="1:13" ht="27" hidden="1" customHeight="1">
      <c r="A132" s="179">
        <v>2</v>
      </c>
      <c r="B132" s="188">
        <v>6</v>
      </c>
      <c r="C132" s="189">
        <v>5</v>
      </c>
      <c r="D132" s="191"/>
      <c r="E132" s="188"/>
      <c r="F132" s="210"/>
      <c r="G132" s="191" t="s">
        <v>82</v>
      </c>
      <c r="H132" s="146">
        <v>99</v>
      </c>
      <c r="I132" s="184">
        <f t="shared" ref="I132:L134" si="10">I133</f>
        <v>0</v>
      </c>
      <c r="J132" s="211">
        <f t="shared" si="10"/>
        <v>0</v>
      </c>
      <c r="K132" s="185">
        <f t="shared" si="10"/>
        <v>0</v>
      </c>
      <c r="L132" s="184">
        <f t="shared" si="10"/>
        <v>0</v>
      </c>
      <c r="M132" s="38"/>
    </row>
    <row r="133" spans="1:13" ht="29.25" hidden="1" customHeight="1">
      <c r="A133" s="170">
        <v>2</v>
      </c>
      <c r="B133" s="166">
        <v>6</v>
      </c>
      <c r="C133" s="167">
        <v>5</v>
      </c>
      <c r="D133" s="168">
        <v>1</v>
      </c>
      <c r="E133" s="166"/>
      <c r="F133" s="202"/>
      <c r="G133" s="191" t="s">
        <v>82</v>
      </c>
      <c r="H133" s="146">
        <v>100</v>
      </c>
      <c r="I133" s="155">
        <f t="shared" si="10"/>
        <v>0</v>
      </c>
      <c r="J133" s="197">
        <f t="shared" si="10"/>
        <v>0</v>
      </c>
      <c r="K133" s="156">
        <f t="shared" si="10"/>
        <v>0</v>
      </c>
      <c r="L133" s="155">
        <f t="shared" si="10"/>
        <v>0</v>
      </c>
      <c r="M133" s="38"/>
    </row>
    <row r="134" spans="1:13" ht="25.5" hidden="1" customHeight="1">
      <c r="A134" s="170">
        <v>2</v>
      </c>
      <c r="B134" s="166">
        <v>6</v>
      </c>
      <c r="C134" s="167">
        <v>5</v>
      </c>
      <c r="D134" s="168">
        <v>1</v>
      </c>
      <c r="E134" s="166">
        <v>1</v>
      </c>
      <c r="F134" s="202"/>
      <c r="G134" s="191" t="s">
        <v>82</v>
      </c>
      <c r="H134" s="146">
        <v>101</v>
      </c>
      <c r="I134" s="155">
        <f t="shared" si="10"/>
        <v>0</v>
      </c>
      <c r="J134" s="197">
        <f t="shared" si="10"/>
        <v>0</v>
      </c>
      <c r="K134" s="156">
        <f t="shared" si="10"/>
        <v>0</v>
      </c>
      <c r="L134" s="155">
        <f t="shared" si="10"/>
        <v>0</v>
      </c>
      <c r="M134" s="38"/>
    </row>
    <row r="135" spans="1:13" ht="27.75" hidden="1" customHeight="1">
      <c r="A135" s="166">
        <v>2</v>
      </c>
      <c r="B135" s="167">
        <v>6</v>
      </c>
      <c r="C135" s="166">
        <v>5</v>
      </c>
      <c r="D135" s="166">
        <v>1</v>
      </c>
      <c r="E135" s="168">
        <v>1</v>
      </c>
      <c r="F135" s="202">
        <v>1</v>
      </c>
      <c r="G135" s="166" t="s">
        <v>83</v>
      </c>
      <c r="H135" s="146">
        <v>102</v>
      </c>
      <c r="I135" s="174">
        <v>0</v>
      </c>
      <c r="J135" s="174">
        <v>0</v>
      </c>
      <c r="K135" s="174">
        <v>0</v>
      </c>
      <c r="L135" s="174">
        <v>0</v>
      </c>
      <c r="M135" s="38"/>
    </row>
    <row r="136" spans="1:13" ht="27.75" hidden="1" customHeight="1">
      <c r="A136" s="170">
        <v>2</v>
      </c>
      <c r="B136" s="167">
        <v>6</v>
      </c>
      <c r="C136" s="166">
        <v>6</v>
      </c>
      <c r="D136" s="167"/>
      <c r="E136" s="168"/>
      <c r="F136" s="169"/>
      <c r="G136" s="212" t="s">
        <v>84</v>
      </c>
      <c r="H136" s="146">
        <v>103</v>
      </c>
      <c r="I136" s="156">
        <f t="shared" ref="I136:L138" si="11">I137</f>
        <v>0</v>
      </c>
      <c r="J136" s="155">
        <f t="shared" si="11"/>
        <v>0</v>
      </c>
      <c r="K136" s="155">
        <f t="shared" si="11"/>
        <v>0</v>
      </c>
      <c r="L136" s="155">
        <f t="shared" si="11"/>
        <v>0</v>
      </c>
      <c r="M136" s="38"/>
    </row>
    <row r="137" spans="1:13" ht="27.75" hidden="1" customHeight="1">
      <c r="A137" s="170">
        <v>2</v>
      </c>
      <c r="B137" s="167">
        <v>6</v>
      </c>
      <c r="C137" s="166">
        <v>6</v>
      </c>
      <c r="D137" s="167">
        <v>1</v>
      </c>
      <c r="E137" s="168"/>
      <c r="F137" s="169"/>
      <c r="G137" s="212" t="s">
        <v>84</v>
      </c>
      <c r="H137" s="146">
        <v>104</v>
      </c>
      <c r="I137" s="155">
        <f t="shared" si="11"/>
        <v>0</v>
      </c>
      <c r="J137" s="155">
        <f t="shared" si="11"/>
        <v>0</v>
      </c>
      <c r="K137" s="155">
        <f t="shared" si="11"/>
        <v>0</v>
      </c>
      <c r="L137" s="155">
        <f t="shared" si="11"/>
        <v>0</v>
      </c>
      <c r="M137" s="38"/>
    </row>
    <row r="138" spans="1:13" ht="27.75" hidden="1" customHeight="1">
      <c r="A138" s="170">
        <v>2</v>
      </c>
      <c r="B138" s="167">
        <v>6</v>
      </c>
      <c r="C138" s="166">
        <v>6</v>
      </c>
      <c r="D138" s="167">
        <v>1</v>
      </c>
      <c r="E138" s="168">
        <v>1</v>
      </c>
      <c r="F138" s="169"/>
      <c r="G138" s="212" t="s">
        <v>84</v>
      </c>
      <c r="H138" s="146">
        <v>105</v>
      </c>
      <c r="I138" s="155">
        <f t="shared" si="11"/>
        <v>0</v>
      </c>
      <c r="J138" s="155">
        <f t="shared" si="11"/>
        <v>0</v>
      </c>
      <c r="K138" s="155">
        <f t="shared" si="11"/>
        <v>0</v>
      </c>
      <c r="L138" s="155">
        <f t="shared" si="11"/>
        <v>0</v>
      </c>
      <c r="M138" s="38"/>
    </row>
    <row r="139" spans="1:13" ht="27.75" hidden="1" customHeight="1">
      <c r="A139" s="170">
        <v>2</v>
      </c>
      <c r="B139" s="167">
        <v>6</v>
      </c>
      <c r="C139" s="166">
        <v>6</v>
      </c>
      <c r="D139" s="167">
        <v>1</v>
      </c>
      <c r="E139" s="168">
        <v>1</v>
      </c>
      <c r="F139" s="169">
        <v>1</v>
      </c>
      <c r="G139" s="120" t="s">
        <v>84</v>
      </c>
      <c r="H139" s="146">
        <v>106</v>
      </c>
      <c r="I139" s="174">
        <v>0</v>
      </c>
      <c r="J139" s="213">
        <v>0</v>
      </c>
      <c r="K139" s="174">
        <v>0</v>
      </c>
      <c r="L139" s="174">
        <v>0</v>
      </c>
      <c r="M139" s="38"/>
    </row>
    <row r="140" spans="1:13" ht="28.5" hidden="1" customHeight="1">
      <c r="A140" s="201">
        <v>2</v>
      </c>
      <c r="B140" s="151">
        <v>7</v>
      </c>
      <c r="C140" s="151"/>
      <c r="D140" s="152"/>
      <c r="E140" s="152"/>
      <c r="F140" s="154"/>
      <c r="G140" s="153" t="s">
        <v>85</v>
      </c>
      <c r="H140" s="146">
        <v>107</v>
      </c>
      <c r="I140" s="156">
        <f>SUM(I141+I146+I154)</f>
        <v>0</v>
      </c>
      <c r="J140" s="197">
        <f>SUM(J141+J146+J154)</f>
        <v>0</v>
      </c>
      <c r="K140" s="156">
        <f>SUM(K141+K146+K154)</f>
        <v>0</v>
      </c>
      <c r="L140" s="155">
        <f>SUM(L141+L146+L154)</f>
        <v>0</v>
      </c>
      <c r="M140" s="38"/>
    </row>
    <row r="141" spans="1:13" hidden="1">
      <c r="A141" s="170">
        <v>2</v>
      </c>
      <c r="B141" s="166">
        <v>7</v>
      </c>
      <c r="C141" s="166">
        <v>1</v>
      </c>
      <c r="D141" s="167"/>
      <c r="E141" s="167"/>
      <c r="F141" s="169"/>
      <c r="G141" s="168" t="s">
        <v>86</v>
      </c>
      <c r="H141" s="146">
        <v>108</v>
      </c>
      <c r="I141" s="156">
        <f t="shared" ref="I141:L142" si="12">I142</f>
        <v>0</v>
      </c>
      <c r="J141" s="197">
        <f t="shared" si="12"/>
        <v>0</v>
      </c>
      <c r="K141" s="156">
        <f t="shared" si="12"/>
        <v>0</v>
      </c>
      <c r="L141" s="155">
        <f t="shared" si="12"/>
        <v>0</v>
      </c>
    </row>
    <row r="142" spans="1:13" ht="24" hidden="1" customHeight="1">
      <c r="A142" s="170">
        <v>2</v>
      </c>
      <c r="B142" s="166">
        <v>7</v>
      </c>
      <c r="C142" s="166">
        <v>1</v>
      </c>
      <c r="D142" s="167">
        <v>1</v>
      </c>
      <c r="E142" s="167"/>
      <c r="F142" s="169"/>
      <c r="G142" s="168" t="s">
        <v>86</v>
      </c>
      <c r="H142" s="146">
        <v>109</v>
      </c>
      <c r="I142" s="156">
        <f t="shared" si="12"/>
        <v>0</v>
      </c>
      <c r="J142" s="197">
        <f t="shared" si="12"/>
        <v>0</v>
      </c>
      <c r="K142" s="156">
        <f t="shared" si="12"/>
        <v>0</v>
      </c>
      <c r="L142" s="155">
        <f t="shared" si="12"/>
        <v>0</v>
      </c>
      <c r="M142" s="38"/>
    </row>
    <row r="143" spans="1:13" ht="28.5" hidden="1" customHeight="1">
      <c r="A143" s="170">
        <v>2</v>
      </c>
      <c r="B143" s="166">
        <v>7</v>
      </c>
      <c r="C143" s="166">
        <v>1</v>
      </c>
      <c r="D143" s="167">
        <v>1</v>
      </c>
      <c r="E143" s="167">
        <v>1</v>
      </c>
      <c r="F143" s="169"/>
      <c r="G143" s="168" t="s">
        <v>86</v>
      </c>
      <c r="H143" s="146">
        <v>110</v>
      </c>
      <c r="I143" s="156">
        <f>SUM(I144:I145)</f>
        <v>0</v>
      </c>
      <c r="J143" s="197">
        <f>SUM(J144:J145)</f>
        <v>0</v>
      </c>
      <c r="K143" s="156">
        <f>SUM(K144:K145)</f>
        <v>0</v>
      </c>
      <c r="L143" s="155">
        <f>SUM(L144:L145)</f>
        <v>0</v>
      </c>
      <c r="M143" s="38"/>
    </row>
    <row r="144" spans="1:13" ht="26.25" hidden="1" customHeight="1">
      <c r="A144" s="187">
        <v>2</v>
      </c>
      <c r="B144" s="161">
        <v>7</v>
      </c>
      <c r="C144" s="187">
        <v>1</v>
      </c>
      <c r="D144" s="166">
        <v>1</v>
      </c>
      <c r="E144" s="159">
        <v>1</v>
      </c>
      <c r="F144" s="162">
        <v>1</v>
      </c>
      <c r="G144" s="160" t="s">
        <v>87</v>
      </c>
      <c r="H144" s="146">
        <v>111</v>
      </c>
      <c r="I144" s="214">
        <v>0</v>
      </c>
      <c r="J144" s="214">
        <v>0</v>
      </c>
      <c r="K144" s="214">
        <v>0</v>
      </c>
      <c r="L144" s="214">
        <v>0</v>
      </c>
      <c r="M144" s="38"/>
    </row>
    <row r="145" spans="1:13" ht="24" hidden="1" customHeight="1">
      <c r="A145" s="166">
        <v>2</v>
      </c>
      <c r="B145" s="166">
        <v>7</v>
      </c>
      <c r="C145" s="170">
        <v>1</v>
      </c>
      <c r="D145" s="166">
        <v>1</v>
      </c>
      <c r="E145" s="167">
        <v>1</v>
      </c>
      <c r="F145" s="169">
        <v>2</v>
      </c>
      <c r="G145" s="168" t="s">
        <v>88</v>
      </c>
      <c r="H145" s="146">
        <v>112</v>
      </c>
      <c r="I145" s="173">
        <v>0</v>
      </c>
      <c r="J145" s="173">
        <v>0</v>
      </c>
      <c r="K145" s="173">
        <v>0</v>
      </c>
      <c r="L145" s="173">
        <v>0</v>
      </c>
      <c r="M145" s="38"/>
    </row>
    <row r="146" spans="1:13" ht="25.5" hidden="1" customHeight="1">
      <c r="A146" s="179">
        <v>2</v>
      </c>
      <c r="B146" s="180">
        <v>7</v>
      </c>
      <c r="C146" s="179">
        <v>2</v>
      </c>
      <c r="D146" s="180"/>
      <c r="E146" s="181"/>
      <c r="F146" s="183"/>
      <c r="G146" s="182" t="s">
        <v>89</v>
      </c>
      <c r="H146" s="146">
        <v>113</v>
      </c>
      <c r="I146" s="164">
        <f t="shared" ref="I146:L147" si="13">I147</f>
        <v>0</v>
      </c>
      <c r="J146" s="200">
        <f t="shared" si="13"/>
        <v>0</v>
      </c>
      <c r="K146" s="164">
        <f t="shared" si="13"/>
        <v>0</v>
      </c>
      <c r="L146" s="165">
        <f t="shared" si="13"/>
        <v>0</v>
      </c>
      <c r="M146" s="38"/>
    </row>
    <row r="147" spans="1:13" ht="25.5" hidden="1" customHeight="1">
      <c r="A147" s="170">
        <v>2</v>
      </c>
      <c r="B147" s="166">
        <v>7</v>
      </c>
      <c r="C147" s="170">
        <v>2</v>
      </c>
      <c r="D147" s="166">
        <v>1</v>
      </c>
      <c r="E147" s="167"/>
      <c r="F147" s="169"/>
      <c r="G147" s="168" t="s">
        <v>90</v>
      </c>
      <c r="H147" s="146">
        <v>114</v>
      </c>
      <c r="I147" s="156">
        <f t="shared" si="13"/>
        <v>0</v>
      </c>
      <c r="J147" s="197">
        <f t="shared" si="13"/>
        <v>0</v>
      </c>
      <c r="K147" s="156">
        <f t="shared" si="13"/>
        <v>0</v>
      </c>
      <c r="L147" s="155">
        <f t="shared" si="13"/>
        <v>0</v>
      </c>
      <c r="M147" s="38"/>
    </row>
    <row r="148" spans="1:13" ht="25.5" hidden="1" customHeight="1">
      <c r="A148" s="170">
        <v>2</v>
      </c>
      <c r="B148" s="166">
        <v>7</v>
      </c>
      <c r="C148" s="170">
        <v>2</v>
      </c>
      <c r="D148" s="166">
        <v>1</v>
      </c>
      <c r="E148" s="167">
        <v>1</v>
      </c>
      <c r="F148" s="169"/>
      <c r="G148" s="168" t="s">
        <v>90</v>
      </c>
      <c r="H148" s="146">
        <v>115</v>
      </c>
      <c r="I148" s="156">
        <f>SUM(I149:I150)</f>
        <v>0</v>
      </c>
      <c r="J148" s="197">
        <f>SUM(J149:J150)</f>
        <v>0</v>
      </c>
      <c r="K148" s="156">
        <f>SUM(K149:K150)</f>
        <v>0</v>
      </c>
      <c r="L148" s="155">
        <f>SUM(L149:L150)</f>
        <v>0</v>
      </c>
      <c r="M148" s="38"/>
    </row>
    <row r="149" spans="1:13" ht="23.25" hidden="1" customHeight="1">
      <c r="A149" s="170">
        <v>2</v>
      </c>
      <c r="B149" s="166">
        <v>7</v>
      </c>
      <c r="C149" s="170">
        <v>2</v>
      </c>
      <c r="D149" s="166">
        <v>1</v>
      </c>
      <c r="E149" s="167">
        <v>1</v>
      </c>
      <c r="F149" s="169">
        <v>1</v>
      </c>
      <c r="G149" s="168" t="s">
        <v>91</v>
      </c>
      <c r="H149" s="146">
        <v>116</v>
      </c>
      <c r="I149" s="173">
        <v>0</v>
      </c>
      <c r="J149" s="173">
        <v>0</v>
      </c>
      <c r="K149" s="173">
        <v>0</v>
      </c>
      <c r="L149" s="173">
        <v>0</v>
      </c>
      <c r="M149" s="38"/>
    </row>
    <row r="150" spans="1:13" ht="26.25" hidden="1" customHeight="1">
      <c r="A150" s="170">
        <v>2</v>
      </c>
      <c r="B150" s="166">
        <v>7</v>
      </c>
      <c r="C150" s="170">
        <v>2</v>
      </c>
      <c r="D150" s="166">
        <v>1</v>
      </c>
      <c r="E150" s="167">
        <v>1</v>
      </c>
      <c r="F150" s="169">
        <v>2</v>
      </c>
      <c r="G150" s="168" t="s">
        <v>92</v>
      </c>
      <c r="H150" s="146">
        <v>117</v>
      </c>
      <c r="I150" s="173">
        <v>0</v>
      </c>
      <c r="J150" s="173">
        <v>0</v>
      </c>
      <c r="K150" s="173">
        <v>0</v>
      </c>
      <c r="L150" s="173">
        <v>0</v>
      </c>
      <c r="M150" s="38"/>
    </row>
    <row r="151" spans="1:13" ht="27.75" hidden="1" customHeight="1">
      <c r="A151" s="170">
        <v>2</v>
      </c>
      <c r="B151" s="166">
        <v>7</v>
      </c>
      <c r="C151" s="170">
        <v>2</v>
      </c>
      <c r="D151" s="166">
        <v>2</v>
      </c>
      <c r="E151" s="167"/>
      <c r="F151" s="169"/>
      <c r="G151" s="168" t="s">
        <v>93</v>
      </c>
      <c r="H151" s="146">
        <v>118</v>
      </c>
      <c r="I151" s="156">
        <f>I152</f>
        <v>0</v>
      </c>
      <c r="J151" s="156">
        <f>J152</f>
        <v>0</v>
      </c>
      <c r="K151" s="156">
        <f>K152</f>
        <v>0</v>
      </c>
      <c r="L151" s="156">
        <f>L152</f>
        <v>0</v>
      </c>
      <c r="M151" s="38"/>
    </row>
    <row r="152" spans="1:13" ht="24.75" hidden="1" customHeight="1">
      <c r="A152" s="170">
        <v>2</v>
      </c>
      <c r="B152" s="166">
        <v>7</v>
      </c>
      <c r="C152" s="170">
        <v>2</v>
      </c>
      <c r="D152" s="166">
        <v>2</v>
      </c>
      <c r="E152" s="167">
        <v>1</v>
      </c>
      <c r="F152" s="169"/>
      <c r="G152" s="168" t="s">
        <v>93</v>
      </c>
      <c r="H152" s="146">
        <v>119</v>
      </c>
      <c r="I152" s="156">
        <f>SUM(I153)</f>
        <v>0</v>
      </c>
      <c r="J152" s="156">
        <f>SUM(J153)</f>
        <v>0</v>
      </c>
      <c r="K152" s="156">
        <f>SUM(K153)</f>
        <v>0</v>
      </c>
      <c r="L152" s="156">
        <f>SUM(L153)</f>
        <v>0</v>
      </c>
      <c r="M152" s="38"/>
    </row>
    <row r="153" spans="1:13" ht="27" hidden="1" customHeight="1">
      <c r="A153" s="170">
        <v>2</v>
      </c>
      <c r="B153" s="166">
        <v>7</v>
      </c>
      <c r="C153" s="170">
        <v>2</v>
      </c>
      <c r="D153" s="166">
        <v>2</v>
      </c>
      <c r="E153" s="167">
        <v>1</v>
      </c>
      <c r="F153" s="169">
        <v>1</v>
      </c>
      <c r="G153" s="168" t="s">
        <v>93</v>
      </c>
      <c r="H153" s="146">
        <v>120</v>
      </c>
      <c r="I153" s="173">
        <v>0</v>
      </c>
      <c r="J153" s="173">
        <v>0</v>
      </c>
      <c r="K153" s="173">
        <v>0</v>
      </c>
      <c r="L153" s="173">
        <v>0</v>
      </c>
      <c r="M153" s="38"/>
    </row>
    <row r="154" spans="1:13" hidden="1">
      <c r="A154" s="170">
        <v>2</v>
      </c>
      <c r="B154" s="166">
        <v>7</v>
      </c>
      <c r="C154" s="170">
        <v>3</v>
      </c>
      <c r="D154" s="166"/>
      <c r="E154" s="167"/>
      <c r="F154" s="169"/>
      <c r="G154" s="168" t="s">
        <v>94</v>
      </c>
      <c r="H154" s="146">
        <v>121</v>
      </c>
      <c r="I154" s="156">
        <f t="shared" ref="I154:L155" si="14">I155</f>
        <v>0</v>
      </c>
      <c r="J154" s="197">
        <f t="shared" si="14"/>
        <v>0</v>
      </c>
      <c r="K154" s="156">
        <f t="shared" si="14"/>
        <v>0</v>
      </c>
      <c r="L154" s="155">
        <f t="shared" si="14"/>
        <v>0</v>
      </c>
    </row>
    <row r="155" spans="1:13" hidden="1">
      <c r="A155" s="179">
        <v>2</v>
      </c>
      <c r="B155" s="188">
        <v>7</v>
      </c>
      <c r="C155" s="215">
        <v>3</v>
      </c>
      <c r="D155" s="188">
        <v>1</v>
      </c>
      <c r="E155" s="189"/>
      <c r="F155" s="190"/>
      <c r="G155" s="191" t="s">
        <v>94</v>
      </c>
      <c r="H155" s="146">
        <v>122</v>
      </c>
      <c r="I155" s="185">
        <f t="shared" si="14"/>
        <v>0</v>
      </c>
      <c r="J155" s="211">
        <f t="shared" si="14"/>
        <v>0</v>
      </c>
      <c r="K155" s="185">
        <f t="shared" si="14"/>
        <v>0</v>
      </c>
      <c r="L155" s="184">
        <f t="shared" si="14"/>
        <v>0</v>
      </c>
    </row>
    <row r="156" spans="1:13" hidden="1">
      <c r="A156" s="170">
        <v>2</v>
      </c>
      <c r="B156" s="166">
        <v>7</v>
      </c>
      <c r="C156" s="170">
        <v>3</v>
      </c>
      <c r="D156" s="166">
        <v>1</v>
      </c>
      <c r="E156" s="167">
        <v>1</v>
      </c>
      <c r="F156" s="169"/>
      <c r="G156" s="168" t="s">
        <v>94</v>
      </c>
      <c r="H156" s="146">
        <v>123</v>
      </c>
      <c r="I156" s="156">
        <f>SUM(I157:I158)</f>
        <v>0</v>
      </c>
      <c r="J156" s="197">
        <f>SUM(J157:J158)</f>
        <v>0</v>
      </c>
      <c r="K156" s="156">
        <f>SUM(K157:K158)</f>
        <v>0</v>
      </c>
      <c r="L156" s="155">
        <f>SUM(L157:L158)</f>
        <v>0</v>
      </c>
    </row>
    <row r="157" spans="1:13" hidden="1">
      <c r="A157" s="187">
        <v>2</v>
      </c>
      <c r="B157" s="161">
        <v>7</v>
      </c>
      <c r="C157" s="187">
        <v>3</v>
      </c>
      <c r="D157" s="161">
        <v>1</v>
      </c>
      <c r="E157" s="159">
        <v>1</v>
      </c>
      <c r="F157" s="162">
        <v>1</v>
      </c>
      <c r="G157" s="160" t="s">
        <v>95</v>
      </c>
      <c r="H157" s="146">
        <v>124</v>
      </c>
      <c r="I157" s="214">
        <v>0</v>
      </c>
      <c r="J157" s="214">
        <v>0</v>
      </c>
      <c r="K157" s="214">
        <v>0</v>
      </c>
      <c r="L157" s="214">
        <v>0</v>
      </c>
    </row>
    <row r="158" spans="1:13" ht="25.5" hidden="1" customHeight="1">
      <c r="A158" s="170">
        <v>2</v>
      </c>
      <c r="B158" s="166">
        <v>7</v>
      </c>
      <c r="C158" s="170">
        <v>3</v>
      </c>
      <c r="D158" s="166">
        <v>1</v>
      </c>
      <c r="E158" s="167">
        <v>1</v>
      </c>
      <c r="F158" s="169">
        <v>2</v>
      </c>
      <c r="G158" s="168" t="s">
        <v>96</v>
      </c>
      <c r="H158" s="146">
        <v>125</v>
      </c>
      <c r="I158" s="173">
        <v>0</v>
      </c>
      <c r="J158" s="174">
        <v>0</v>
      </c>
      <c r="K158" s="174">
        <v>0</v>
      </c>
      <c r="L158" s="174">
        <v>0</v>
      </c>
      <c r="M158" s="38"/>
    </row>
    <row r="159" spans="1:13" ht="24" hidden="1" customHeight="1">
      <c r="A159" s="201">
        <v>2</v>
      </c>
      <c r="B159" s="201">
        <v>8</v>
      </c>
      <c r="C159" s="151"/>
      <c r="D159" s="176"/>
      <c r="E159" s="158"/>
      <c r="F159" s="216"/>
      <c r="G159" s="163" t="s">
        <v>97</v>
      </c>
      <c r="H159" s="146">
        <v>126</v>
      </c>
      <c r="I159" s="178">
        <f>I160</f>
        <v>0</v>
      </c>
      <c r="J159" s="199">
        <f>J160</f>
        <v>0</v>
      </c>
      <c r="K159" s="178">
        <f>K160</f>
        <v>0</v>
      </c>
      <c r="L159" s="177">
        <f>L160</f>
        <v>0</v>
      </c>
      <c r="M159" s="38"/>
    </row>
    <row r="160" spans="1:13" ht="21.75" hidden="1" customHeight="1">
      <c r="A160" s="179">
        <v>2</v>
      </c>
      <c r="B160" s="179">
        <v>8</v>
      </c>
      <c r="C160" s="179">
        <v>1</v>
      </c>
      <c r="D160" s="180"/>
      <c r="E160" s="181"/>
      <c r="F160" s="183"/>
      <c r="G160" s="160" t="s">
        <v>97</v>
      </c>
      <c r="H160" s="146">
        <v>127</v>
      </c>
      <c r="I160" s="178">
        <f>I161+I166</f>
        <v>0</v>
      </c>
      <c r="J160" s="199">
        <f>J161+J166</f>
        <v>0</v>
      </c>
      <c r="K160" s="178">
        <f>K161+K166</f>
        <v>0</v>
      </c>
      <c r="L160" s="177">
        <f>L161+L166</f>
        <v>0</v>
      </c>
      <c r="M160" s="38"/>
    </row>
    <row r="161" spans="1:13" ht="27" hidden="1" customHeight="1">
      <c r="A161" s="170">
        <v>2</v>
      </c>
      <c r="B161" s="166">
        <v>8</v>
      </c>
      <c r="C161" s="168">
        <v>1</v>
      </c>
      <c r="D161" s="166">
        <v>1</v>
      </c>
      <c r="E161" s="167"/>
      <c r="F161" s="169"/>
      <c r="G161" s="168" t="s">
        <v>98</v>
      </c>
      <c r="H161" s="146">
        <v>128</v>
      </c>
      <c r="I161" s="156">
        <f>I162</f>
        <v>0</v>
      </c>
      <c r="J161" s="197">
        <f>J162</f>
        <v>0</v>
      </c>
      <c r="K161" s="156">
        <f>K162</f>
        <v>0</v>
      </c>
      <c r="L161" s="155">
        <f>L162</f>
        <v>0</v>
      </c>
      <c r="M161" s="38"/>
    </row>
    <row r="162" spans="1:13" ht="23.25" hidden="1" customHeight="1">
      <c r="A162" s="170">
        <v>2</v>
      </c>
      <c r="B162" s="166">
        <v>8</v>
      </c>
      <c r="C162" s="160">
        <v>1</v>
      </c>
      <c r="D162" s="161">
        <v>1</v>
      </c>
      <c r="E162" s="159">
        <v>1</v>
      </c>
      <c r="F162" s="162"/>
      <c r="G162" s="168" t="s">
        <v>98</v>
      </c>
      <c r="H162" s="146">
        <v>129</v>
      </c>
      <c r="I162" s="178">
        <f>SUM(I163:I165)</f>
        <v>0</v>
      </c>
      <c r="J162" s="178">
        <f>SUM(J163:J165)</f>
        <v>0</v>
      </c>
      <c r="K162" s="178">
        <f>SUM(K163:K165)</f>
        <v>0</v>
      </c>
      <c r="L162" s="178">
        <f>SUM(L163:L165)</f>
        <v>0</v>
      </c>
      <c r="M162" s="38"/>
    </row>
    <row r="163" spans="1:13" ht="23.25" hidden="1" customHeight="1">
      <c r="A163" s="166">
        <v>2</v>
      </c>
      <c r="B163" s="161">
        <v>8</v>
      </c>
      <c r="C163" s="168">
        <v>1</v>
      </c>
      <c r="D163" s="166">
        <v>1</v>
      </c>
      <c r="E163" s="167">
        <v>1</v>
      </c>
      <c r="F163" s="169">
        <v>1</v>
      </c>
      <c r="G163" s="168" t="s">
        <v>99</v>
      </c>
      <c r="H163" s="146">
        <v>130</v>
      </c>
      <c r="I163" s="173">
        <v>0</v>
      </c>
      <c r="J163" s="173">
        <v>0</v>
      </c>
      <c r="K163" s="173">
        <v>0</v>
      </c>
      <c r="L163" s="173">
        <v>0</v>
      </c>
      <c r="M163" s="38"/>
    </row>
    <row r="164" spans="1:13" ht="27" hidden="1" customHeight="1">
      <c r="A164" s="179">
        <v>2</v>
      </c>
      <c r="B164" s="188">
        <v>8</v>
      </c>
      <c r="C164" s="191">
        <v>1</v>
      </c>
      <c r="D164" s="188">
        <v>1</v>
      </c>
      <c r="E164" s="189">
        <v>1</v>
      </c>
      <c r="F164" s="190">
        <v>2</v>
      </c>
      <c r="G164" s="191" t="s">
        <v>100</v>
      </c>
      <c r="H164" s="146">
        <v>131</v>
      </c>
      <c r="I164" s="217">
        <v>0</v>
      </c>
      <c r="J164" s="217">
        <v>0</v>
      </c>
      <c r="K164" s="217">
        <v>0</v>
      </c>
      <c r="L164" s="217">
        <v>0</v>
      </c>
      <c r="M164" s="38"/>
    </row>
    <row r="165" spans="1:13" hidden="1">
      <c r="A165" s="179">
        <v>2</v>
      </c>
      <c r="B165" s="188">
        <v>8</v>
      </c>
      <c r="C165" s="191">
        <v>1</v>
      </c>
      <c r="D165" s="188">
        <v>1</v>
      </c>
      <c r="E165" s="189">
        <v>1</v>
      </c>
      <c r="F165" s="190">
        <v>3</v>
      </c>
      <c r="G165" s="191" t="s">
        <v>101</v>
      </c>
      <c r="H165" s="146">
        <v>132</v>
      </c>
      <c r="I165" s="217">
        <v>0</v>
      </c>
      <c r="J165" s="218">
        <v>0</v>
      </c>
      <c r="K165" s="217">
        <v>0</v>
      </c>
      <c r="L165" s="192">
        <v>0</v>
      </c>
    </row>
    <row r="166" spans="1:13" ht="23.25" hidden="1" customHeight="1">
      <c r="A166" s="170">
        <v>2</v>
      </c>
      <c r="B166" s="166">
        <v>8</v>
      </c>
      <c r="C166" s="168">
        <v>1</v>
      </c>
      <c r="D166" s="166">
        <v>2</v>
      </c>
      <c r="E166" s="167"/>
      <c r="F166" s="169"/>
      <c r="G166" s="168" t="s">
        <v>102</v>
      </c>
      <c r="H166" s="146">
        <v>133</v>
      </c>
      <c r="I166" s="156">
        <f t="shared" ref="I166:L167" si="15">I167</f>
        <v>0</v>
      </c>
      <c r="J166" s="197">
        <f t="shared" si="15"/>
        <v>0</v>
      </c>
      <c r="K166" s="156">
        <f t="shared" si="15"/>
        <v>0</v>
      </c>
      <c r="L166" s="155">
        <f t="shared" si="15"/>
        <v>0</v>
      </c>
      <c r="M166" s="38"/>
    </row>
    <row r="167" spans="1:13" hidden="1">
      <c r="A167" s="170">
        <v>2</v>
      </c>
      <c r="B167" s="166">
        <v>8</v>
      </c>
      <c r="C167" s="168">
        <v>1</v>
      </c>
      <c r="D167" s="166">
        <v>2</v>
      </c>
      <c r="E167" s="167">
        <v>1</v>
      </c>
      <c r="F167" s="169"/>
      <c r="G167" s="168" t="s">
        <v>102</v>
      </c>
      <c r="H167" s="146">
        <v>134</v>
      </c>
      <c r="I167" s="156">
        <f t="shared" si="15"/>
        <v>0</v>
      </c>
      <c r="J167" s="197">
        <f t="shared" si="15"/>
        <v>0</v>
      </c>
      <c r="K167" s="156">
        <f t="shared" si="15"/>
        <v>0</v>
      </c>
      <c r="L167" s="155">
        <f t="shared" si="15"/>
        <v>0</v>
      </c>
    </row>
    <row r="168" spans="1:13" hidden="1">
      <c r="A168" s="179">
        <v>2</v>
      </c>
      <c r="B168" s="180">
        <v>8</v>
      </c>
      <c r="C168" s="182">
        <v>1</v>
      </c>
      <c r="D168" s="180">
        <v>2</v>
      </c>
      <c r="E168" s="181">
        <v>1</v>
      </c>
      <c r="F168" s="183">
        <v>1</v>
      </c>
      <c r="G168" s="168" t="s">
        <v>102</v>
      </c>
      <c r="H168" s="146">
        <v>135</v>
      </c>
      <c r="I168" s="219">
        <v>0</v>
      </c>
      <c r="J168" s="174">
        <v>0</v>
      </c>
      <c r="K168" s="174">
        <v>0</v>
      </c>
      <c r="L168" s="174">
        <v>0</v>
      </c>
    </row>
    <row r="169" spans="1:13" ht="93" hidden="1" customHeight="1">
      <c r="A169" s="201">
        <v>2</v>
      </c>
      <c r="B169" s="151">
        <v>9</v>
      </c>
      <c r="C169" s="153"/>
      <c r="D169" s="151"/>
      <c r="E169" s="152"/>
      <c r="F169" s="154"/>
      <c r="G169" s="153" t="s">
        <v>382</v>
      </c>
      <c r="H169" s="146">
        <v>136</v>
      </c>
      <c r="I169" s="156">
        <f>I170+I174</f>
        <v>0</v>
      </c>
      <c r="J169" s="197">
        <f>J170+J174</f>
        <v>0</v>
      </c>
      <c r="K169" s="156">
        <f>K170+K174</f>
        <v>0</v>
      </c>
      <c r="L169" s="155">
        <f>L170+L174</f>
        <v>0</v>
      </c>
      <c r="M169" s="38"/>
    </row>
    <row r="170" spans="1:13" s="182" customFormat="1" ht="39" hidden="1" customHeight="1">
      <c r="A170" s="170">
        <v>2</v>
      </c>
      <c r="B170" s="166">
        <v>9</v>
      </c>
      <c r="C170" s="168">
        <v>1</v>
      </c>
      <c r="D170" s="166"/>
      <c r="E170" s="167"/>
      <c r="F170" s="169"/>
      <c r="G170" s="168" t="s">
        <v>103</v>
      </c>
      <c r="H170" s="146">
        <v>137</v>
      </c>
      <c r="I170" s="156">
        <f t="shared" ref="I170:L172" si="16">I171</f>
        <v>0</v>
      </c>
      <c r="J170" s="197">
        <f t="shared" si="16"/>
        <v>0</v>
      </c>
      <c r="K170" s="156">
        <f t="shared" si="16"/>
        <v>0</v>
      </c>
      <c r="L170" s="155">
        <f t="shared" si="16"/>
        <v>0</v>
      </c>
    </row>
    <row r="171" spans="1:13" ht="42.75" hidden="1" customHeight="1">
      <c r="A171" s="187">
        <v>2</v>
      </c>
      <c r="B171" s="161">
        <v>9</v>
      </c>
      <c r="C171" s="160">
        <v>1</v>
      </c>
      <c r="D171" s="161">
        <v>1</v>
      </c>
      <c r="E171" s="159"/>
      <c r="F171" s="162"/>
      <c r="G171" s="168" t="s">
        <v>103</v>
      </c>
      <c r="H171" s="146">
        <v>138</v>
      </c>
      <c r="I171" s="178">
        <f t="shared" si="16"/>
        <v>0</v>
      </c>
      <c r="J171" s="199">
        <f t="shared" si="16"/>
        <v>0</v>
      </c>
      <c r="K171" s="178">
        <f t="shared" si="16"/>
        <v>0</v>
      </c>
      <c r="L171" s="177">
        <f t="shared" si="16"/>
        <v>0</v>
      </c>
      <c r="M171" s="38"/>
    </row>
    <row r="172" spans="1:13" ht="38.25" hidden="1" customHeight="1">
      <c r="A172" s="170">
        <v>2</v>
      </c>
      <c r="B172" s="166">
        <v>9</v>
      </c>
      <c r="C172" s="170">
        <v>1</v>
      </c>
      <c r="D172" s="166">
        <v>1</v>
      </c>
      <c r="E172" s="167">
        <v>1</v>
      </c>
      <c r="F172" s="169"/>
      <c r="G172" s="168" t="s">
        <v>103</v>
      </c>
      <c r="H172" s="146">
        <v>139</v>
      </c>
      <c r="I172" s="156">
        <f t="shared" si="16"/>
        <v>0</v>
      </c>
      <c r="J172" s="197">
        <f t="shared" si="16"/>
        <v>0</v>
      </c>
      <c r="K172" s="156">
        <f t="shared" si="16"/>
        <v>0</v>
      </c>
      <c r="L172" s="155">
        <f t="shared" si="16"/>
        <v>0</v>
      </c>
      <c r="M172" s="38"/>
    </row>
    <row r="173" spans="1:13" ht="38.25" hidden="1" customHeight="1">
      <c r="A173" s="187">
        <v>2</v>
      </c>
      <c r="B173" s="161">
        <v>9</v>
      </c>
      <c r="C173" s="161">
        <v>1</v>
      </c>
      <c r="D173" s="161">
        <v>1</v>
      </c>
      <c r="E173" s="159">
        <v>1</v>
      </c>
      <c r="F173" s="162">
        <v>1</v>
      </c>
      <c r="G173" s="168" t="s">
        <v>103</v>
      </c>
      <c r="H173" s="146">
        <v>140</v>
      </c>
      <c r="I173" s="214">
        <v>0</v>
      </c>
      <c r="J173" s="214">
        <v>0</v>
      </c>
      <c r="K173" s="214">
        <v>0</v>
      </c>
      <c r="L173" s="214">
        <v>0</v>
      </c>
      <c r="M173" s="38"/>
    </row>
    <row r="174" spans="1:13" ht="90.75" hidden="1" customHeight="1">
      <c r="A174" s="170">
        <v>2</v>
      </c>
      <c r="B174" s="166">
        <v>9</v>
      </c>
      <c r="C174" s="166">
        <v>2</v>
      </c>
      <c r="D174" s="166"/>
      <c r="E174" s="167"/>
      <c r="F174" s="169"/>
      <c r="G174" s="168" t="s">
        <v>382</v>
      </c>
      <c r="H174" s="146">
        <v>141</v>
      </c>
      <c r="I174" s="156">
        <f>SUM(I175+I180)</f>
        <v>0</v>
      </c>
      <c r="J174" s="156">
        <f>SUM(J175+J180)</f>
        <v>0</v>
      </c>
      <c r="K174" s="156">
        <f>SUM(K175+K180)</f>
        <v>0</v>
      </c>
      <c r="L174" s="156">
        <f>SUM(L175+L180)</f>
        <v>0</v>
      </c>
      <c r="M174" s="38"/>
    </row>
    <row r="175" spans="1:13" ht="91.5" hidden="1" customHeight="1">
      <c r="A175" s="170">
        <v>2</v>
      </c>
      <c r="B175" s="166">
        <v>9</v>
      </c>
      <c r="C175" s="166">
        <v>2</v>
      </c>
      <c r="D175" s="161">
        <v>1</v>
      </c>
      <c r="E175" s="159"/>
      <c r="F175" s="162"/>
      <c r="G175" s="168" t="s">
        <v>383</v>
      </c>
      <c r="H175" s="146">
        <v>142</v>
      </c>
      <c r="I175" s="178">
        <f>I176</f>
        <v>0</v>
      </c>
      <c r="J175" s="199">
        <f>J176</f>
        <v>0</v>
      </c>
      <c r="K175" s="178">
        <f>K176</f>
        <v>0</v>
      </c>
      <c r="L175" s="177">
        <f>L176</f>
        <v>0</v>
      </c>
      <c r="M175" s="38"/>
    </row>
    <row r="176" spans="1:13" ht="93" hidden="1" customHeight="1">
      <c r="A176" s="187">
        <v>2</v>
      </c>
      <c r="B176" s="161">
        <v>9</v>
      </c>
      <c r="C176" s="161">
        <v>2</v>
      </c>
      <c r="D176" s="166">
        <v>1</v>
      </c>
      <c r="E176" s="167">
        <v>1</v>
      </c>
      <c r="F176" s="169"/>
      <c r="G176" s="168" t="s">
        <v>383</v>
      </c>
      <c r="H176" s="146">
        <v>143</v>
      </c>
      <c r="I176" s="156">
        <f>SUM(I177:I179)</f>
        <v>0</v>
      </c>
      <c r="J176" s="197">
        <f>SUM(J177:J179)</f>
        <v>0</v>
      </c>
      <c r="K176" s="156">
        <f>SUM(K177:K179)</f>
        <v>0</v>
      </c>
      <c r="L176" s="155">
        <f>SUM(L177:L179)</f>
        <v>0</v>
      </c>
      <c r="M176" s="38"/>
    </row>
    <row r="177" spans="1:13" ht="105" hidden="1" customHeight="1">
      <c r="A177" s="179">
        <v>2</v>
      </c>
      <c r="B177" s="188">
        <v>9</v>
      </c>
      <c r="C177" s="188">
        <v>2</v>
      </c>
      <c r="D177" s="188">
        <v>1</v>
      </c>
      <c r="E177" s="189">
        <v>1</v>
      </c>
      <c r="F177" s="190">
        <v>1</v>
      </c>
      <c r="G177" s="168" t="s">
        <v>384</v>
      </c>
      <c r="H177" s="146">
        <v>144</v>
      </c>
      <c r="I177" s="217">
        <v>0</v>
      </c>
      <c r="J177" s="172">
        <v>0</v>
      </c>
      <c r="K177" s="172">
        <v>0</v>
      </c>
      <c r="L177" s="172">
        <v>0</v>
      </c>
      <c r="M177" s="38"/>
    </row>
    <row r="178" spans="1:13" ht="107.25" hidden="1" customHeight="1">
      <c r="A178" s="170">
        <v>2</v>
      </c>
      <c r="B178" s="166">
        <v>9</v>
      </c>
      <c r="C178" s="166">
        <v>2</v>
      </c>
      <c r="D178" s="166">
        <v>1</v>
      </c>
      <c r="E178" s="167">
        <v>1</v>
      </c>
      <c r="F178" s="169">
        <v>2</v>
      </c>
      <c r="G178" s="168" t="s">
        <v>385</v>
      </c>
      <c r="H178" s="146">
        <v>145</v>
      </c>
      <c r="I178" s="173">
        <v>0</v>
      </c>
      <c r="J178" s="220">
        <v>0</v>
      </c>
      <c r="K178" s="220">
        <v>0</v>
      </c>
      <c r="L178" s="220">
        <v>0</v>
      </c>
      <c r="M178" s="38"/>
    </row>
    <row r="179" spans="1:13" ht="104.25" hidden="1" customHeight="1">
      <c r="A179" s="170">
        <v>2</v>
      </c>
      <c r="B179" s="166">
        <v>9</v>
      </c>
      <c r="C179" s="166">
        <v>2</v>
      </c>
      <c r="D179" s="166">
        <v>1</v>
      </c>
      <c r="E179" s="167">
        <v>1</v>
      </c>
      <c r="F179" s="169">
        <v>3</v>
      </c>
      <c r="G179" s="168" t="s">
        <v>386</v>
      </c>
      <c r="H179" s="146">
        <v>146</v>
      </c>
      <c r="I179" s="173">
        <v>0</v>
      </c>
      <c r="J179" s="173">
        <v>0</v>
      </c>
      <c r="K179" s="173">
        <v>0</v>
      </c>
      <c r="L179" s="173">
        <v>0</v>
      </c>
      <c r="M179" s="38"/>
    </row>
    <row r="180" spans="1:13" ht="92.25" hidden="1" customHeight="1">
      <c r="A180" s="221">
        <v>2</v>
      </c>
      <c r="B180" s="221">
        <v>9</v>
      </c>
      <c r="C180" s="221">
        <v>2</v>
      </c>
      <c r="D180" s="221">
        <v>2</v>
      </c>
      <c r="E180" s="221"/>
      <c r="F180" s="221"/>
      <c r="G180" s="168" t="s">
        <v>387</v>
      </c>
      <c r="H180" s="146">
        <v>147</v>
      </c>
      <c r="I180" s="156">
        <f>I181</f>
        <v>0</v>
      </c>
      <c r="J180" s="197">
        <f>J181</f>
        <v>0</v>
      </c>
      <c r="K180" s="156">
        <f>K181</f>
        <v>0</v>
      </c>
      <c r="L180" s="155">
        <f>L181</f>
        <v>0</v>
      </c>
      <c r="M180" s="38"/>
    </row>
    <row r="181" spans="1:13" ht="91.5" hidden="1" customHeight="1">
      <c r="A181" s="170">
        <v>2</v>
      </c>
      <c r="B181" s="166">
        <v>9</v>
      </c>
      <c r="C181" s="166">
        <v>2</v>
      </c>
      <c r="D181" s="166">
        <v>2</v>
      </c>
      <c r="E181" s="167">
        <v>1</v>
      </c>
      <c r="F181" s="169"/>
      <c r="G181" s="168" t="s">
        <v>387</v>
      </c>
      <c r="H181" s="146">
        <v>148</v>
      </c>
      <c r="I181" s="178">
        <f>SUM(I182:I184)</f>
        <v>0</v>
      </c>
      <c r="J181" s="178">
        <f>SUM(J182:J184)</f>
        <v>0</v>
      </c>
      <c r="K181" s="178">
        <f>SUM(K182:K184)</f>
        <v>0</v>
      </c>
      <c r="L181" s="178">
        <f>SUM(L182:L184)</f>
        <v>0</v>
      </c>
      <c r="M181" s="38"/>
    </row>
    <row r="182" spans="1:13" ht="105" hidden="1" customHeight="1">
      <c r="A182" s="170">
        <v>2</v>
      </c>
      <c r="B182" s="166">
        <v>9</v>
      </c>
      <c r="C182" s="166">
        <v>2</v>
      </c>
      <c r="D182" s="166">
        <v>2</v>
      </c>
      <c r="E182" s="166">
        <v>1</v>
      </c>
      <c r="F182" s="169">
        <v>1</v>
      </c>
      <c r="G182" s="168" t="s">
        <v>388</v>
      </c>
      <c r="H182" s="146">
        <v>149</v>
      </c>
      <c r="I182" s="173">
        <v>0</v>
      </c>
      <c r="J182" s="172">
        <v>0</v>
      </c>
      <c r="K182" s="172">
        <v>0</v>
      </c>
      <c r="L182" s="172">
        <v>0</v>
      </c>
      <c r="M182" s="38"/>
    </row>
    <row r="183" spans="1:13" ht="105" hidden="1" customHeight="1">
      <c r="A183" s="180">
        <v>2</v>
      </c>
      <c r="B183" s="182">
        <v>9</v>
      </c>
      <c r="C183" s="180">
        <v>2</v>
      </c>
      <c r="D183" s="181">
        <v>2</v>
      </c>
      <c r="E183" s="181">
        <v>1</v>
      </c>
      <c r="F183" s="183">
        <v>2</v>
      </c>
      <c r="G183" s="168" t="s">
        <v>389</v>
      </c>
      <c r="H183" s="146">
        <v>150</v>
      </c>
      <c r="I183" s="172">
        <v>0</v>
      </c>
      <c r="J183" s="174">
        <v>0</v>
      </c>
      <c r="K183" s="174">
        <v>0</v>
      </c>
      <c r="L183" s="174">
        <v>0</v>
      </c>
      <c r="M183" s="38"/>
    </row>
    <row r="184" spans="1:13" ht="104.25" hidden="1" customHeight="1">
      <c r="A184" s="166">
        <v>2</v>
      </c>
      <c r="B184" s="191">
        <v>9</v>
      </c>
      <c r="C184" s="188">
        <v>2</v>
      </c>
      <c r="D184" s="189">
        <v>2</v>
      </c>
      <c r="E184" s="189">
        <v>1</v>
      </c>
      <c r="F184" s="190">
        <v>3</v>
      </c>
      <c r="G184" s="168" t="s">
        <v>390</v>
      </c>
      <c r="H184" s="146">
        <v>151</v>
      </c>
      <c r="I184" s="220">
        <v>0</v>
      </c>
      <c r="J184" s="220">
        <v>0</v>
      </c>
      <c r="K184" s="220">
        <v>0</v>
      </c>
      <c r="L184" s="220">
        <v>0</v>
      </c>
      <c r="M184" s="38"/>
    </row>
    <row r="185" spans="1:13" ht="76.5" customHeight="1">
      <c r="A185" s="151">
        <v>3</v>
      </c>
      <c r="B185" s="153"/>
      <c r="C185" s="151"/>
      <c r="D185" s="152"/>
      <c r="E185" s="152"/>
      <c r="F185" s="154"/>
      <c r="G185" s="206" t="s">
        <v>104</v>
      </c>
      <c r="H185" s="146">
        <v>152</v>
      </c>
      <c r="I185" s="155">
        <f>SUM(I186+I239+I304)</f>
        <v>7158</v>
      </c>
      <c r="J185" s="197">
        <f>SUM(J186+J239+J304)</f>
        <v>7158</v>
      </c>
      <c r="K185" s="156">
        <f>SUM(K186+K239+K304)</f>
        <v>7157.25</v>
      </c>
      <c r="L185" s="207">
        <f>SUM(L186+L239+L304)</f>
        <v>7157.25</v>
      </c>
      <c r="M185" s="38"/>
    </row>
    <row r="186" spans="1:13" ht="34.5" customHeight="1">
      <c r="A186" s="201">
        <v>3</v>
      </c>
      <c r="B186" s="151">
        <v>1</v>
      </c>
      <c r="C186" s="176"/>
      <c r="D186" s="158"/>
      <c r="E186" s="158"/>
      <c r="F186" s="216"/>
      <c r="G186" s="196" t="s">
        <v>105</v>
      </c>
      <c r="H186" s="146">
        <v>153</v>
      </c>
      <c r="I186" s="155">
        <f>SUM(I187+I210+I217+I229+I233)</f>
        <v>7158</v>
      </c>
      <c r="J186" s="177">
        <f>SUM(J187+J210+J217+J229+J233)</f>
        <v>7158</v>
      </c>
      <c r="K186" s="177">
        <f>SUM(K187+K210+K217+K229+K233)</f>
        <v>7157.25</v>
      </c>
      <c r="L186" s="177">
        <f>SUM(L187+L210+L217+L229+L233)</f>
        <v>7157.25</v>
      </c>
      <c r="M186" s="38"/>
    </row>
    <row r="187" spans="1:13" ht="30.75" customHeight="1">
      <c r="A187" s="161">
        <v>3</v>
      </c>
      <c r="B187" s="160">
        <v>1</v>
      </c>
      <c r="C187" s="161">
        <v>1</v>
      </c>
      <c r="D187" s="159"/>
      <c r="E187" s="159"/>
      <c r="F187" s="222"/>
      <c r="G187" s="170" t="s">
        <v>106</v>
      </c>
      <c r="H187" s="146">
        <v>154</v>
      </c>
      <c r="I187" s="177">
        <f>SUM(I188+I191+I196+I202+I207)</f>
        <v>7158</v>
      </c>
      <c r="J187" s="197">
        <f>SUM(J188+J191+J196+J202+J207)</f>
        <v>7158</v>
      </c>
      <c r="K187" s="156">
        <f>SUM(K188+K191+K196+K202+K207)</f>
        <v>7157.25</v>
      </c>
      <c r="L187" s="155">
        <f>SUM(L188+L191+L196+L202+L207)</f>
        <v>7157.25</v>
      </c>
      <c r="M187" s="38"/>
    </row>
    <row r="188" spans="1:13" ht="33" hidden="1" customHeight="1">
      <c r="A188" s="166">
        <v>3</v>
      </c>
      <c r="B188" s="168">
        <v>1</v>
      </c>
      <c r="C188" s="166">
        <v>1</v>
      </c>
      <c r="D188" s="167">
        <v>1</v>
      </c>
      <c r="E188" s="167"/>
      <c r="F188" s="223"/>
      <c r="G188" s="170" t="s">
        <v>107</v>
      </c>
      <c r="H188" s="146">
        <v>155</v>
      </c>
      <c r="I188" s="155">
        <f t="shared" ref="I188:L189" si="17">I189</f>
        <v>0</v>
      </c>
      <c r="J188" s="199">
        <f t="shared" si="17"/>
        <v>0</v>
      </c>
      <c r="K188" s="178">
        <f t="shared" si="17"/>
        <v>0</v>
      </c>
      <c r="L188" s="177">
        <f t="shared" si="17"/>
        <v>0</v>
      </c>
      <c r="M188" s="38"/>
    </row>
    <row r="189" spans="1:13" ht="24" hidden="1" customHeight="1">
      <c r="A189" s="166">
        <v>3</v>
      </c>
      <c r="B189" s="168">
        <v>1</v>
      </c>
      <c r="C189" s="166">
        <v>1</v>
      </c>
      <c r="D189" s="167">
        <v>1</v>
      </c>
      <c r="E189" s="167">
        <v>1</v>
      </c>
      <c r="F189" s="202"/>
      <c r="G189" s="170" t="s">
        <v>107</v>
      </c>
      <c r="H189" s="146">
        <v>156</v>
      </c>
      <c r="I189" s="177">
        <f t="shared" si="17"/>
        <v>0</v>
      </c>
      <c r="J189" s="155">
        <f t="shared" si="17"/>
        <v>0</v>
      </c>
      <c r="K189" s="155">
        <f t="shared" si="17"/>
        <v>0</v>
      </c>
      <c r="L189" s="155">
        <f t="shared" si="17"/>
        <v>0</v>
      </c>
      <c r="M189" s="38"/>
    </row>
    <row r="190" spans="1:13" ht="31.5" hidden="1" customHeight="1">
      <c r="A190" s="166">
        <v>3</v>
      </c>
      <c r="B190" s="168">
        <v>1</v>
      </c>
      <c r="C190" s="166">
        <v>1</v>
      </c>
      <c r="D190" s="167">
        <v>1</v>
      </c>
      <c r="E190" s="167">
        <v>1</v>
      </c>
      <c r="F190" s="202">
        <v>1</v>
      </c>
      <c r="G190" s="170" t="s">
        <v>107</v>
      </c>
      <c r="H190" s="146">
        <v>157</v>
      </c>
      <c r="I190" s="174">
        <v>0</v>
      </c>
      <c r="J190" s="174">
        <v>0</v>
      </c>
      <c r="K190" s="174">
        <v>0</v>
      </c>
      <c r="L190" s="174">
        <v>0</v>
      </c>
      <c r="M190" s="38"/>
    </row>
    <row r="191" spans="1:13" ht="27.75" hidden="1" customHeight="1">
      <c r="A191" s="161">
        <v>3</v>
      </c>
      <c r="B191" s="159">
        <v>1</v>
      </c>
      <c r="C191" s="159">
        <v>1</v>
      </c>
      <c r="D191" s="159">
        <v>2</v>
      </c>
      <c r="E191" s="159"/>
      <c r="F191" s="162"/>
      <c r="G191" s="160" t="s">
        <v>108</v>
      </c>
      <c r="H191" s="146">
        <v>158</v>
      </c>
      <c r="I191" s="177">
        <f>I192</f>
        <v>0</v>
      </c>
      <c r="J191" s="199">
        <f>J192</f>
        <v>0</v>
      </c>
      <c r="K191" s="178">
        <f>K192</f>
        <v>0</v>
      </c>
      <c r="L191" s="177">
        <f>L192</f>
        <v>0</v>
      </c>
      <c r="M191" s="38"/>
    </row>
    <row r="192" spans="1:13" ht="27.75" hidden="1" customHeight="1">
      <c r="A192" s="166">
        <v>3</v>
      </c>
      <c r="B192" s="167">
        <v>1</v>
      </c>
      <c r="C192" s="167">
        <v>1</v>
      </c>
      <c r="D192" s="167">
        <v>2</v>
      </c>
      <c r="E192" s="167">
        <v>1</v>
      </c>
      <c r="F192" s="169"/>
      <c r="G192" s="160" t="s">
        <v>108</v>
      </c>
      <c r="H192" s="146">
        <v>159</v>
      </c>
      <c r="I192" s="155">
        <f>SUM(I193:I195)</f>
        <v>0</v>
      </c>
      <c r="J192" s="197">
        <f>SUM(J193:J195)</f>
        <v>0</v>
      </c>
      <c r="K192" s="156">
        <f>SUM(K193:K195)</f>
        <v>0</v>
      </c>
      <c r="L192" s="155">
        <f>SUM(L193:L195)</f>
        <v>0</v>
      </c>
      <c r="M192" s="38"/>
    </row>
    <row r="193" spans="1:13" ht="27" hidden="1" customHeight="1">
      <c r="A193" s="161">
        <v>3</v>
      </c>
      <c r="B193" s="159">
        <v>1</v>
      </c>
      <c r="C193" s="159">
        <v>1</v>
      </c>
      <c r="D193" s="159">
        <v>2</v>
      </c>
      <c r="E193" s="159">
        <v>1</v>
      </c>
      <c r="F193" s="162">
        <v>1</v>
      </c>
      <c r="G193" s="160" t="s">
        <v>109</v>
      </c>
      <c r="H193" s="146">
        <v>160</v>
      </c>
      <c r="I193" s="172">
        <v>0</v>
      </c>
      <c r="J193" s="172">
        <v>0</v>
      </c>
      <c r="K193" s="172">
        <v>0</v>
      </c>
      <c r="L193" s="220">
        <v>0</v>
      </c>
      <c r="M193" s="38"/>
    </row>
    <row r="194" spans="1:13" ht="27" hidden="1" customHeight="1">
      <c r="A194" s="166">
        <v>3</v>
      </c>
      <c r="B194" s="167">
        <v>1</v>
      </c>
      <c r="C194" s="167">
        <v>1</v>
      </c>
      <c r="D194" s="167">
        <v>2</v>
      </c>
      <c r="E194" s="167">
        <v>1</v>
      </c>
      <c r="F194" s="169">
        <v>2</v>
      </c>
      <c r="G194" s="168" t="s">
        <v>110</v>
      </c>
      <c r="H194" s="146">
        <v>161</v>
      </c>
      <c r="I194" s="174">
        <v>0</v>
      </c>
      <c r="J194" s="174">
        <v>0</v>
      </c>
      <c r="K194" s="174">
        <v>0</v>
      </c>
      <c r="L194" s="174">
        <v>0</v>
      </c>
      <c r="M194" s="38"/>
    </row>
    <row r="195" spans="1:13" ht="26.25" hidden="1" customHeight="1">
      <c r="A195" s="161">
        <v>3</v>
      </c>
      <c r="B195" s="159">
        <v>1</v>
      </c>
      <c r="C195" s="159">
        <v>1</v>
      </c>
      <c r="D195" s="159">
        <v>2</v>
      </c>
      <c r="E195" s="159">
        <v>1</v>
      </c>
      <c r="F195" s="162">
        <v>3</v>
      </c>
      <c r="G195" s="160" t="s">
        <v>111</v>
      </c>
      <c r="H195" s="146">
        <v>162</v>
      </c>
      <c r="I195" s="172">
        <v>0</v>
      </c>
      <c r="J195" s="172">
        <v>0</v>
      </c>
      <c r="K195" s="172">
        <v>0</v>
      </c>
      <c r="L195" s="220">
        <v>0</v>
      </c>
      <c r="M195" s="38"/>
    </row>
    <row r="196" spans="1:13" ht="27.75" customHeight="1">
      <c r="A196" s="166">
        <v>3</v>
      </c>
      <c r="B196" s="167">
        <v>1</v>
      </c>
      <c r="C196" s="167">
        <v>1</v>
      </c>
      <c r="D196" s="167">
        <v>3</v>
      </c>
      <c r="E196" s="167"/>
      <c r="F196" s="169"/>
      <c r="G196" s="168" t="s">
        <v>112</v>
      </c>
      <c r="H196" s="146">
        <v>163</v>
      </c>
      <c r="I196" s="155">
        <f>I197</f>
        <v>7158</v>
      </c>
      <c r="J196" s="197">
        <f>J197</f>
        <v>7158</v>
      </c>
      <c r="K196" s="156">
        <f>K197</f>
        <v>7157.25</v>
      </c>
      <c r="L196" s="155">
        <f>L197</f>
        <v>7157.25</v>
      </c>
      <c r="M196" s="38"/>
    </row>
    <row r="197" spans="1:13" ht="23.25" customHeight="1">
      <c r="A197" s="166">
        <v>3</v>
      </c>
      <c r="B197" s="167">
        <v>1</v>
      </c>
      <c r="C197" s="167">
        <v>1</v>
      </c>
      <c r="D197" s="167">
        <v>3</v>
      </c>
      <c r="E197" s="167">
        <v>1</v>
      </c>
      <c r="F197" s="169"/>
      <c r="G197" s="168" t="s">
        <v>112</v>
      </c>
      <c r="H197" s="146">
        <v>164</v>
      </c>
      <c r="I197" s="155">
        <f>SUM(I198:I201)</f>
        <v>7158</v>
      </c>
      <c r="J197" s="155">
        <f>SUM(J198:J201)</f>
        <v>7158</v>
      </c>
      <c r="K197" s="155">
        <f>SUM(K198:K201)</f>
        <v>7157.25</v>
      </c>
      <c r="L197" s="155">
        <f>SUM(L198:L201)</f>
        <v>7157.25</v>
      </c>
      <c r="M197" s="38"/>
    </row>
    <row r="198" spans="1:13" ht="23.25" hidden="1" customHeight="1">
      <c r="A198" s="166">
        <v>3</v>
      </c>
      <c r="B198" s="167">
        <v>1</v>
      </c>
      <c r="C198" s="167">
        <v>1</v>
      </c>
      <c r="D198" s="167">
        <v>3</v>
      </c>
      <c r="E198" s="167">
        <v>1</v>
      </c>
      <c r="F198" s="169">
        <v>1</v>
      </c>
      <c r="G198" s="168" t="s">
        <v>113</v>
      </c>
      <c r="H198" s="146">
        <v>165</v>
      </c>
      <c r="I198" s="174">
        <v>0</v>
      </c>
      <c r="J198" s="174">
        <v>0</v>
      </c>
      <c r="K198" s="174">
        <v>0</v>
      </c>
      <c r="L198" s="220">
        <v>0</v>
      </c>
      <c r="M198" s="38"/>
    </row>
    <row r="199" spans="1:13" ht="29.25" customHeight="1">
      <c r="A199" s="166">
        <v>3</v>
      </c>
      <c r="B199" s="167">
        <v>1</v>
      </c>
      <c r="C199" s="167">
        <v>1</v>
      </c>
      <c r="D199" s="167">
        <v>3</v>
      </c>
      <c r="E199" s="167">
        <v>1</v>
      </c>
      <c r="F199" s="169">
        <v>2</v>
      </c>
      <c r="G199" s="168" t="s">
        <v>114</v>
      </c>
      <c r="H199" s="146">
        <v>166</v>
      </c>
      <c r="I199" s="172">
        <v>7158</v>
      </c>
      <c r="J199" s="174">
        <v>7158</v>
      </c>
      <c r="K199" s="174">
        <v>7157.25</v>
      </c>
      <c r="L199" s="174">
        <v>7157.25</v>
      </c>
      <c r="M199" s="38"/>
    </row>
    <row r="200" spans="1:13" ht="27" hidden="1" customHeight="1">
      <c r="A200" s="166">
        <v>3</v>
      </c>
      <c r="B200" s="167">
        <v>1</v>
      </c>
      <c r="C200" s="167">
        <v>1</v>
      </c>
      <c r="D200" s="167">
        <v>3</v>
      </c>
      <c r="E200" s="167">
        <v>1</v>
      </c>
      <c r="F200" s="169">
        <v>3</v>
      </c>
      <c r="G200" s="170" t="s">
        <v>115</v>
      </c>
      <c r="H200" s="146">
        <v>167</v>
      </c>
      <c r="I200" s="172">
        <v>0</v>
      </c>
      <c r="J200" s="192">
        <v>0</v>
      </c>
      <c r="K200" s="192">
        <v>0</v>
      </c>
      <c r="L200" s="192">
        <v>0</v>
      </c>
      <c r="M200" s="38"/>
    </row>
    <row r="201" spans="1:13" ht="25.5" hidden="1" customHeight="1">
      <c r="A201" s="180">
        <v>3</v>
      </c>
      <c r="B201" s="181">
        <v>1</v>
      </c>
      <c r="C201" s="181">
        <v>1</v>
      </c>
      <c r="D201" s="181">
        <v>3</v>
      </c>
      <c r="E201" s="181">
        <v>1</v>
      </c>
      <c r="F201" s="183">
        <v>4</v>
      </c>
      <c r="G201" s="120" t="s">
        <v>116</v>
      </c>
      <c r="H201" s="146">
        <v>168</v>
      </c>
      <c r="I201" s="224">
        <v>0</v>
      </c>
      <c r="J201" s="225">
        <v>0</v>
      </c>
      <c r="K201" s="174">
        <v>0</v>
      </c>
      <c r="L201" s="174">
        <v>0</v>
      </c>
      <c r="M201" s="38"/>
    </row>
    <row r="202" spans="1:13" ht="27" hidden="1" customHeight="1">
      <c r="A202" s="180">
        <v>3</v>
      </c>
      <c r="B202" s="181">
        <v>1</v>
      </c>
      <c r="C202" s="181">
        <v>1</v>
      </c>
      <c r="D202" s="181">
        <v>4</v>
      </c>
      <c r="E202" s="181"/>
      <c r="F202" s="183"/>
      <c r="G202" s="182" t="s">
        <v>117</v>
      </c>
      <c r="H202" s="146">
        <v>169</v>
      </c>
      <c r="I202" s="155">
        <f>I203</f>
        <v>0</v>
      </c>
      <c r="J202" s="200">
        <f>J203</f>
        <v>0</v>
      </c>
      <c r="K202" s="164">
        <f>K203</f>
        <v>0</v>
      </c>
      <c r="L202" s="165">
        <f>L203</f>
        <v>0</v>
      </c>
      <c r="M202" s="38"/>
    </row>
    <row r="203" spans="1:13" ht="27.75" hidden="1" customHeight="1">
      <c r="A203" s="166">
        <v>3</v>
      </c>
      <c r="B203" s="167">
        <v>1</v>
      </c>
      <c r="C203" s="167">
        <v>1</v>
      </c>
      <c r="D203" s="167">
        <v>4</v>
      </c>
      <c r="E203" s="167">
        <v>1</v>
      </c>
      <c r="F203" s="169"/>
      <c r="G203" s="182" t="s">
        <v>117</v>
      </c>
      <c r="H203" s="146">
        <v>170</v>
      </c>
      <c r="I203" s="177">
        <f>SUM(I204:I206)</f>
        <v>0</v>
      </c>
      <c r="J203" s="197">
        <f>SUM(J204:J206)</f>
        <v>0</v>
      </c>
      <c r="K203" s="156">
        <f>SUM(K204:K206)</f>
        <v>0</v>
      </c>
      <c r="L203" s="155">
        <f>SUM(L204:L206)</f>
        <v>0</v>
      </c>
      <c r="M203" s="38"/>
    </row>
    <row r="204" spans="1:13" ht="24.75" hidden="1" customHeight="1">
      <c r="A204" s="166">
        <v>3</v>
      </c>
      <c r="B204" s="167">
        <v>1</v>
      </c>
      <c r="C204" s="167">
        <v>1</v>
      </c>
      <c r="D204" s="167">
        <v>4</v>
      </c>
      <c r="E204" s="167">
        <v>1</v>
      </c>
      <c r="F204" s="169">
        <v>1</v>
      </c>
      <c r="G204" s="168" t="s">
        <v>118</v>
      </c>
      <c r="H204" s="146">
        <v>171</v>
      </c>
      <c r="I204" s="174">
        <v>0</v>
      </c>
      <c r="J204" s="174">
        <v>0</v>
      </c>
      <c r="K204" s="174">
        <v>0</v>
      </c>
      <c r="L204" s="220">
        <v>0</v>
      </c>
      <c r="M204" s="38"/>
    </row>
    <row r="205" spans="1:13" ht="25.5" hidden="1" customHeight="1">
      <c r="A205" s="161">
        <v>3</v>
      </c>
      <c r="B205" s="159">
        <v>1</v>
      </c>
      <c r="C205" s="159">
        <v>1</v>
      </c>
      <c r="D205" s="159">
        <v>4</v>
      </c>
      <c r="E205" s="159">
        <v>1</v>
      </c>
      <c r="F205" s="162">
        <v>2</v>
      </c>
      <c r="G205" s="160" t="s">
        <v>362</v>
      </c>
      <c r="H205" s="146">
        <v>172</v>
      </c>
      <c r="I205" s="172">
        <v>0</v>
      </c>
      <c r="J205" s="172">
        <v>0</v>
      </c>
      <c r="K205" s="173">
        <v>0</v>
      </c>
      <c r="L205" s="174">
        <v>0</v>
      </c>
      <c r="M205" s="38"/>
    </row>
    <row r="206" spans="1:13" ht="31.5" hidden="1" customHeight="1">
      <c r="A206" s="166">
        <v>3</v>
      </c>
      <c r="B206" s="167">
        <v>1</v>
      </c>
      <c r="C206" s="167">
        <v>1</v>
      </c>
      <c r="D206" s="167">
        <v>4</v>
      </c>
      <c r="E206" s="167">
        <v>1</v>
      </c>
      <c r="F206" s="169">
        <v>3</v>
      </c>
      <c r="G206" s="168" t="s">
        <v>119</v>
      </c>
      <c r="H206" s="146">
        <v>173</v>
      </c>
      <c r="I206" s="172">
        <v>0</v>
      </c>
      <c r="J206" s="172">
        <v>0</v>
      </c>
      <c r="K206" s="172">
        <v>0</v>
      </c>
      <c r="L206" s="174">
        <v>0</v>
      </c>
      <c r="M206" s="38"/>
    </row>
    <row r="207" spans="1:13" ht="25.5" hidden="1" customHeight="1">
      <c r="A207" s="166">
        <v>3</v>
      </c>
      <c r="B207" s="167">
        <v>1</v>
      </c>
      <c r="C207" s="167">
        <v>1</v>
      </c>
      <c r="D207" s="167">
        <v>5</v>
      </c>
      <c r="E207" s="167"/>
      <c r="F207" s="169"/>
      <c r="G207" s="168" t="s">
        <v>120</v>
      </c>
      <c r="H207" s="146">
        <v>174</v>
      </c>
      <c r="I207" s="155">
        <f t="shared" ref="I207:L208" si="18">I208</f>
        <v>0</v>
      </c>
      <c r="J207" s="197">
        <f t="shared" si="18"/>
        <v>0</v>
      </c>
      <c r="K207" s="156">
        <f t="shared" si="18"/>
        <v>0</v>
      </c>
      <c r="L207" s="155">
        <f t="shared" si="18"/>
        <v>0</v>
      </c>
      <c r="M207" s="38"/>
    </row>
    <row r="208" spans="1:13" ht="26.25" hidden="1" customHeight="1">
      <c r="A208" s="180">
        <v>3</v>
      </c>
      <c r="B208" s="181">
        <v>1</v>
      </c>
      <c r="C208" s="181">
        <v>1</v>
      </c>
      <c r="D208" s="181">
        <v>5</v>
      </c>
      <c r="E208" s="181">
        <v>1</v>
      </c>
      <c r="F208" s="183"/>
      <c r="G208" s="168" t="s">
        <v>120</v>
      </c>
      <c r="H208" s="146">
        <v>175</v>
      </c>
      <c r="I208" s="156">
        <f t="shared" si="18"/>
        <v>0</v>
      </c>
      <c r="J208" s="156">
        <f t="shared" si="18"/>
        <v>0</v>
      </c>
      <c r="K208" s="156">
        <f t="shared" si="18"/>
        <v>0</v>
      </c>
      <c r="L208" s="156">
        <f t="shared" si="18"/>
        <v>0</v>
      </c>
      <c r="M208" s="38"/>
    </row>
    <row r="209" spans="1:16" ht="27" hidden="1" customHeight="1">
      <c r="A209" s="166">
        <v>3</v>
      </c>
      <c r="B209" s="167">
        <v>1</v>
      </c>
      <c r="C209" s="167">
        <v>1</v>
      </c>
      <c r="D209" s="167">
        <v>5</v>
      </c>
      <c r="E209" s="167">
        <v>1</v>
      </c>
      <c r="F209" s="169">
        <v>1</v>
      </c>
      <c r="G209" s="168" t="s">
        <v>120</v>
      </c>
      <c r="H209" s="146">
        <v>176</v>
      </c>
      <c r="I209" s="172">
        <v>0</v>
      </c>
      <c r="J209" s="174">
        <v>0</v>
      </c>
      <c r="K209" s="174">
        <v>0</v>
      </c>
      <c r="L209" s="174">
        <v>0</v>
      </c>
      <c r="M209" s="38"/>
    </row>
    <row r="210" spans="1:16" ht="26.25" hidden="1" customHeight="1">
      <c r="A210" s="180">
        <v>3</v>
      </c>
      <c r="B210" s="181">
        <v>1</v>
      </c>
      <c r="C210" s="181">
        <v>2</v>
      </c>
      <c r="D210" s="181"/>
      <c r="E210" s="181"/>
      <c r="F210" s="183"/>
      <c r="G210" s="182" t="s">
        <v>121</v>
      </c>
      <c r="H210" s="146">
        <v>177</v>
      </c>
      <c r="I210" s="155">
        <f t="shared" ref="I210:L211" si="19">I211</f>
        <v>0</v>
      </c>
      <c r="J210" s="200">
        <f t="shared" si="19"/>
        <v>0</v>
      </c>
      <c r="K210" s="164">
        <f t="shared" si="19"/>
        <v>0</v>
      </c>
      <c r="L210" s="165">
        <f t="shared" si="19"/>
        <v>0</v>
      </c>
      <c r="M210" s="38"/>
    </row>
    <row r="211" spans="1:16" ht="25.5" hidden="1" customHeight="1">
      <c r="A211" s="166">
        <v>3</v>
      </c>
      <c r="B211" s="167">
        <v>1</v>
      </c>
      <c r="C211" s="167">
        <v>2</v>
      </c>
      <c r="D211" s="167">
        <v>1</v>
      </c>
      <c r="E211" s="167"/>
      <c r="F211" s="169"/>
      <c r="G211" s="182" t="s">
        <v>121</v>
      </c>
      <c r="H211" s="146">
        <v>178</v>
      </c>
      <c r="I211" s="177">
        <f t="shared" si="19"/>
        <v>0</v>
      </c>
      <c r="J211" s="197">
        <f t="shared" si="19"/>
        <v>0</v>
      </c>
      <c r="K211" s="156">
        <f t="shared" si="19"/>
        <v>0</v>
      </c>
      <c r="L211" s="155">
        <f t="shared" si="19"/>
        <v>0</v>
      </c>
      <c r="M211" s="38"/>
    </row>
    <row r="212" spans="1:16" ht="26.25" hidden="1" customHeight="1">
      <c r="A212" s="161">
        <v>3</v>
      </c>
      <c r="B212" s="159">
        <v>1</v>
      </c>
      <c r="C212" s="159">
        <v>2</v>
      </c>
      <c r="D212" s="159">
        <v>1</v>
      </c>
      <c r="E212" s="159">
        <v>1</v>
      </c>
      <c r="F212" s="162"/>
      <c r="G212" s="182" t="s">
        <v>121</v>
      </c>
      <c r="H212" s="146">
        <v>179</v>
      </c>
      <c r="I212" s="155">
        <f>SUM(I213:I216)</f>
        <v>0</v>
      </c>
      <c r="J212" s="199">
        <f>SUM(J213:J216)</f>
        <v>0</v>
      </c>
      <c r="K212" s="178">
        <f>SUM(K213:K216)</f>
        <v>0</v>
      </c>
      <c r="L212" s="177">
        <f>SUM(L213:L216)</f>
        <v>0</v>
      </c>
      <c r="M212" s="38"/>
    </row>
    <row r="213" spans="1:16" ht="41.25" hidden="1" customHeight="1">
      <c r="A213" s="166">
        <v>3</v>
      </c>
      <c r="B213" s="167">
        <v>1</v>
      </c>
      <c r="C213" s="167">
        <v>2</v>
      </c>
      <c r="D213" s="167">
        <v>1</v>
      </c>
      <c r="E213" s="167">
        <v>1</v>
      </c>
      <c r="F213" s="169">
        <v>2</v>
      </c>
      <c r="G213" s="168" t="s">
        <v>391</v>
      </c>
      <c r="H213" s="146">
        <v>180</v>
      </c>
      <c r="I213" s="174">
        <v>0</v>
      </c>
      <c r="J213" s="174">
        <v>0</v>
      </c>
      <c r="K213" s="174">
        <v>0</v>
      </c>
      <c r="L213" s="174">
        <v>0</v>
      </c>
      <c r="M213" s="38"/>
    </row>
    <row r="214" spans="1:16" ht="26.25" hidden="1" customHeight="1">
      <c r="A214" s="166">
        <v>3</v>
      </c>
      <c r="B214" s="167">
        <v>1</v>
      </c>
      <c r="C214" s="167">
        <v>2</v>
      </c>
      <c r="D214" s="166">
        <v>1</v>
      </c>
      <c r="E214" s="167">
        <v>1</v>
      </c>
      <c r="F214" s="169">
        <v>3</v>
      </c>
      <c r="G214" s="168" t="s">
        <v>122</v>
      </c>
      <c r="H214" s="146">
        <v>181</v>
      </c>
      <c r="I214" s="174">
        <v>0</v>
      </c>
      <c r="J214" s="174">
        <v>0</v>
      </c>
      <c r="K214" s="174">
        <v>0</v>
      </c>
      <c r="L214" s="174">
        <v>0</v>
      </c>
      <c r="M214" s="38"/>
    </row>
    <row r="215" spans="1:16" ht="27.75" hidden="1" customHeight="1">
      <c r="A215" s="166">
        <v>3</v>
      </c>
      <c r="B215" s="167">
        <v>1</v>
      </c>
      <c r="C215" s="167">
        <v>2</v>
      </c>
      <c r="D215" s="166">
        <v>1</v>
      </c>
      <c r="E215" s="167">
        <v>1</v>
      </c>
      <c r="F215" s="169">
        <v>4</v>
      </c>
      <c r="G215" s="168" t="s">
        <v>123</v>
      </c>
      <c r="H215" s="146">
        <v>182</v>
      </c>
      <c r="I215" s="174">
        <v>0</v>
      </c>
      <c r="J215" s="174">
        <v>0</v>
      </c>
      <c r="K215" s="174">
        <v>0</v>
      </c>
      <c r="L215" s="174">
        <v>0</v>
      </c>
      <c r="M215" s="38"/>
    </row>
    <row r="216" spans="1:16" ht="27" hidden="1" customHeight="1">
      <c r="A216" s="180">
        <v>3</v>
      </c>
      <c r="B216" s="189">
        <v>1</v>
      </c>
      <c r="C216" s="189">
        <v>2</v>
      </c>
      <c r="D216" s="188">
        <v>1</v>
      </c>
      <c r="E216" s="189">
        <v>1</v>
      </c>
      <c r="F216" s="190">
        <v>5</v>
      </c>
      <c r="G216" s="191" t="s">
        <v>124</v>
      </c>
      <c r="H216" s="146">
        <v>183</v>
      </c>
      <c r="I216" s="174">
        <v>0</v>
      </c>
      <c r="J216" s="174">
        <v>0</v>
      </c>
      <c r="K216" s="174">
        <v>0</v>
      </c>
      <c r="L216" s="220">
        <v>0</v>
      </c>
      <c r="M216" s="38"/>
    </row>
    <row r="217" spans="1:16" ht="29.25" hidden="1" customHeight="1">
      <c r="A217" s="166">
        <v>3</v>
      </c>
      <c r="B217" s="167">
        <v>1</v>
      </c>
      <c r="C217" s="167">
        <v>3</v>
      </c>
      <c r="D217" s="166"/>
      <c r="E217" s="167"/>
      <c r="F217" s="169"/>
      <c r="G217" s="168" t="s">
        <v>125</v>
      </c>
      <c r="H217" s="146">
        <v>184</v>
      </c>
      <c r="I217" s="155">
        <f>SUM(I218+I221)</f>
        <v>0</v>
      </c>
      <c r="J217" s="197">
        <f>SUM(J218+J221)</f>
        <v>0</v>
      </c>
      <c r="K217" s="156">
        <f>SUM(K218+K221)</f>
        <v>0</v>
      </c>
      <c r="L217" s="155">
        <f>SUM(L218+L221)</f>
        <v>0</v>
      </c>
      <c r="M217" s="38"/>
    </row>
    <row r="218" spans="1:16" ht="27.75" hidden="1" customHeight="1">
      <c r="A218" s="161">
        <v>3</v>
      </c>
      <c r="B218" s="159">
        <v>1</v>
      </c>
      <c r="C218" s="159">
        <v>3</v>
      </c>
      <c r="D218" s="161">
        <v>1</v>
      </c>
      <c r="E218" s="166"/>
      <c r="F218" s="162"/>
      <c r="G218" s="160" t="s">
        <v>126</v>
      </c>
      <c r="H218" s="146">
        <v>185</v>
      </c>
      <c r="I218" s="177">
        <f t="shared" ref="I218:L219" si="20">I219</f>
        <v>0</v>
      </c>
      <c r="J218" s="199">
        <f t="shared" si="20"/>
        <v>0</v>
      </c>
      <c r="K218" s="178">
        <f t="shared" si="20"/>
        <v>0</v>
      </c>
      <c r="L218" s="177">
        <f t="shared" si="20"/>
        <v>0</v>
      </c>
      <c r="M218" s="38"/>
    </row>
    <row r="219" spans="1:16" ht="30.75" hidden="1" customHeight="1">
      <c r="A219" s="166">
        <v>3</v>
      </c>
      <c r="B219" s="167">
        <v>1</v>
      </c>
      <c r="C219" s="167">
        <v>3</v>
      </c>
      <c r="D219" s="166">
        <v>1</v>
      </c>
      <c r="E219" s="166">
        <v>1</v>
      </c>
      <c r="F219" s="169"/>
      <c r="G219" s="160" t="s">
        <v>126</v>
      </c>
      <c r="H219" s="146">
        <v>186</v>
      </c>
      <c r="I219" s="155">
        <f t="shared" si="20"/>
        <v>0</v>
      </c>
      <c r="J219" s="197">
        <f t="shared" si="20"/>
        <v>0</v>
      </c>
      <c r="K219" s="156">
        <f t="shared" si="20"/>
        <v>0</v>
      </c>
      <c r="L219" s="155">
        <f t="shared" si="20"/>
        <v>0</v>
      </c>
      <c r="M219" s="38"/>
    </row>
    <row r="220" spans="1:16" ht="27.75" hidden="1" customHeight="1">
      <c r="A220" s="166">
        <v>3</v>
      </c>
      <c r="B220" s="168">
        <v>1</v>
      </c>
      <c r="C220" s="166">
        <v>3</v>
      </c>
      <c r="D220" s="167">
        <v>1</v>
      </c>
      <c r="E220" s="167">
        <v>1</v>
      </c>
      <c r="F220" s="169">
        <v>1</v>
      </c>
      <c r="G220" s="160" t="s">
        <v>126</v>
      </c>
      <c r="H220" s="146">
        <v>187</v>
      </c>
      <c r="I220" s="220">
        <v>0</v>
      </c>
      <c r="J220" s="220">
        <v>0</v>
      </c>
      <c r="K220" s="220">
        <v>0</v>
      </c>
      <c r="L220" s="220">
        <v>0</v>
      </c>
      <c r="M220" s="38"/>
    </row>
    <row r="221" spans="1:16" ht="30.75" hidden="1" customHeight="1">
      <c r="A221" s="166">
        <v>3</v>
      </c>
      <c r="B221" s="168">
        <v>1</v>
      </c>
      <c r="C221" s="166">
        <v>3</v>
      </c>
      <c r="D221" s="167">
        <v>2</v>
      </c>
      <c r="E221" s="167"/>
      <c r="F221" s="169"/>
      <c r="G221" s="168" t="s">
        <v>127</v>
      </c>
      <c r="H221" s="146">
        <v>188</v>
      </c>
      <c r="I221" s="155">
        <f>I222</f>
        <v>0</v>
      </c>
      <c r="J221" s="197">
        <f>J222</f>
        <v>0</v>
      </c>
      <c r="K221" s="156">
        <f>K222</f>
        <v>0</v>
      </c>
      <c r="L221" s="155">
        <f>L222</f>
        <v>0</v>
      </c>
      <c r="M221" s="38"/>
    </row>
    <row r="222" spans="1:16" ht="27" hidden="1" customHeight="1">
      <c r="A222" s="161">
        <v>3</v>
      </c>
      <c r="B222" s="160">
        <v>1</v>
      </c>
      <c r="C222" s="161">
        <v>3</v>
      </c>
      <c r="D222" s="159">
        <v>2</v>
      </c>
      <c r="E222" s="159">
        <v>1</v>
      </c>
      <c r="F222" s="162"/>
      <c r="G222" s="168" t="s">
        <v>127</v>
      </c>
      <c r="H222" s="146">
        <v>189</v>
      </c>
      <c r="I222" s="155">
        <f t="shared" ref="I222:P222" si="21">SUM(I223:I228)</f>
        <v>0</v>
      </c>
      <c r="J222" s="155">
        <f t="shared" si="21"/>
        <v>0</v>
      </c>
      <c r="K222" s="155">
        <f t="shared" si="21"/>
        <v>0</v>
      </c>
      <c r="L222" s="155">
        <f t="shared" si="21"/>
        <v>0</v>
      </c>
      <c r="M222" s="226">
        <f t="shared" si="21"/>
        <v>0</v>
      </c>
      <c r="N222" s="226">
        <f t="shared" si="21"/>
        <v>0</v>
      </c>
      <c r="O222" s="226">
        <f t="shared" si="21"/>
        <v>0</v>
      </c>
      <c r="P222" s="226">
        <f t="shared" si="21"/>
        <v>0</v>
      </c>
    </row>
    <row r="223" spans="1:16" ht="24.75" hidden="1" customHeight="1">
      <c r="A223" s="166">
        <v>3</v>
      </c>
      <c r="B223" s="168">
        <v>1</v>
      </c>
      <c r="C223" s="166">
        <v>3</v>
      </c>
      <c r="D223" s="167">
        <v>2</v>
      </c>
      <c r="E223" s="167">
        <v>1</v>
      </c>
      <c r="F223" s="169">
        <v>1</v>
      </c>
      <c r="G223" s="168" t="s">
        <v>128</v>
      </c>
      <c r="H223" s="146">
        <v>190</v>
      </c>
      <c r="I223" s="174">
        <v>0</v>
      </c>
      <c r="J223" s="174">
        <v>0</v>
      </c>
      <c r="K223" s="174">
        <v>0</v>
      </c>
      <c r="L223" s="220">
        <v>0</v>
      </c>
      <c r="M223" s="38"/>
    </row>
    <row r="224" spans="1:16" ht="26.25" hidden="1" customHeight="1">
      <c r="A224" s="166">
        <v>3</v>
      </c>
      <c r="B224" s="168">
        <v>1</v>
      </c>
      <c r="C224" s="166">
        <v>3</v>
      </c>
      <c r="D224" s="167">
        <v>2</v>
      </c>
      <c r="E224" s="167">
        <v>1</v>
      </c>
      <c r="F224" s="169">
        <v>2</v>
      </c>
      <c r="G224" s="168" t="s">
        <v>129</v>
      </c>
      <c r="H224" s="146">
        <v>191</v>
      </c>
      <c r="I224" s="174">
        <v>0</v>
      </c>
      <c r="J224" s="174">
        <v>0</v>
      </c>
      <c r="K224" s="174">
        <v>0</v>
      </c>
      <c r="L224" s="174">
        <v>0</v>
      </c>
      <c r="M224" s="38"/>
    </row>
    <row r="225" spans="1:13" ht="26.25" hidden="1" customHeight="1">
      <c r="A225" s="166">
        <v>3</v>
      </c>
      <c r="B225" s="168">
        <v>1</v>
      </c>
      <c r="C225" s="166">
        <v>3</v>
      </c>
      <c r="D225" s="167">
        <v>2</v>
      </c>
      <c r="E225" s="167">
        <v>1</v>
      </c>
      <c r="F225" s="169">
        <v>3</v>
      </c>
      <c r="G225" s="168" t="s">
        <v>130</v>
      </c>
      <c r="H225" s="146">
        <v>192</v>
      </c>
      <c r="I225" s="174">
        <v>0</v>
      </c>
      <c r="J225" s="174">
        <v>0</v>
      </c>
      <c r="K225" s="174">
        <v>0</v>
      </c>
      <c r="L225" s="174">
        <v>0</v>
      </c>
      <c r="M225" s="38"/>
    </row>
    <row r="226" spans="1:13" ht="27.75" hidden="1" customHeight="1">
      <c r="A226" s="166">
        <v>3</v>
      </c>
      <c r="B226" s="168">
        <v>1</v>
      </c>
      <c r="C226" s="166">
        <v>3</v>
      </c>
      <c r="D226" s="167">
        <v>2</v>
      </c>
      <c r="E226" s="167">
        <v>1</v>
      </c>
      <c r="F226" s="169">
        <v>4</v>
      </c>
      <c r="G226" s="168" t="s">
        <v>363</v>
      </c>
      <c r="H226" s="146">
        <v>193</v>
      </c>
      <c r="I226" s="174">
        <v>0</v>
      </c>
      <c r="J226" s="174">
        <v>0</v>
      </c>
      <c r="K226" s="174">
        <v>0</v>
      </c>
      <c r="L226" s="220">
        <v>0</v>
      </c>
      <c r="M226" s="38"/>
    </row>
    <row r="227" spans="1:13" ht="29.25" hidden="1" customHeight="1">
      <c r="A227" s="166">
        <v>3</v>
      </c>
      <c r="B227" s="168">
        <v>1</v>
      </c>
      <c r="C227" s="166">
        <v>3</v>
      </c>
      <c r="D227" s="167">
        <v>2</v>
      </c>
      <c r="E227" s="167">
        <v>1</v>
      </c>
      <c r="F227" s="169">
        <v>5</v>
      </c>
      <c r="G227" s="160" t="s">
        <v>131</v>
      </c>
      <c r="H227" s="146">
        <v>194</v>
      </c>
      <c r="I227" s="174">
        <v>0</v>
      </c>
      <c r="J227" s="174">
        <v>0</v>
      </c>
      <c r="K227" s="174">
        <v>0</v>
      </c>
      <c r="L227" s="174">
        <v>0</v>
      </c>
      <c r="M227" s="38"/>
    </row>
    <row r="228" spans="1:13" ht="25.5" hidden="1" customHeight="1">
      <c r="A228" s="166">
        <v>3</v>
      </c>
      <c r="B228" s="168">
        <v>1</v>
      </c>
      <c r="C228" s="166">
        <v>3</v>
      </c>
      <c r="D228" s="167">
        <v>2</v>
      </c>
      <c r="E228" s="167">
        <v>1</v>
      </c>
      <c r="F228" s="169">
        <v>6</v>
      </c>
      <c r="G228" s="160" t="s">
        <v>127</v>
      </c>
      <c r="H228" s="146">
        <v>195</v>
      </c>
      <c r="I228" s="174">
        <v>0</v>
      </c>
      <c r="J228" s="174">
        <v>0</v>
      </c>
      <c r="K228" s="174">
        <v>0</v>
      </c>
      <c r="L228" s="220">
        <v>0</v>
      </c>
      <c r="M228" s="38"/>
    </row>
    <row r="229" spans="1:13" ht="27" hidden="1" customHeight="1">
      <c r="A229" s="161">
        <v>3</v>
      </c>
      <c r="B229" s="159">
        <v>1</v>
      </c>
      <c r="C229" s="159">
        <v>4</v>
      </c>
      <c r="D229" s="159"/>
      <c r="E229" s="159"/>
      <c r="F229" s="162"/>
      <c r="G229" s="160" t="s">
        <v>132</v>
      </c>
      <c r="H229" s="146">
        <v>196</v>
      </c>
      <c r="I229" s="177">
        <f t="shared" ref="I229:L231" si="22">I230</f>
        <v>0</v>
      </c>
      <c r="J229" s="199">
        <f t="shared" si="22"/>
        <v>0</v>
      </c>
      <c r="K229" s="178">
        <f t="shared" si="22"/>
        <v>0</v>
      </c>
      <c r="L229" s="178">
        <f t="shared" si="22"/>
        <v>0</v>
      </c>
      <c r="M229" s="38"/>
    </row>
    <row r="230" spans="1:13" ht="27" hidden="1" customHeight="1">
      <c r="A230" s="180">
        <v>3</v>
      </c>
      <c r="B230" s="189">
        <v>1</v>
      </c>
      <c r="C230" s="189">
        <v>4</v>
      </c>
      <c r="D230" s="189">
        <v>1</v>
      </c>
      <c r="E230" s="189"/>
      <c r="F230" s="190"/>
      <c r="G230" s="160" t="s">
        <v>132</v>
      </c>
      <c r="H230" s="146">
        <v>197</v>
      </c>
      <c r="I230" s="184">
        <f t="shared" si="22"/>
        <v>0</v>
      </c>
      <c r="J230" s="211">
        <f t="shared" si="22"/>
        <v>0</v>
      </c>
      <c r="K230" s="185">
        <f t="shared" si="22"/>
        <v>0</v>
      </c>
      <c r="L230" s="185">
        <f t="shared" si="22"/>
        <v>0</v>
      </c>
      <c r="M230" s="38"/>
    </row>
    <row r="231" spans="1:13" ht="27.75" hidden="1" customHeight="1">
      <c r="A231" s="166">
        <v>3</v>
      </c>
      <c r="B231" s="167">
        <v>1</v>
      </c>
      <c r="C231" s="167">
        <v>4</v>
      </c>
      <c r="D231" s="167">
        <v>1</v>
      </c>
      <c r="E231" s="167">
        <v>1</v>
      </c>
      <c r="F231" s="169"/>
      <c r="G231" s="160" t="s">
        <v>133</v>
      </c>
      <c r="H231" s="146">
        <v>198</v>
      </c>
      <c r="I231" s="155">
        <f t="shared" si="22"/>
        <v>0</v>
      </c>
      <c r="J231" s="197">
        <f t="shared" si="22"/>
        <v>0</v>
      </c>
      <c r="K231" s="156">
        <f t="shared" si="22"/>
        <v>0</v>
      </c>
      <c r="L231" s="156">
        <f t="shared" si="22"/>
        <v>0</v>
      </c>
      <c r="M231" s="38"/>
    </row>
    <row r="232" spans="1:13" ht="27" hidden="1" customHeight="1">
      <c r="A232" s="170">
        <v>3</v>
      </c>
      <c r="B232" s="166">
        <v>1</v>
      </c>
      <c r="C232" s="167">
        <v>4</v>
      </c>
      <c r="D232" s="167">
        <v>1</v>
      </c>
      <c r="E232" s="167">
        <v>1</v>
      </c>
      <c r="F232" s="169">
        <v>1</v>
      </c>
      <c r="G232" s="160" t="s">
        <v>133</v>
      </c>
      <c r="H232" s="146">
        <v>199</v>
      </c>
      <c r="I232" s="174">
        <v>0</v>
      </c>
      <c r="J232" s="174">
        <v>0</v>
      </c>
      <c r="K232" s="174">
        <v>0</v>
      </c>
      <c r="L232" s="174">
        <v>0</v>
      </c>
      <c r="M232" s="38"/>
    </row>
    <row r="233" spans="1:13" ht="26.25" hidden="1" customHeight="1">
      <c r="A233" s="170">
        <v>3</v>
      </c>
      <c r="B233" s="167">
        <v>1</v>
      </c>
      <c r="C233" s="167">
        <v>5</v>
      </c>
      <c r="D233" s="167"/>
      <c r="E233" s="167"/>
      <c r="F233" s="169"/>
      <c r="G233" s="168" t="s">
        <v>392</v>
      </c>
      <c r="H233" s="146">
        <v>200</v>
      </c>
      <c r="I233" s="155">
        <f t="shared" ref="I233:L234" si="23">I234</f>
        <v>0</v>
      </c>
      <c r="J233" s="155">
        <f t="shared" si="23"/>
        <v>0</v>
      </c>
      <c r="K233" s="155">
        <f t="shared" si="23"/>
        <v>0</v>
      </c>
      <c r="L233" s="155">
        <f t="shared" si="23"/>
        <v>0</v>
      </c>
      <c r="M233" s="38"/>
    </row>
    <row r="234" spans="1:13" ht="30" hidden="1" customHeight="1">
      <c r="A234" s="170">
        <v>3</v>
      </c>
      <c r="B234" s="167">
        <v>1</v>
      </c>
      <c r="C234" s="167">
        <v>5</v>
      </c>
      <c r="D234" s="167">
        <v>1</v>
      </c>
      <c r="E234" s="167"/>
      <c r="F234" s="169"/>
      <c r="G234" s="168" t="s">
        <v>392</v>
      </c>
      <c r="H234" s="146">
        <v>201</v>
      </c>
      <c r="I234" s="155">
        <f t="shared" si="23"/>
        <v>0</v>
      </c>
      <c r="J234" s="155">
        <f t="shared" si="23"/>
        <v>0</v>
      </c>
      <c r="K234" s="155">
        <f t="shared" si="23"/>
        <v>0</v>
      </c>
      <c r="L234" s="155">
        <f t="shared" si="23"/>
        <v>0</v>
      </c>
      <c r="M234" s="38"/>
    </row>
    <row r="235" spans="1:13" ht="27" hidden="1" customHeight="1">
      <c r="A235" s="170">
        <v>3</v>
      </c>
      <c r="B235" s="167">
        <v>1</v>
      </c>
      <c r="C235" s="167">
        <v>5</v>
      </c>
      <c r="D235" s="167">
        <v>1</v>
      </c>
      <c r="E235" s="167">
        <v>1</v>
      </c>
      <c r="F235" s="169"/>
      <c r="G235" s="168" t="s">
        <v>392</v>
      </c>
      <c r="H235" s="146">
        <v>202</v>
      </c>
      <c r="I235" s="155">
        <f>SUM(I236:I238)</f>
        <v>0</v>
      </c>
      <c r="J235" s="155">
        <f>SUM(J236:J238)</f>
        <v>0</v>
      </c>
      <c r="K235" s="155">
        <f>SUM(K236:K238)</f>
        <v>0</v>
      </c>
      <c r="L235" s="155">
        <f>SUM(L236:L238)</f>
        <v>0</v>
      </c>
      <c r="M235" s="38"/>
    </row>
    <row r="236" spans="1:13" ht="31.5" hidden="1" customHeight="1">
      <c r="A236" s="170">
        <v>3</v>
      </c>
      <c r="B236" s="167">
        <v>1</v>
      </c>
      <c r="C236" s="167">
        <v>5</v>
      </c>
      <c r="D236" s="167">
        <v>1</v>
      </c>
      <c r="E236" s="167">
        <v>1</v>
      </c>
      <c r="F236" s="169">
        <v>1</v>
      </c>
      <c r="G236" s="227" t="s">
        <v>134</v>
      </c>
      <c r="H236" s="146">
        <v>203</v>
      </c>
      <c r="I236" s="174">
        <v>0</v>
      </c>
      <c r="J236" s="174">
        <v>0</v>
      </c>
      <c r="K236" s="174">
        <v>0</v>
      </c>
      <c r="L236" s="174">
        <v>0</v>
      </c>
      <c r="M236" s="38"/>
    </row>
    <row r="237" spans="1:13" ht="25.5" hidden="1" customHeight="1">
      <c r="A237" s="170">
        <v>3</v>
      </c>
      <c r="B237" s="167">
        <v>1</v>
      </c>
      <c r="C237" s="167">
        <v>5</v>
      </c>
      <c r="D237" s="167">
        <v>1</v>
      </c>
      <c r="E237" s="167">
        <v>1</v>
      </c>
      <c r="F237" s="169">
        <v>2</v>
      </c>
      <c r="G237" s="227" t="s">
        <v>135</v>
      </c>
      <c r="H237" s="146">
        <v>204</v>
      </c>
      <c r="I237" s="174">
        <v>0</v>
      </c>
      <c r="J237" s="174">
        <v>0</v>
      </c>
      <c r="K237" s="174">
        <v>0</v>
      </c>
      <c r="L237" s="174">
        <v>0</v>
      </c>
      <c r="M237" s="38"/>
    </row>
    <row r="238" spans="1:13" ht="28.5" hidden="1" customHeight="1">
      <c r="A238" s="170">
        <v>3</v>
      </c>
      <c r="B238" s="167">
        <v>1</v>
      </c>
      <c r="C238" s="167">
        <v>5</v>
      </c>
      <c r="D238" s="167">
        <v>1</v>
      </c>
      <c r="E238" s="167">
        <v>1</v>
      </c>
      <c r="F238" s="169">
        <v>3</v>
      </c>
      <c r="G238" s="227" t="s">
        <v>136</v>
      </c>
      <c r="H238" s="146">
        <v>205</v>
      </c>
      <c r="I238" s="174">
        <v>0</v>
      </c>
      <c r="J238" s="174">
        <v>0</v>
      </c>
      <c r="K238" s="174">
        <v>0</v>
      </c>
      <c r="L238" s="174">
        <v>0</v>
      </c>
      <c r="M238" s="38"/>
    </row>
    <row r="239" spans="1:13" ht="41.25" hidden="1" customHeight="1">
      <c r="A239" s="151">
        <v>3</v>
      </c>
      <c r="B239" s="152">
        <v>2</v>
      </c>
      <c r="C239" s="152"/>
      <c r="D239" s="152"/>
      <c r="E239" s="152"/>
      <c r="F239" s="154"/>
      <c r="G239" s="153" t="s">
        <v>364</v>
      </c>
      <c r="H239" s="146">
        <v>206</v>
      </c>
      <c r="I239" s="155">
        <f>SUM(I240+I272)</f>
        <v>0</v>
      </c>
      <c r="J239" s="197">
        <f>SUM(J240+J272)</f>
        <v>0</v>
      </c>
      <c r="K239" s="156">
        <f>SUM(K240+K272)</f>
        <v>0</v>
      </c>
      <c r="L239" s="156">
        <f>SUM(L240+L272)</f>
        <v>0</v>
      </c>
      <c r="M239" s="38"/>
    </row>
    <row r="240" spans="1:13" ht="26.25" hidden="1" customHeight="1">
      <c r="A240" s="180">
        <v>3</v>
      </c>
      <c r="B240" s="188">
        <v>2</v>
      </c>
      <c r="C240" s="189">
        <v>1</v>
      </c>
      <c r="D240" s="189"/>
      <c r="E240" s="189"/>
      <c r="F240" s="190"/>
      <c r="G240" s="191" t="s">
        <v>138</v>
      </c>
      <c r="H240" s="146">
        <v>207</v>
      </c>
      <c r="I240" s="184">
        <f>SUM(I241+I250+I254+I258+I262+I265+I268)</f>
        <v>0</v>
      </c>
      <c r="J240" s="211">
        <f>SUM(J241+J250+J254+J258+J262+J265+J268)</f>
        <v>0</v>
      </c>
      <c r="K240" s="185">
        <f>SUM(K241+K250+K254+K258+K262+K265+K268)</f>
        <v>0</v>
      </c>
      <c r="L240" s="185">
        <f>SUM(L241+L250+L254+L258+L262+L265+L268)</f>
        <v>0</v>
      </c>
      <c r="M240" s="38"/>
    </row>
    <row r="241" spans="1:13" ht="30" hidden="1" customHeight="1">
      <c r="A241" s="166">
        <v>3</v>
      </c>
      <c r="B241" s="167">
        <v>2</v>
      </c>
      <c r="C241" s="167">
        <v>1</v>
      </c>
      <c r="D241" s="167">
        <v>1</v>
      </c>
      <c r="E241" s="167"/>
      <c r="F241" s="169"/>
      <c r="G241" s="168" t="s">
        <v>139</v>
      </c>
      <c r="H241" s="146">
        <v>208</v>
      </c>
      <c r="I241" s="184">
        <f>I242</f>
        <v>0</v>
      </c>
      <c r="J241" s="184">
        <f>J242</f>
        <v>0</v>
      </c>
      <c r="K241" s="184">
        <f>K242</f>
        <v>0</v>
      </c>
      <c r="L241" s="184">
        <f>L242</f>
        <v>0</v>
      </c>
      <c r="M241" s="38"/>
    </row>
    <row r="242" spans="1:13" ht="27" hidden="1" customHeight="1">
      <c r="A242" s="166">
        <v>3</v>
      </c>
      <c r="B242" s="166">
        <v>2</v>
      </c>
      <c r="C242" s="167">
        <v>1</v>
      </c>
      <c r="D242" s="167">
        <v>1</v>
      </c>
      <c r="E242" s="167">
        <v>1</v>
      </c>
      <c r="F242" s="169"/>
      <c r="G242" s="168" t="s">
        <v>140</v>
      </c>
      <c r="H242" s="146">
        <v>209</v>
      </c>
      <c r="I242" s="155">
        <f>SUM(I243:I243)</f>
        <v>0</v>
      </c>
      <c r="J242" s="197">
        <f>SUM(J243:J243)</f>
        <v>0</v>
      </c>
      <c r="K242" s="156">
        <f>SUM(K243:K243)</f>
        <v>0</v>
      </c>
      <c r="L242" s="156">
        <f>SUM(L243:L243)</f>
        <v>0</v>
      </c>
      <c r="M242" s="38"/>
    </row>
    <row r="243" spans="1:13" ht="25.5" hidden="1" customHeight="1">
      <c r="A243" s="180">
        <v>3</v>
      </c>
      <c r="B243" s="180">
        <v>2</v>
      </c>
      <c r="C243" s="189">
        <v>1</v>
      </c>
      <c r="D243" s="189">
        <v>1</v>
      </c>
      <c r="E243" s="189">
        <v>1</v>
      </c>
      <c r="F243" s="190">
        <v>1</v>
      </c>
      <c r="G243" s="191" t="s">
        <v>140</v>
      </c>
      <c r="H243" s="146">
        <v>210</v>
      </c>
      <c r="I243" s="174">
        <v>0</v>
      </c>
      <c r="J243" s="174">
        <v>0</v>
      </c>
      <c r="K243" s="174">
        <v>0</v>
      </c>
      <c r="L243" s="174">
        <v>0</v>
      </c>
      <c r="M243" s="38"/>
    </row>
    <row r="244" spans="1:13" ht="25.5" hidden="1" customHeight="1">
      <c r="A244" s="180">
        <v>3</v>
      </c>
      <c r="B244" s="189">
        <v>2</v>
      </c>
      <c r="C244" s="189">
        <v>1</v>
      </c>
      <c r="D244" s="189">
        <v>1</v>
      </c>
      <c r="E244" s="189">
        <v>2</v>
      </c>
      <c r="F244" s="190"/>
      <c r="G244" s="191" t="s">
        <v>141</v>
      </c>
      <c r="H244" s="146">
        <v>211</v>
      </c>
      <c r="I244" s="155">
        <f>SUM(I245:I246)</f>
        <v>0</v>
      </c>
      <c r="J244" s="155">
        <f>SUM(J245:J246)</f>
        <v>0</v>
      </c>
      <c r="K244" s="155">
        <f>SUM(K245:K246)</f>
        <v>0</v>
      </c>
      <c r="L244" s="155">
        <f>SUM(L245:L246)</f>
        <v>0</v>
      </c>
      <c r="M244" s="38"/>
    </row>
    <row r="245" spans="1:13" ht="24.75" hidden="1" customHeight="1">
      <c r="A245" s="180">
        <v>3</v>
      </c>
      <c r="B245" s="189">
        <v>2</v>
      </c>
      <c r="C245" s="189">
        <v>1</v>
      </c>
      <c r="D245" s="189">
        <v>1</v>
      </c>
      <c r="E245" s="189">
        <v>2</v>
      </c>
      <c r="F245" s="190">
        <v>1</v>
      </c>
      <c r="G245" s="191" t="s">
        <v>142</v>
      </c>
      <c r="H245" s="146">
        <v>212</v>
      </c>
      <c r="I245" s="174">
        <v>0</v>
      </c>
      <c r="J245" s="174">
        <v>0</v>
      </c>
      <c r="K245" s="174">
        <v>0</v>
      </c>
      <c r="L245" s="174">
        <v>0</v>
      </c>
      <c r="M245" s="38"/>
    </row>
    <row r="246" spans="1:13" ht="25.5" hidden="1" customHeight="1">
      <c r="A246" s="180">
        <v>3</v>
      </c>
      <c r="B246" s="189">
        <v>2</v>
      </c>
      <c r="C246" s="189">
        <v>1</v>
      </c>
      <c r="D246" s="189">
        <v>1</v>
      </c>
      <c r="E246" s="189">
        <v>2</v>
      </c>
      <c r="F246" s="190">
        <v>2</v>
      </c>
      <c r="G246" s="191" t="s">
        <v>143</v>
      </c>
      <c r="H246" s="146">
        <v>213</v>
      </c>
      <c r="I246" s="174">
        <v>0</v>
      </c>
      <c r="J246" s="174">
        <v>0</v>
      </c>
      <c r="K246" s="174">
        <v>0</v>
      </c>
      <c r="L246" s="174">
        <v>0</v>
      </c>
      <c r="M246" s="38"/>
    </row>
    <row r="247" spans="1:13" ht="25.5" hidden="1" customHeight="1">
      <c r="A247" s="180">
        <v>3</v>
      </c>
      <c r="B247" s="189">
        <v>2</v>
      </c>
      <c r="C247" s="189">
        <v>1</v>
      </c>
      <c r="D247" s="189">
        <v>1</v>
      </c>
      <c r="E247" s="189">
        <v>3</v>
      </c>
      <c r="F247" s="228"/>
      <c r="G247" s="191" t="s">
        <v>144</v>
      </c>
      <c r="H247" s="146">
        <v>214</v>
      </c>
      <c r="I247" s="155">
        <f>SUM(I248:I249)</f>
        <v>0</v>
      </c>
      <c r="J247" s="155">
        <f>SUM(J248:J249)</f>
        <v>0</v>
      </c>
      <c r="K247" s="155">
        <f>SUM(K248:K249)</f>
        <v>0</v>
      </c>
      <c r="L247" s="155">
        <f>SUM(L248:L249)</f>
        <v>0</v>
      </c>
      <c r="M247" s="38"/>
    </row>
    <row r="248" spans="1:13" ht="29.25" hidden="1" customHeight="1">
      <c r="A248" s="180">
        <v>3</v>
      </c>
      <c r="B248" s="189">
        <v>2</v>
      </c>
      <c r="C248" s="189">
        <v>1</v>
      </c>
      <c r="D248" s="189">
        <v>1</v>
      </c>
      <c r="E248" s="189">
        <v>3</v>
      </c>
      <c r="F248" s="190">
        <v>1</v>
      </c>
      <c r="G248" s="191" t="s">
        <v>145</v>
      </c>
      <c r="H248" s="146">
        <v>215</v>
      </c>
      <c r="I248" s="174">
        <v>0</v>
      </c>
      <c r="J248" s="174">
        <v>0</v>
      </c>
      <c r="K248" s="174">
        <v>0</v>
      </c>
      <c r="L248" s="174">
        <v>0</v>
      </c>
      <c r="M248" s="38"/>
    </row>
    <row r="249" spans="1:13" ht="25.5" hidden="1" customHeight="1">
      <c r="A249" s="180">
        <v>3</v>
      </c>
      <c r="B249" s="189">
        <v>2</v>
      </c>
      <c r="C249" s="189">
        <v>1</v>
      </c>
      <c r="D249" s="189">
        <v>1</v>
      </c>
      <c r="E249" s="189">
        <v>3</v>
      </c>
      <c r="F249" s="190">
        <v>2</v>
      </c>
      <c r="G249" s="191" t="s">
        <v>146</v>
      </c>
      <c r="H249" s="146">
        <v>216</v>
      </c>
      <c r="I249" s="174">
        <v>0</v>
      </c>
      <c r="J249" s="174">
        <v>0</v>
      </c>
      <c r="K249" s="174">
        <v>0</v>
      </c>
      <c r="L249" s="174">
        <v>0</v>
      </c>
      <c r="M249" s="38"/>
    </row>
    <row r="250" spans="1:13" ht="27" hidden="1" customHeight="1">
      <c r="A250" s="166">
        <v>3</v>
      </c>
      <c r="B250" s="167">
        <v>2</v>
      </c>
      <c r="C250" s="167">
        <v>1</v>
      </c>
      <c r="D250" s="167">
        <v>2</v>
      </c>
      <c r="E250" s="167"/>
      <c r="F250" s="169"/>
      <c r="G250" s="168" t="s">
        <v>147</v>
      </c>
      <c r="H250" s="146">
        <v>217</v>
      </c>
      <c r="I250" s="155">
        <f>I251</f>
        <v>0</v>
      </c>
      <c r="J250" s="155">
        <f>J251</f>
        <v>0</v>
      </c>
      <c r="K250" s="155">
        <f>K251</f>
        <v>0</v>
      </c>
      <c r="L250" s="155">
        <f>L251</f>
        <v>0</v>
      </c>
      <c r="M250" s="38"/>
    </row>
    <row r="251" spans="1:13" ht="27.75" hidden="1" customHeight="1">
      <c r="A251" s="166">
        <v>3</v>
      </c>
      <c r="B251" s="167">
        <v>2</v>
      </c>
      <c r="C251" s="167">
        <v>1</v>
      </c>
      <c r="D251" s="167">
        <v>2</v>
      </c>
      <c r="E251" s="167">
        <v>1</v>
      </c>
      <c r="F251" s="169"/>
      <c r="G251" s="168" t="s">
        <v>147</v>
      </c>
      <c r="H251" s="146">
        <v>218</v>
      </c>
      <c r="I251" s="155">
        <f>SUM(I252:I253)</f>
        <v>0</v>
      </c>
      <c r="J251" s="197">
        <f>SUM(J252:J253)</f>
        <v>0</v>
      </c>
      <c r="K251" s="156">
        <f>SUM(K252:K253)</f>
        <v>0</v>
      </c>
      <c r="L251" s="156">
        <f>SUM(L252:L253)</f>
        <v>0</v>
      </c>
      <c r="M251" s="38"/>
    </row>
    <row r="252" spans="1:13" ht="27" hidden="1" customHeight="1">
      <c r="A252" s="180">
        <v>3</v>
      </c>
      <c r="B252" s="188">
        <v>2</v>
      </c>
      <c r="C252" s="189">
        <v>1</v>
      </c>
      <c r="D252" s="189">
        <v>2</v>
      </c>
      <c r="E252" s="189">
        <v>1</v>
      </c>
      <c r="F252" s="190">
        <v>1</v>
      </c>
      <c r="G252" s="191" t="s">
        <v>148</v>
      </c>
      <c r="H252" s="146">
        <v>219</v>
      </c>
      <c r="I252" s="174">
        <v>0</v>
      </c>
      <c r="J252" s="174">
        <v>0</v>
      </c>
      <c r="K252" s="174">
        <v>0</v>
      </c>
      <c r="L252" s="174">
        <v>0</v>
      </c>
      <c r="M252" s="38"/>
    </row>
    <row r="253" spans="1:13" ht="25.5" hidden="1" customHeight="1">
      <c r="A253" s="166">
        <v>3</v>
      </c>
      <c r="B253" s="167">
        <v>2</v>
      </c>
      <c r="C253" s="167">
        <v>1</v>
      </c>
      <c r="D253" s="167">
        <v>2</v>
      </c>
      <c r="E253" s="167">
        <v>1</v>
      </c>
      <c r="F253" s="169">
        <v>2</v>
      </c>
      <c r="G253" s="168" t="s">
        <v>149</v>
      </c>
      <c r="H253" s="146">
        <v>220</v>
      </c>
      <c r="I253" s="174">
        <v>0</v>
      </c>
      <c r="J253" s="174">
        <v>0</v>
      </c>
      <c r="K253" s="174">
        <v>0</v>
      </c>
      <c r="L253" s="174">
        <v>0</v>
      </c>
      <c r="M253" s="38"/>
    </row>
    <row r="254" spans="1:13" ht="26.25" hidden="1" customHeight="1">
      <c r="A254" s="161">
        <v>3</v>
      </c>
      <c r="B254" s="159">
        <v>2</v>
      </c>
      <c r="C254" s="159">
        <v>1</v>
      </c>
      <c r="D254" s="159">
        <v>3</v>
      </c>
      <c r="E254" s="159"/>
      <c r="F254" s="162"/>
      <c r="G254" s="160" t="s">
        <v>150</v>
      </c>
      <c r="H254" s="146">
        <v>221</v>
      </c>
      <c r="I254" s="177">
        <f>I255</f>
        <v>0</v>
      </c>
      <c r="J254" s="199">
        <f>J255</f>
        <v>0</v>
      </c>
      <c r="K254" s="178">
        <f>K255</f>
        <v>0</v>
      </c>
      <c r="L254" s="178">
        <f>L255</f>
        <v>0</v>
      </c>
      <c r="M254" s="38"/>
    </row>
    <row r="255" spans="1:13" ht="29.25" hidden="1" customHeight="1">
      <c r="A255" s="166">
        <v>3</v>
      </c>
      <c r="B255" s="167">
        <v>2</v>
      </c>
      <c r="C255" s="167">
        <v>1</v>
      </c>
      <c r="D255" s="167">
        <v>3</v>
      </c>
      <c r="E255" s="167">
        <v>1</v>
      </c>
      <c r="F255" s="169"/>
      <c r="G255" s="160" t="s">
        <v>150</v>
      </c>
      <c r="H255" s="146">
        <v>222</v>
      </c>
      <c r="I255" s="155">
        <f>I256+I257</f>
        <v>0</v>
      </c>
      <c r="J255" s="155">
        <f>J256+J257</f>
        <v>0</v>
      </c>
      <c r="K255" s="155">
        <f>K256+K257</f>
        <v>0</v>
      </c>
      <c r="L255" s="155">
        <f>L256+L257</f>
        <v>0</v>
      </c>
      <c r="M255" s="38"/>
    </row>
    <row r="256" spans="1:13" ht="30" hidden="1" customHeight="1">
      <c r="A256" s="166">
        <v>3</v>
      </c>
      <c r="B256" s="167">
        <v>2</v>
      </c>
      <c r="C256" s="167">
        <v>1</v>
      </c>
      <c r="D256" s="167">
        <v>3</v>
      </c>
      <c r="E256" s="167">
        <v>1</v>
      </c>
      <c r="F256" s="169">
        <v>1</v>
      </c>
      <c r="G256" s="168" t="s">
        <v>151</v>
      </c>
      <c r="H256" s="146">
        <v>223</v>
      </c>
      <c r="I256" s="174">
        <v>0</v>
      </c>
      <c r="J256" s="174">
        <v>0</v>
      </c>
      <c r="K256" s="174">
        <v>0</v>
      </c>
      <c r="L256" s="174">
        <v>0</v>
      </c>
      <c r="M256" s="38"/>
    </row>
    <row r="257" spans="1:13" ht="27.75" hidden="1" customHeight="1">
      <c r="A257" s="166">
        <v>3</v>
      </c>
      <c r="B257" s="167">
        <v>2</v>
      </c>
      <c r="C257" s="167">
        <v>1</v>
      </c>
      <c r="D257" s="167">
        <v>3</v>
      </c>
      <c r="E257" s="167">
        <v>1</v>
      </c>
      <c r="F257" s="169">
        <v>2</v>
      </c>
      <c r="G257" s="168" t="s">
        <v>152</v>
      </c>
      <c r="H257" s="146">
        <v>224</v>
      </c>
      <c r="I257" s="220">
        <v>0</v>
      </c>
      <c r="J257" s="217">
        <v>0</v>
      </c>
      <c r="K257" s="220">
        <v>0</v>
      </c>
      <c r="L257" s="220">
        <v>0</v>
      </c>
      <c r="M257" s="38"/>
    </row>
    <row r="258" spans="1:13" ht="26.25" hidden="1" customHeight="1">
      <c r="A258" s="166">
        <v>3</v>
      </c>
      <c r="B258" s="167">
        <v>2</v>
      </c>
      <c r="C258" s="167">
        <v>1</v>
      </c>
      <c r="D258" s="167">
        <v>4</v>
      </c>
      <c r="E258" s="167"/>
      <c r="F258" s="169"/>
      <c r="G258" s="168" t="s">
        <v>153</v>
      </c>
      <c r="H258" s="146">
        <v>225</v>
      </c>
      <c r="I258" s="155">
        <f>I259</f>
        <v>0</v>
      </c>
      <c r="J258" s="156">
        <f>J259</f>
        <v>0</v>
      </c>
      <c r="K258" s="155">
        <f>K259</f>
        <v>0</v>
      </c>
      <c r="L258" s="156">
        <f>L259</f>
        <v>0</v>
      </c>
      <c r="M258" s="38"/>
    </row>
    <row r="259" spans="1:13" ht="27.75" hidden="1" customHeight="1">
      <c r="A259" s="161">
        <v>3</v>
      </c>
      <c r="B259" s="159">
        <v>2</v>
      </c>
      <c r="C259" s="159">
        <v>1</v>
      </c>
      <c r="D259" s="159">
        <v>4</v>
      </c>
      <c r="E259" s="159">
        <v>1</v>
      </c>
      <c r="F259" s="162"/>
      <c r="G259" s="160" t="s">
        <v>153</v>
      </c>
      <c r="H259" s="146">
        <v>226</v>
      </c>
      <c r="I259" s="177">
        <f>SUM(I260:I261)</f>
        <v>0</v>
      </c>
      <c r="J259" s="199">
        <f>SUM(J260:J261)</f>
        <v>0</v>
      </c>
      <c r="K259" s="178">
        <f>SUM(K260:K261)</f>
        <v>0</v>
      </c>
      <c r="L259" s="178">
        <f>SUM(L260:L261)</f>
        <v>0</v>
      </c>
      <c r="M259" s="38"/>
    </row>
    <row r="260" spans="1:13" ht="25.5" hidden="1" customHeight="1">
      <c r="A260" s="166">
        <v>3</v>
      </c>
      <c r="B260" s="167">
        <v>2</v>
      </c>
      <c r="C260" s="167">
        <v>1</v>
      </c>
      <c r="D260" s="167">
        <v>4</v>
      </c>
      <c r="E260" s="167">
        <v>1</v>
      </c>
      <c r="F260" s="169">
        <v>1</v>
      </c>
      <c r="G260" s="168" t="s">
        <v>154</v>
      </c>
      <c r="H260" s="146">
        <v>227</v>
      </c>
      <c r="I260" s="174">
        <v>0</v>
      </c>
      <c r="J260" s="174">
        <v>0</v>
      </c>
      <c r="K260" s="174">
        <v>0</v>
      </c>
      <c r="L260" s="174">
        <v>0</v>
      </c>
      <c r="M260" s="38"/>
    </row>
    <row r="261" spans="1:13" ht="27.75" hidden="1" customHeight="1">
      <c r="A261" s="166">
        <v>3</v>
      </c>
      <c r="B261" s="167">
        <v>2</v>
      </c>
      <c r="C261" s="167">
        <v>1</v>
      </c>
      <c r="D261" s="167">
        <v>4</v>
      </c>
      <c r="E261" s="167">
        <v>1</v>
      </c>
      <c r="F261" s="169">
        <v>2</v>
      </c>
      <c r="G261" s="168" t="s">
        <v>155</v>
      </c>
      <c r="H261" s="146">
        <v>228</v>
      </c>
      <c r="I261" s="174">
        <v>0</v>
      </c>
      <c r="J261" s="174">
        <v>0</v>
      </c>
      <c r="K261" s="174">
        <v>0</v>
      </c>
      <c r="L261" s="174">
        <v>0</v>
      </c>
      <c r="M261" s="38"/>
    </row>
    <row r="262" spans="1:13" hidden="1">
      <c r="A262" s="166">
        <v>3</v>
      </c>
      <c r="B262" s="167">
        <v>2</v>
      </c>
      <c r="C262" s="167">
        <v>1</v>
      </c>
      <c r="D262" s="167">
        <v>5</v>
      </c>
      <c r="E262" s="167"/>
      <c r="F262" s="169"/>
      <c r="G262" s="168" t="s">
        <v>156</v>
      </c>
      <c r="H262" s="146">
        <v>229</v>
      </c>
      <c r="I262" s="155">
        <f t="shared" ref="I262:L263" si="24">I263</f>
        <v>0</v>
      </c>
      <c r="J262" s="197">
        <f t="shared" si="24"/>
        <v>0</v>
      </c>
      <c r="K262" s="156">
        <f t="shared" si="24"/>
        <v>0</v>
      </c>
      <c r="L262" s="156">
        <f t="shared" si="24"/>
        <v>0</v>
      </c>
    </row>
    <row r="263" spans="1:13" ht="29.25" hidden="1" customHeight="1">
      <c r="A263" s="166">
        <v>3</v>
      </c>
      <c r="B263" s="167">
        <v>2</v>
      </c>
      <c r="C263" s="167">
        <v>1</v>
      </c>
      <c r="D263" s="167">
        <v>5</v>
      </c>
      <c r="E263" s="167">
        <v>1</v>
      </c>
      <c r="F263" s="169"/>
      <c r="G263" s="168" t="s">
        <v>156</v>
      </c>
      <c r="H263" s="146">
        <v>230</v>
      </c>
      <c r="I263" s="156">
        <f t="shared" si="24"/>
        <v>0</v>
      </c>
      <c r="J263" s="197">
        <f t="shared" si="24"/>
        <v>0</v>
      </c>
      <c r="K263" s="156">
        <f t="shared" si="24"/>
        <v>0</v>
      </c>
      <c r="L263" s="156">
        <f t="shared" si="24"/>
        <v>0</v>
      </c>
      <c r="M263" s="38"/>
    </row>
    <row r="264" spans="1:13" hidden="1">
      <c r="A264" s="188">
        <v>3</v>
      </c>
      <c r="B264" s="189">
        <v>2</v>
      </c>
      <c r="C264" s="189">
        <v>1</v>
      </c>
      <c r="D264" s="189">
        <v>5</v>
      </c>
      <c r="E264" s="189">
        <v>1</v>
      </c>
      <c r="F264" s="190">
        <v>1</v>
      </c>
      <c r="G264" s="168" t="s">
        <v>156</v>
      </c>
      <c r="H264" s="146">
        <v>231</v>
      </c>
      <c r="I264" s="220">
        <v>0</v>
      </c>
      <c r="J264" s="220">
        <v>0</v>
      </c>
      <c r="K264" s="220">
        <v>0</v>
      </c>
      <c r="L264" s="220">
        <v>0</v>
      </c>
    </row>
    <row r="265" spans="1:13" hidden="1">
      <c r="A265" s="166">
        <v>3</v>
      </c>
      <c r="B265" s="167">
        <v>2</v>
      </c>
      <c r="C265" s="167">
        <v>1</v>
      </c>
      <c r="D265" s="167">
        <v>6</v>
      </c>
      <c r="E265" s="167"/>
      <c r="F265" s="169"/>
      <c r="G265" s="168" t="s">
        <v>157</v>
      </c>
      <c r="H265" s="146">
        <v>232</v>
      </c>
      <c r="I265" s="155">
        <f t="shared" ref="I265:L266" si="25">I266</f>
        <v>0</v>
      </c>
      <c r="J265" s="197">
        <f t="shared" si="25"/>
        <v>0</v>
      </c>
      <c r="K265" s="156">
        <f t="shared" si="25"/>
        <v>0</v>
      </c>
      <c r="L265" s="156">
        <f t="shared" si="25"/>
        <v>0</v>
      </c>
    </row>
    <row r="266" spans="1:13" hidden="1">
      <c r="A266" s="166">
        <v>3</v>
      </c>
      <c r="B266" s="166">
        <v>2</v>
      </c>
      <c r="C266" s="167">
        <v>1</v>
      </c>
      <c r="D266" s="167">
        <v>6</v>
      </c>
      <c r="E266" s="167">
        <v>1</v>
      </c>
      <c r="F266" s="169"/>
      <c r="G266" s="168" t="s">
        <v>157</v>
      </c>
      <c r="H266" s="146">
        <v>233</v>
      </c>
      <c r="I266" s="155">
        <f t="shared" si="25"/>
        <v>0</v>
      </c>
      <c r="J266" s="197">
        <f t="shared" si="25"/>
        <v>0</v>
      </c>
      <c r="K266" s="156">
        <f t="shared" si="25"/>
        <v>0</v>
      </c>
      <c r="L266" s="156">
        <f t="shared" si="25"/>
        <v>0</v>
      </c>
    </row>
    <row r="267" spans="1:13" ht="24" hidden="1" customHeight="1">
      <c r="A267" s="161">
        <v>3</v>
      </c>
      <c r="B267" s="161">
        <v>2</v>
      </c>
      <c r="C267" s="167">
        <v>1</v>
      </c>
      <c r="D267" s="167">
        <v>6</v>
      </c>
      <c r="E267" s="167">
        <v>1</v>
      </c>
      <c r="F267" s="169">
        <v>1</v>
      </c>
      <c r="G267" s="168" t="s">
        <v>157</v>
      </c>
      <c r="H267" s="146">
        <v>234</v>
      </c>
      <c r="I267" s="220">
        <v>0</v>
      </c>
      <c r="J267" s="220">
        <v>0</v>
      </c>
      <c r="K267" s="220">
        <v>0</v>
      </c>
      <c r="L267" s="220">
        <v>0</v>
      </c>
      <c r="M267" s="38"/>
    </row>
    <row r="268" spans="1:13" ht="27.75" hidden="1" customHeight="1">
      <c r="A268" s="166">
        <v>3</v>
      </c>
      <c r="B268" s="166">
        <v>2</v>
      </c>
      <c r="C268" s="167">
        <v>1</v>
      </c>
      <c r="D268" s="167">
        <v>7</v>
      </c>
      <c r="E268" s="167"/>
      <c r="F268" s="169"/>
      <c r="G268" s="168" t="s">
        <v>158</v>
      </c>
      <c r="H268" s="146">
        <v>235</v>
      </c>
      <c r="I268" s="155">
        <f>I269</f>
        <v>0</v>
      </c>
      <c r="J268" s="197">
        <f>J269</f>
        <v>0</v>
      </c>
      <c r="K268" s="156">
        <f>K269</f>
        <v>0</v>
      </c>
      <c r="L268" s="156">
        <f>L269</f>
        <v>0</v>
      </c>
      <c r="M268" s="38"/>
    </row>
    <row r="269" spans="1:13" hidden="1">
      <c r="A269" s="166">
        <v>3</v>
      </c>
      <c r="B269" s="167">
        <v>2</v>
      </c>
      <c r="C269" s="167">
        <v>1</v>
      </c>
      <c r="D269" s="167">
        <v>7</v>
      </c>
      <c r="E269" s="167">
        <v>1</v>
      </c>
      <c r="F269" s="169"/>
      <c r="G269" s="168" t="s">
        <v>158</v>
      </c>
      <c r="H269" s="146">
        <v>236</v>
      </c>
      <c r="I269" s="155">
        <f>I270+I271</f>
        <v>0</v>
      </c>
      <c r="J269" s="155">
        <f>J270+J271</f>
        <v>0</v>
      </c>
      <c r="K269" s="155">
        <f>K270+K271</f>
        <v>0</v>
      </c>
      <c r="L269" s="155">
        <f>L270+L271</f>
        <v>0</v>
      </c>
    </row>
    <row r="270" spans="1:13" ht="27" hidden="1" customHeight="1">
      <c r="A270" s="166">
        <v>3</v>
      </c>
      <c r="B270" s="167">
        <v>2</v>
      </c>
      <c r="C270" s="167">
        <v>1</v>
      </c>
      <c r="D270" s="167">
        <v>7</v>
      </c>
      <c r="E270" s="167">
        <v>1</v>
      </c>
      <c r="F270" s="169">
        <v>1</v>
      </c>
      <c r="G270" s="168" t="s">
        <v>159</v>
      </c>
      <c r="H270" s="146">
        <v>237</v>
      </c>
      <c r="I270" s="173">
        <v>0</v>
      </c>
      <c r="J270" s="174">
        <v>0</v>
      </c>
      <c r="K270" s="174">
        <v>0</v>
      </c>
      <c r="L270" s="174">
        <v>0</v>
      </c>
      <c r="M270" s="38"/>
    </row>
    <row r="271" spans="1:13" ht="24.75" hidden="1" customHeight="1">
      <c r="A271" s="166">
        <v>3</v>
      </c>
      <c r="B271" s="167">
        <v>2</v>
      </c>
      <c r="C271" s="167">
        <v>1</v>
      </c>
      <c r="D271" s="167">
        <v>7</v>
      </c>
      <c r="E271" s="167">
        <v>1</v>
      </c>
      <c r="F271" s="169">
        <v>2</v>
      </c>
      <c r="G271" s="168" t="s">
        <v>160</v>
      </c>
      <c r="H271" s="146">
        <v>238</v>
      </c>
      <c r="I271" s="174">
        <v>0</v>
      </c>
      <c r="J271" s="174">
        <v>0</v>
      </c>
      <c r="K271" s="174">
        <v>0</v>
      </c>
      <c r="L271" s="174">
        <v>0</v>
      </c>
      <c r="M271" s="38"/>
    </row>
    <row r="272" spans="1:13" ht="38.25" hidden="1" customHeight="1">
      <c r="A272" s="166">
        <v>3</v>
      </c>
      <c r="B272" s="167">
        <v>2</v>
      </c>
      <c r="C272" s="167">
        <v>2</v>
      </c>
      <c r="D272" s="229"/>
      <c r="E272" s="229"/>
      <c r="F272" s="230"/>
      <c r="G272" s="168" t="s">
        <v>161</v>
      </c>
      <c r="H272" s="146">
        <v>239</v>
      </c>
      <c r="I272" s="155">
        <f>SUM(I273+I282+I286+I290+I294+I297+I300)</f>
        <v>0</v>
      </c>
      <c r="J272" s="197">
        <f>SUM(J273+J282+J286+J290+J294+J297+J300)</f>
        <v>0</v>
      </c>
      <c r="K272" s="156">
        <f>SUM(K273+K282+K286+K290+K294+K297+K300)</f>
        <v>0</v>
      </c>
      <c r="L272" s="156">
        <f>SUM(L273+L282+L286+L290+L294+L297+L300)</f>
        <v>0</v>
      </c>
      <c r="M272" s="38"/>
    </row>
    <row r="273" spans="1:13" hidden="1">
      <c r="A273" s="166">
        <v>3</v>
      </c>
      <c r="B273" s="167">
        <v>2</v>
      </c>
      <c r="C273" s="167">
        <v>2</v>
      </c>
      <c r="D273" s="167">
        <v>1</v>
      </c>
      <c r="E273" s="167"/>
      <c r="F273" s="169"/>
      <c r="G273" s="168" t="s">
        <v>162</v>
      </c>
      <c r="H273" s="146">
        <v>240</v>
      </c>
      <c r="I273" s="155">
        <f>I274</f>
        <v>0</v>
      </c>
      <c r="J273" s="155">
        <f>J274</f>
        <v>0</v>
      </c>
      <c r="K273" s="155">
        <f>K274</f>
        <v>0</v>
      </c>
      <c r="L273" s="155">
        <f>L274</f>
        <v>0</v>
      </c>
    </row>
    <row r="274" spans="1:13" hidden="1">
      <c r="A274" s="170">
        <v>3</v>
      </c>
      <c r="B274" s="166">
        <v>2</v>
      </c>
      <c r="C274" s="167">
        <v>2</v>
      </c>
      <c r="D274" s="167">
        <v>1</v>
      </c>
      <c r="E274" s="167">
        <v>1</v>
      </c>
      <c r="F274" s="169"/>
      <c r="G274" s="168" t="s">
        <v>140</v>
      </c>
      <c r="H274" s="146">
        <v>241</v>
      </c>
      <c r="I274" s="155">
        <f>SUM(I275)</f>
        <v>0</v>
      </c>
      <c r="J274" s="155">
        <f>SUM(J275)</f>
        <v>0</v>
      </c>
      <c r="K274" s="155">
        <f>SUM(K275)</f>
        <v>0</v>
      </c>
      <c r="L274" s="155">
        <f>SUM(L275)</f>
        <v>0</v>
      </c>
    </row>
    <row r="275" spans="1:13" hidden="1">
      <c r="A275" s="170">
        <v>3</v>
      </c>
      <c r="B275" s="166">
        <v>2</v>
      </c>
      <c r="C275" s="167">
        <v>2</v>
      </c>
      <c r="D275" s="167">
        <v>1</v>
      </c>
      <c r="E275" s="167">
        <v>1</v>
      </c>
      <c r="F275" s="169">
        <v>1</v>
      </c>
      <c r="G275" s="168" t="s">
        <v>140</v>
      </c>
      <c r="H275" s="146">
        <v>242</v>
      </c>
      <c r="I275" s="174">
        <v>0</v>
      </c>
      <c r="J275" s="174">
        <v>0</v>
      </c>
      <c r="K275" s="174">
        <v>0</v>
      </c>
      <c r="L275" s="174">
        <v>0</v>
      </c>
    </row>
    <row r="276" spans="1:13" ht="24" hidden="1" customHeight="1">
      <c r="A276" s="170">
        <v>3</v>
      </c>
      <c r="B276" s="166">
        <v>2</v>
      </c>
      <c r="C276" s="167">
        <v>2</v>
      </c>
      <c r="D276" s="167">
        <v>1</v>
      </c>
      <c r="E276" s="167">
        <v>2</v>
      </c>
      <c r="F276" s="169"/>
      <c r="G276" s="168" t="s">
        <v>163</v>
      </c>
      <c r="H276" s="146">
        <v>243</v>
      </c>
      <c r="I276" s="155">
        <f>SUM(I277:I278)</f>
        <v>0</v>
      </c>
      <c r="J276" s="155">
        <f>SUM(J277:J278)</f>
        <v>0</v>
      </c>
      <c r="K276" s="155">
        <f>SUM(K277:K278)</f>
        <v>0</v>
      </c>
      <c r="L276" s="155">
        <f>SUM(L277:L278)</f>
        <v>0</v>
      </c>
      <c r="M276" s="38"/>
    </row>
    <row r="277" spans="1:13" ht="24" hidden="1" customHeight="1">
      <c r="A277" s="170">
        <v>3</v>
      </c>
      <c r="B277" s="166">
        <v>2</v>
      </c>
      <c r="C277" s="167">
        <v>2</v>
      </c>
      <c r="D277" s="167">
        <v>1</v>
      </c>
      <c r="E277" s="167">
        <v>2</v>
      </c>
      <c r="F277" s="169">
        <v>1</v>
      </c>
      <c r="G277" s="168" t="s">
        <v>142</v>
      </c>
      <c r="H277" s="146">
        <v>244</v>
      </c>
      <c r="I277" s="174">
        <v>0</v>
      </c>
      <c r="J277" s="173">
        <v>0</v>
      </c>
      <c r="K277" s="174">
        <v>0</v>
      </c>
      <c r="L277" s="174">
        <v>0</v>
      </c>
      <c r="M277" s="38"/>
    </row>
    <row r="278" spans="1:13" ht="32.25" hidden="1" customHeight="1">
      <c r="A278" s="170">
        <v>3</v>
      </c>
      <c r="B278" s="166">
        <v>2</v>
      </c>
      <c r="C278" s="167">
        <v>2</v>
      </c>
      <c r="D278" s="167">
        <v>1</v>
      </c>
      <c r="E278" s="167">
        <v>2</v>
      </c>
      <c r="F278" s="169">
        <v>2</v>
      </c>
      <c r="G278" s="168" t="s">
        <v>143</v>
      </c>
      <c r="H278" s="146">
        <v>245</v>
      </c>
      <c r="I278" s="174">
        <v>0</v>
      </c>
      <c r="J278" s="173">
        <v>0</v>
      </c>
      <c r="K278" s="174">
        <v>0</v>
      </c>
      <c r="L278" s="174">
        <v>0</v>
      </c>
      <c r="M278" s="38"/>
    </row>
    <row r="279" spans="1:13" ht="27" hidden="1" customHeight="1">
      <c r="A279" s="170">
        <v>3</v>
      </c>
      <c r="B279" s="166">
        <v>2</v>
      </c>
      <c r="C279" s="167">
        <v>2</v>
      </c>
      <c r="D279" s="167">
        <v>1</v>
      </c>
      <c r="E279" s="167">
        <v>3</v>
      </c>
      <c r="F279" s="169"/>
      <c r="G279" s="168" t="s">
        <v>144</v>
      </c>
      <c r="H279" s="146">
        <v>246</v>
      </c>
      <c r="I279" s="155">
        <f>SUM(I280:I281)</f>
        <v>0</v>
      </c>
      <c r="J279" s="155">
        <f>SUM(J280:J281)</f>
        <v>0</v>
      </c>
      <c r="K279" s="155">
        <f>SUM(K280:K281)</f>
        <v>0</v>
      </c>
      <c r="L279" s="155">
        <f>SUM(L280:L281)</f>
        <v>0</v>
      </c>
      <c r="M279" s="38"/>
    </row>
    <row r="280" spans="1:13" ht="27.75" hidden="1" customHeight="1">
      <c r="A280" s="170">
        <v>3</v>
      </c>
      <c r="B280" s="166">
        <v>2</v>
      </c>
      <c r="C280" s="167">
        <v>2</v>
      </c>
      <c r="D280" s="167">
        <v>1</v>
      </c>
      <c r="E280" s="167">
        <v>3</v>
      </c>
      <c r="F280" s="169">
        <v>1</v>
      </c>
      <c r="G280" s="168" t="s">
        <v>145</v>
      </c>
      <c r="H280" s="146">
        <v>247</v>
      </c>
      <c r="I280" s="174">
        <v>0</v>
      </c>
      <c r="J280" s="173">
        <v>0</v>
      </c>
      <c r="K280" s="174">
        <v>0</v>
      </c>
      <c r="L280" s="174">
        <v>0</v>
      </c>
      <c r="M280" s="38"/>
    </row>
    <row r="281" spans="1:13" ht="27" hidden="1" customHeight="1">
      <c r="A281" s="170">
        <v>3</v>
      </c>
      <c r="B281" s="166">
        <v>2</v>
      </c>
      <c r="C281" s="167">
        <v>2</v>
      </c>
      <c r="D281" s="167">
        <v>1</v>
      </c>
      <c r="E281" s="167">
        <v>3</v>
      </c>
      <c r="F281" s="169">
        <v>2</v>
      </c>
      <c r="G281" s="168" t="s">
        <v>164</v>
      </c>
      <c r="H281" s="146">
        <v>248</v>
      </c>
      <c r="I281" s="174">
        <v>0</v>
      </c>
      <c r="J281" s="173">
        <v>0</v>
      </c>
      <c r="K281" s="174">
        <v>0</v>
      </c>
      <c r="L281" s="174">
        <v>0</v>
      </c>
      <c r="M281" s="38"/>
    </row>
    <row r="282" spans="1:13" ht="25.5" hidden="1" customHeight="1">
      <c r="A282" s="170">
        <v>3</v>
      </c>
      <c r="B282" s="166">
        <v>2</v>
      </c>
      <c r="C282" s="167">
        <v>2</v>
      </c>
      <c r="D282" s="167">
        <v>2</v>
      </c>
      <c r="E282" s="167"/>
      <c r="F282" s="169"/>
      <c r="G282" s="168" t="s">
        <v>165</v>
      </c>
      <c r="H282" s="146">
        <v>249</v>
      </c>
      <c r="I282" s="155">
        <f>I283</f>
        <v>0</v>
      </c>
      <c r="J282" s="156">
        <f>J283</f>
        <v>0</v>
      </c>
      <c r="K282" s="155">
        <f>K283</f>
        <v>0</v>
      </c>
      <c r="L282" s="156">
        <f>L283</f>
        <v>0</v>
      </c>
      <c r="M282" s="38"/>
    </row>
    <row r="283" spans="1:13" ht="32.25" hidden="1" customHeight="1">
      <c r="A283" s="166">
        <v>3</v>
      </c>
      <c r="B283" s="167">
        <v>2</v>
      </c>
      <c r="C283" s="159">
        <v>2</v>
      </c>
      <c r="D283" s="159">
        <v>2</v>
      </c>
      <c r="E283" s="159">
        <v>1</v>
      </c>
      <c r="F283" s="162"/>
      <c r="G283" s="168" t="s">
        <v>165</v>
      </c>
      <c r="H283" s="146">
        <v>250</v>
      </c>
      <c r="I283" s="177">
        <f>SUM(I284:I285)</f>
        <v>0</v>
      </c>
      <c r="J283" s="199">
        <f>SUM(J284:J285)</f>
        <v>0</v>
      </c>
      <c r="K283" s="178">
        <f>SUM(K284:K285)</f>
        <v>0</v>
      </c>
      <c r="L283" s="178">
        <f>SUM(L284:L285)</f>
        <v>0</v>
      </c>
      <c r="M283" s="38"/>
    </row>
    <row r="284" spans="1:13" ht="25.5" hidden="1" customHeight="1">
      <c r="A284" s="166">
        <v>3</v>
      </c>
      <c r="B284" s="167">
        <v>2</v>
      </c>
      <c r="C284" s="167">
        <v>2</v>
      </c>
      <c r="D284" s="167">
        <v>2</v>
      </c>
      <c r="E284" s="167">
        <v>1</v>
      </c>
      <c r="F284" s="169">
        <v>1</v>
      </c>
      <c r="G284" s="168" t="s">
        <v>166</v>
      </c>
      <c r="H284" s="146">
        <v>251</v>
      </c>
      <c r="I284" s="174">
        <v>0</v>
      </c>
      <c r="J284" s="174">
        <v>0</v>
      </c>
      <c r="K284" s="174">
        <v>0</v>
      </c>
      <c r="L284" s="174">
        <v>0</v>
      </c>
      <c r="M284" s="38"/>
    </row>
    <row r="285" spans="1:13" ht="25.5" hidden="1" customHeight="1">
      <c r="A285" s="166">
        <v>3</v>
      </c>
      <c r="B285" s="167">
        <v>2</v>
      </c>
      <c r="C285" s="167">
        <v>2</v>
      </c>
      <c r="D285" s="167">
        <v>2</v>
      </c>
      <c r="E285" s="167">
        <v>1</v>
      </c>
      <c r="F285" s="169">
        <v>2</v>
      </c>
      <c r="G285" s="170" t="s">
        <v>167</v>
      </c>
      <c r="H285" s="146">
        <v>252</v>
      </c>
      <c r="I285" s="174">
        <v>0</v>
      </c>
      <c r="J285" s="174">
        <v>0</v>
      </c>
      <c r="K285" s="174">
        <v>0</v>
      </c>
      <c r="L285" s="174">
        <v>0</v>
      </c>
      <c r="M285" s="38"/>
    </row>
    <row r="286" spans="1:13" ht="25.5" hidden="1" customHeight="1">
      <c r="A286" s="166">
        <v>3</v>
      </c>
      <c r="B286" s="167">
        <v>2</v>
      </c>
      <c r="C286" s="167">
        <v>2</v>
      </c>
      <c r="D286" s="167">
        <v>3</v>
      </c>
      <c r="E286" s="167"/>
      <c r="F286" s="169"/>
      <c r="G286" s="168" t="s">
        <v>168</v>
      </c>
      <c r="H286" s="146">
        <v>253</v>
      </c>
      <c r="I286" s="155">
        <f>I287</f>
        <v>0</v>
      </c>
      <c r="J286" s="197">
        <f>J287</f>
        <v>0</v>
      </c>
      <c r="K286" s="156">
        <f>K287</f>
        <v>0</v>
      </c>
      <c r="L286" s="156">
        <f>L287</f>
        <v>0</v>
      </c>
      <c r="M286" s="38"/>
    </row>
    <row r="287" spans="1:13" ht="30" hidden="1" customHeight="1">
      <c r="A287" s="161">
        <v>3</v>
      </c>
      <c r="B287" s="167">
        <v>2</v>
      </c>
      <c r="C287" s="167">
        <v>2</v>
      </c>
      <c r="D287" s="167">
        <v>3</v>
      </c>
      <c r="E287" s="167">
        <v>1</v>
      </c>
      <c r="F287" s="169"/>
      <c r="G287" s="168" t="s">
        <v>168</v>
      </c>
      <c r="H287" s="146">
        <v>254</v>
      </c>
      <c r="I287" s="155">
        <f>I288+I289</f>
        <v>0</v>
      </c>
      <c r="J287" s="155">
        <f>J288+J289</f>
        <v>0</v>
      </c>
      <c r="K287" s="155">
        <f>K288+K289</f>
        <v>0</v>
      </c>
      <c r="L287" s="155">
        <f>L288+L289</f>
        <v>0</v>
      </c>
      <c r="M287" s="38"/>
    </row>
    <row r="288" spans="1:13" ht="31.5" hidden="1" customHeight="1">
      <c r="A288" s="161">
        <v>3</v>
      </c>
      <c r="B288" s="167">
        <v>2</v>
      </c>
      <c r="C288" s="167">
        <v>2</v>
      </c>
      <c r="D288" s="167">
        <v>3</v>
      </c>
      <c r="E288" s="167">
        <v>1</v>
      </c>
      <c r="F288" s="169">
        <v>1</v>
      </c>
      <c r="G288" s="168" t="s">
        <v>169</v>
      </c>
      <c r="H288" s="146">
        <v>255</v>
      </c>
      <c r="I288" s="174">
        <v>0</v>
      </c>
      <c r="J288" s="174">
        <v>0</v>
      </c>
      <c r="K288" s="174">
        <v>0</v>
      </c>
      <c r="L288" s="174">
        <v>0</v>
      </c>
      <c r="M288" s="38"/>
    </row>
    <row r="289" spans="1:13" ht="25.5" hidden="1" customHeight="1">
      <c r="A289" s="161">
        <v>3</v>
      </c>
      <c r="B289" s="167">
        <v>2</v>
      </c>
      <c r="C289" s="167">
        <v>2</v>
      </c>
      <c r="D289" s="167">
        <v>3</v>
      </c>
      <c r="E289" s="167">
        <v>1</v>
      </c>
      <c r="F289" s="169">
        <v>2</v>
      </c>
      <c r="G289" s="168" t="s">
        <v>170</v>
      </c>
      <c r="H289" s="146">
        <v>256</v>
      </c>
      <c r="I289" s="174">
        <v>0</v>
      </c>
      <c r="J289" s="174">
        <v>0</v>
      </c>
      <c r="K289" s="174">
        <v>0</v>
      </c>
      <c r="L289" s="174">
        <v>0</v>
      </c>
      <c r="M289" s="38"/>
    </row>
    <row r="290" spans="1:13" ht="27" hidden="1" customHeight="1">
      <c r="A290" s="166">
        <v>3</v>
      </c>
      <c r="B290" s="167">
        <v>2</v>
      </c>
      <c r="C290" s="167">
        <v>2</v>
      </c>
      <c r="D290" s="167">
        <v>4</v>
      </c>
      <c r="E290" s="167"/>
      <c r="F290" s="169"/>
      <c r="G290" s="168" t="s">
        <v>171</v>
      </c>
      <c r="H290" s="146">
        <v>257</v>
      </c>
      <c r="I290" s="155">
        <f>I291</f>
        <v>0</v>
      </c>
      <c r="J290" s="197">
        <f>J291</f>
        <v>0</v>
      </c>
      <c r="K290" s="156">
        <f>K291</f>
        <v>0</v>
      </c>
      <c r="L290" s="156">
        <f>L291</f>
        <v>0</v>
      </c>
      <c r="M290" s="38"/>
    </row>
    <row r="291" spans="1:13" hidden="1">
      <c r="A291" s="166">
        <v>3</v>
      </c>
      <c r="B291" s="167">
        <v>2</v>
      </c>
      <c r="C291" s="167">
        <v>2</v>
      </c>
      <c r="D291" s="167">
        <v>4</v>
      </c>
      <c r="E291" s="167">
        <v>1</v>
      </c>
      <c r="F291" s="169"/>
      <c r="G291" s="168" t="s">
        <v>171</v>
      </c>
      <c r="H291" s="146">
        <v>258</v>
      </c>
      <c r="I291" s="155">
        <f>SUM(I292:I293)</f>
        <v>0</v>
      </c>
      <c r="J291" s="197">
        <f>SUM(J292:J293)</f>
        <v>0</v>
      </c>
      <c r="K291" s="156">
        <f>SUM(K292:K293)</f>
        <v>0</v>
      </c>
      <c r="L291" s="156">
        <f>SUM(L292:L293)</f>
        <v>0</v>
      </c>
    </row>
    <row r="292" spans="1:13" ht="30.75" hidden="1" customHeight="1">
      <c r="A292" s="166">
        <v>3</v>
      </c>
      <c r="B292" s="167">
        <v>2</v>
      </c>
      <c r="C292" s="167">
        <v>2</v>
      </c>
      <c r="D292" s="167">
        <v>4</v>
      </c>
      <c r="E292" s="167">
        <v>1</v>
      </c>
      <c r="F292" s="169">
        <v>1</v>
      </c>
      <c r="G292" s="168" t="s">
        <v>172</v>
      </c>
      <c r="H292" s="146">
        <v>259</v>
      </c>
      <c r="I292" s="174">
        <v>0</v>
      </c>
      <c r="J292" s="174">
        <v>0</v>
      </c>
      <c r="K292" s="174">
        <v>0</v>
      </c>
      <c r="L292" s="174">
        <v>0</v>
      </c>
      <c r="M292" s="38"/>
    </row>
    <row r="293" spans="1:13" ht="27.75" hidden="1" customHeight="1">
      <c r="A293" s="161">
        <v>3</v>
      </c>
      <c r="B293" s="159">
        <v>2</v>
      </c>
      <c r="C293" s="159">
        <v>2</v>
      </c>
      <c r="D293" s="159">
        <v>4</v>
      </c>
      <c r="E293" s="159">
        <v>1</v>
      </c>
      <c r="F293" s="162">
        <v>2</v>
      </c>
      <c r="G293" s="170" t="s">
        <v>173</v>
      </c>
      <c r="H293" s="146">
        <v>260</v>
      </c>
      <c r="I293" s="174">
        <v>0</v>
      </c>
      <c r="J293" s="174">
        <v>0</v>
      </c>
      <c r="K293" s="174">
        <v>0</v>
      </c>
      <c r="L293" s="174">
        <v>0</v>
      </c>
      <c r="M293" s="38"/>
    </row>
    <row r="294" spans="1:13" ht="28.5" hidden="1" customHeight="1">
      <c r="A294" s="166">
        <v>3</v>
      </c>
      <c r="B294" s="167">
        <v>2</v>
      </c>
      <c r="C294" s="167">
        <v>2</v>
      </c>
      <c r="D294" s="167">
        <v>5</v>
      </c>
      <c r="E294" s="167"/>
      <c r="F294" s="169"/>
      <c r="G294" s="168" t="s">
        <v>174</v>
      </c>
      <c r="H294" s="146">
        <v>261</v>
      </c>
      <c r="I294" s="155">
        <f t="shared" ref="I294:L295" si="26">I295</f>
        <v>0</v>
      </c>
      <c r="J294" s="197">
        <f t="shared" si="26"/>
        <v>0</v>
      </c>
      <c r="K294" s="156">
        <f t="shared" si="26"/>
        <v>0</v>
      </c>
      <c r="L294" s="156">
        <f t="shared" si="26"/>
        <v>0</v>
      </c>
      <c r="M294" s="38"/>
    </row>
    <row r="295" spans="1:13" ht="26.25" hidden="1" customHeight="1">
      <c r="A295" s="166">
        <v>3</v>
      </c>
      <c r="B295" s="167">
        <v>2</v>
      </c>
      <c r="C295" s="167">
        <v>2</v>
      </c>
      <c r="D295" s="167">
        <v>5</v>
      </c>
      <c r="E295" s="167">
        <v>1</v>
      </c>
      <c r="F295" s="169"/>
      <c r="G295" s="168" t="s">
        <v>174</v>
      </c>
      <c r="H295" s="146">
        <v>262</v>
      </c>
      <c r="I295" s="155">
        <f t="shared" si="26"/>
        <v>0</v>
      </c>
      <c r="J295" s="197">
        <f t="shared" si="26"/>
        <v>0</v>
      </c>
      <c r="K295" s="156">
        <f t="shared" si="26"/>
        <v>0</v>
      </c>
      <c r="L295" s="156">
        <f t="shared" si="26"/>
        <v>0</v>
      </c>
      <c r="M295" s="38"/>
    </row>
    <row r="296" spans="1:13" ht="26.25" hidden="1" customHeight="1">
      <c r="A296" s="166">
        <v>3</v>
      </c>
      <c r="B296" s="167">
        <v>2</v>
      </c>
      <c r="C296" s="167">
        <v>2</v>
      </c>
      <c r="D296" s="167">
        <v>5</v>
      </c>
      <c r="E296" s="167">
        <v>1</v>
      </c>
      <c r="F296" s="169">
        <v>1</v>
      </c>
      <c r="G296" s="168" t="s">
        <v>174</v>
      </c>
      <c r="H296" s="146">
        <v>263</v>
      </c>
      <c r="I296" s="174">
        <v>0</v>
      </c>
      <c r="J296" s="174">
        <v>0</v>
      </c>
      <c r="K296" s="174">
        <v>0</v>
      </c>
      <c r="L296" s="174">
        <v>0</v>
      </c>
      <c r="M296" s="38"/>
    </row>
    <row r="297" spans="1:13" ht="26.25" hidden="1" customHeight="1">
      <c r="A297" s="166">
        <v>3</v>
      </c>
      <c r="B297" s="167">
        <v>2</v>
      </c>
      <c r="C297" s="167">
        <v>2</v>
      </c>
      <c r="D297" s="167">
        <v>6</v>
      </c>
      <c r="E297" s="167"/>
      <c r="F297" s="169"/>
      <c r="G297" s="168" t="s">
        <v>157</v>
      </c>
      <c r="H297" s="146">
        <v>264</v>
      </c>
      <c r="I297" s="155">
        <f t="shared" ref="I297:L298" si="27">I298</f>
        <v>0</v>
      </c>
      <c r="J297" s="231">
        <f t="shared" si="27"/>
        <v>0</v>
      </c>
      <c r="K297" s="156">
        <f t="shared" si="27"/>
        <v>0</v>
      </c>
      <c r="L297" s="156">
        <f t="shared" si="27"/>
        <v>0</v>
      </c>
      <c r="M297" s="38"/>
    </row>
    <row r="298" spans="1:13" ht="30" hidden="1" customHeight="1">
      <c r="A298" s="166">
        <v>3</v>
      </c>
      <c r="B298" s="167">
        <v>2</v>
      </c>
      <c r="C298" s="167">
        <v>2</v>
      </c>
      <c r="D298" s="167">
        <v>6</v>
      </c>
      <c r="E298" s="167">
        <v>1</v>
      </c>
      <c r="F298" s="169"/>
      <c r="G298" s="168" t="s">
        <v>157</v>
      </c>
      <c r="H298" s="146">
        <v>265</v>
      </c>
      <c r="I298" s="155">
        <f t="shared" si="27"/>
        <v>0</v>
      </c>
      <c r="J298" s="231">
        <f t="shared" si="27"/>
        <v>0</v>
      </c>
      <c r="K298" s="156">
        <f t="shared" si="27"/>
        <v>0</v>
      </c>
      <c r="L298" s="156">
        <f t="shared" si="27"/>
        <v>0</v>
      </c>
      <c r="M298" s="38"/>
    </row>
    <row r="299" spans="1:13" ht="24.75" hidden="1" customHeight="1">
      <c r="A299" s="166">
        <v>3</v>
      </c>
      <c r="B299" s="189">
        <v>2</v>
      </c>
      <c r="C299" s="189">
        <v>2</v>
      </c>
      <c r="D299" s="167">
        <v>6</v>
      </c>
      <c r="E299" s="189">
        <v>1</v>
      </c>
      <c r="F299" s="190">
        <v>1</v>
      </c>
      <c r="G299" s="191" t="s">
        <v>157</v>
      </c>
      <c r="H299" s="146">
        <v>266</v>
      </c>
      <c r="I299" s="174">
        <v>0</v>
      </c>
      <c r="J299" s="174">
        <v>0</v>
      </c>
      <c r="K299" s="174">
        <v>0</v>
      </c>
      <c r="L299" s="174">
        <v>0</v>
      </c>
      <c r="M299" s="38"/>
    </row>
    <row r="300" spans="1:13" ht="29.25" hidden="1" customHeight="1">
      <c r="A300" s="170">
        <v>3</v>
      </c>
      <c r="B300" s="166">
        <v>2</v>
      </c>
      <c r="C300" s="167">
        <v>2</v>
      </c>
      <c r="D300" s="167">
        <v>7</v>
      </c>
      <c r="E300" s="167"/>
      <c r="F300" s="169"/>
      <c r="G300" s="168" t="s">
        <v>158</v>
      </c>
      <c r="H300" s="146">
        <v>267</v>
      </c>
      <c r="I300" s="155">
        <f>I301</f>
        <v>0</v>
      </c>
      <c r="J300" s="231">
        <f>J301</f>
        <v>0</v>
      </c>
      <c r="K300" s="156">
        <f>K301</f>
        <v>0</v>
      </c>
      <c r="L300" s="156">
        <f>L301</f>
        <v>0</v>
      </c>
      <c r="M300" s="38"/>
    </row>
    <row r="301" spans="1:13" ht="26.25" hidden="1" customHeight="1">
      <c r="A301" s="170">
        <v>3</v>
      </c>
      <c r="B301" s="166">
        <v>2</v>
      </c>
      <c r="C301" s="167">
        <v>2</v>
      </c>
      <c r="D301" s="167">
        <v>7</v>
      </c>
      <c r="E301" s="167">
        <v>1</v>
      </c>
      <c r="F301" s="169"/>
      <c r="G301" s="168" t="s">
        <v>158</v>
      </c>
      <c r="H301" s="146">
        <v>268</v>
      </c>
      <c r="I301" s="155">
        <f>I302+I303</f>
        <v>0</v>
      </c>
      <c r="J301" s="155">
        <f>J302+J303</f>
        <v>0</v>
      </c>
      <c r="K301" s="155">
        <f>K302+K303</f>
        <v>0</v>
      </c>
      <c r="L301" s="155">
        <f>L302+L303</f>
        <v>0</v>
      </c>
      <c r="M301" s="38"/>
    </row>
    <row r="302" spans="1:13" ht="27.75" hidden="1" customHeight="1">
      <c r="A302" s="170">
        <v>3</v>
      </c>
      <c r="B302" s="166">
        <v>2</v>
      </c>
      <c r="C302" s="166">
        <v>2</v>
      </c>
      <c r="D302" s="167">
        <v>7</v>
      </c>
      <c r="E302" s="167">
        <v>1</v>
      </c>
      <c r="F302" s="169">
        <v>1</v>
      </c>
      <c r="G302" s="168" t="s">
        <v>159</v>
      </c>
      <c r="H302" s="146">
        <v>269</v>
      </c>
      <c r="I302" s="174">
        <v>0</v>
      </c>
      <c r="J302" s="174">
        <v>0</v>
      </c>
      <c r="K302" s="174">
        <v>0</v>
      </c>
      <c r="L302" s="174">
        <v>0</v>
      </c>
      <c r="M302" s="38"/>
    </row>
    <row r="303" spans="1:13" ht="25.5" hidden="1" customHeight="1">
      <c r="A303" s="170">
        <v>3</v>
      </c>
      <c r="B303" s="166">
        <v>2</v>
      </c>
      <c r="C303" s="166">
        <v>2</v>
      </c>
      <c r="D303" s="167">
        <v>7</v>
      </c>
      <c r="E303" s="167">
        <v>1</v>
      </c>
      <c r="F303" s="169">
        <v>2</v>
      </c>
      <c r="G303" s="168" t="s">
        <v>160</v>
      </c>
      <c r="H303" s="146">
        <v>270</v>
      </c>
      <c r="I303" s="174">
        <v>0</v>
      </c>
      <c r="J303" s="174">
        <v>0</v>
      </c>
      <c r="K303" s="174">
        <v>0</v>
      </c>
      <c r="L303" s="174">
        <v>0</v>
      </c>
      <c r="M303" s="38"/>
    </row>
    <row r="304" spans="1:13" ht="30" hidden="1" customHeight="1">
      <c r="A304" s="175">
        <v>3</v>
      </c>
      <c r="B304" s="175">
        <v>3</v>
      </c>
      <c r="C304" s="151"/>
      <c r="D304" s="152"/>
      <c r="E304" s="152"/>
      <c r="F304" s="154"/>
      <c r="G304" s="153" t="s">
        <v>175</v>
      </c>
      <c r="H304" s="146">
        <v>271</v>
      </c>
      <c r="I304" s="155">
        <f>SUM(I305+I337)</f>
        <v>0</v>
      </c>
      <c r="J304" s="231">
        <f>SUM(J305+J337)</f>
        <v>0</v>
      </c>
      <c r="K304" s="156">
        <f>SUM(K305+K337)</f>
        <v>0</v>
      </c>
      <c r="L304" s="156">
        <f>SUM(L305+L337)</f>
        <v>0</v>
      </c>
      <c r="M304" s="38"/>
    </row>
    <row r="305" spans="1:13" ht="40.5" hidden="1" customHeight="1">
      <c r="A305" s="170">
        <v>3</v>
      </c>
      <c r="B305" s="170">
        <v>3</v>
      </c>
      <c r="C305" s="166">
        <v>1</v>
      </c>
      <c r="D305" s="167"/>
      <c r="E305" s="167"/>
      <c r="F305" s="169"/>
      <c r="G305" s="168" t="s">
        <v>176</v>
      </c>
      <c r="H305" s="146">
        <v>272</v>
      </c>
      <c r="I305" s="155">
        <f>SUM(I306+I315+I319+I323+I327+I330+I333)</f>
        <v>0</v>
      </c>
      <c r="J305" s="231">
        <f>SUM(J306+J315+J319+J323+J327+J330+J333)</f>
        <v>0</v>
      </c>
      <c r="K305" s="156">
        <f>SUM(K306+K315+K319+K323+K327+K330+K333)</f>
        <v>0</v>
      </c>
      <c r="L305" s="156">
        <f>SUM(L306+L315+L319+L323+L327+L330+L333)</f>
        <v>0</v>
      </c>
      <c r="M305" s="38"/>
    </row>
    <row r="306" spans="1:13" ht="29.25" hidden="1" customHeight="1">
      <c r="A306" s="170">
        <v>3</v>
      </c>
      <c r="B306" s="170">
        <v>3</v>
      </c>
      <c r="C306" s="166">
        <v>1</v>
      </c>
      <c r="D306" s="167">
        <v>1</v>
      </c>
      <c r="E306" s="167"/>
      <c r="F306" s="169"/>
      <c r="G306" s="168" t="s">
        <v>162</v>
      </c>
      <c r="H306" s="146">
        <v>273</v>
      </c>
      <c r="I306" s="155">
        <f>SUM(I307+I309+I312)</f>
        <v>0</v>
      </c>
      <c r="J306" s="155">
        <f>SUM(J307+J309+J312)</f>
        <v>0</v>
      </c>
      <c r="K306" s="155">
        <f>SUM(K307+K309+K312)</f>
        <v>0</v>
      </c>
      <c r="L306" s="155">
        <f>SUM(L307+L309+L312)</f>
        <v>0</v>
      </c>
      <c r="M306" s="38"/>
    </row>
    <row r="307" spans="1:13" ht="27" hidden="1" customHeight="1">
      <c r="A307" s="170">
        <v>3</v>
      </c>
      <c r="B307" s="170">
        <v>3</v>
      </c>
      <c r="C307" s="166">
        <v>1</v>
      </c>
      <c r="D307" s="167">
        <v>1</v>
      </c>
      <c r="E307" s="167">
        <v>1</v>
      </c>
      <c r="F307" s="169"/>
      <c r="G307" s="168" t="s">
        <v>140</v>
      </c>
      <c r="H307" s="146">
        <v>274</v>
      </c>
      <c r="I307" s="155">
        <f>SUM(I308:I308)</f>
        <v>0</v>
      </c>
      <c r="J307" s="231">
        <f>SUM(J308:J308)</f>
        <v>0</v>
      </c>
      <c r="K307" s="156">
        <f>SUM(K308:K308)</f>
        <v>0</v>
      </c>
      <c r="L307" s="156">
        <f>SUM(L308:L308)</f>
        <v>0</v>
      </c>
      <c r="M307" s="38"/>
    </row>
    <row r="308" spans="1:13" ht="28.5" hidden="1" customHeight="1">
      <c r="A308" s="170">
        <v>3</v>
      </c>
      <c r="B308" s="170">
        <v>3</v>
      </c>
      <c r="C308" s="166">
        <v>1</v>
      </c>
      <c r="D308" s="167">
        <v>1</v>
      </c>
      <c r="E308" s="167">
        <v>1</v>
      </c>
      <c r="F308" s="169">
        <v>1</v>
      </c>
      <c r="G308" s="168" t="s">
        <v>140</v>
      </c>
      <c r="H308" s="146">
        <v>275</v>
      </c>
      <c r="I308" s="174">
        <v>0</v>
      </c>
      <c r="J308" s="174">
        <v>0</v>
      </c>
      <c r="K308" s="174">
        <v>0</v>
      </c>
      <c r="L308" s="174">
        <v>0</v>
      </c>
      <c r="M308" s="38"/>
    </row>
    <row r="309" spans="1:13" ht="31.5" hidden="1" customHeight="1">
      <c r="A309" s="170">
        <v>3</v>
      </c>
      <c r="B309" s="170">
        <v>3</v>
      </c>
      <c r="C309" s="166">
        <v>1</v>
      </c>
      <c r="D309" s="167">
        <v>1</v>
      </c>
      <c r="E309" s="167">
        <v>2</v>
      </c>
      <c r="F309" s="169"/>
      <c r="G309" s="168" t="s">
        <v>163</v>
      </c>
      <c r="H309" s="146">
        <v>276</v>
      </c>
      <c r="I309" s="155">
        <f>SUM(I310:I311)</f>
        <v>0</v>
      </c>
      <c r="J309" s="155">
        <f>SUM(J310:J311)</f>
        <v>0</v>
      </c>
      <c r="K309" s="155">
        <f>SUM(K310:K311)</f>
        <v>0</v>
      </c>
      <c r="L309" s="155">
        <f>SUM(L310:L311)</f>
        <v>0</v>
      </c>
      <c r="M309" s="38"/>
    </row>
    <row r="310" spans="1:13" ht="25.5" hidden="1" customHeight="1">
      <c r="A310" s="170">
        <v>3</v>
      </c>
      <c r="B310" s="170">
        <v>3</v>
      </c>
      <c r="C310" s="166">
        <v>1</v>
      </c>
      <c r="D310" s="167">
        <v>1</v>
      </c>
      <c r="E310" s="167">
        <v>2</v>
      </c>
      <c r="F310" s="169">
        <v>1</v>
      </c>
      <c r="G310" s="168" t="s">
        <v>142</v>
      </c>
      <c r="H310" s="146">
        <v>277</v>
      </c>
      <c r="I310" s="174">
        <v>0</v>
      </c>
      <c r="J310" s="174">
        <v>0</v>
      </c>
      <c r="K310" s="174">
        <v>0</v>
      </c>
      <c r="L310" s="174">
        <v>0</v>
      </c>
      <c r="M310" s="38"/>
    </row>
    <row r="311" spans="1:13" ht="29.25" hidden="1" customHeight="1">
      <c r="A311" s="170">
        <v>3</v>
      </c>
      <c r="B311" s="170">
        <v>3</v>
      </c>
      <c r="C311" s="166">
        <v>1</v>
      </c>
      <c r="D311" s="167">
        <v>1</v>
      </c>
      <c r="E311" s="167">
        <v>2</v>
      </c>
      <c r="F311" s="169">
        <v>2</v>
      </c>
      <c r="G311" s="168" t="s">
        <v>143</v>
      </c>
      <c r="H311" s="146">
        <v>278</v>
      </c>
      <c r="I311" s="174">
        <v>0</v>
      </c>
      <c r="J311" s="174">
        <v>0</v>
      </c>
      <c r="K311" s="174">
        <v>0</v>
      </c>
      <c r="L311" s="174">
        <v>0</v>
      </c>
      <c r="M311" s="38"/>
    </row>
    <row r="312" spans="1:13" ht="28.5" hidden="1" customHeight="1">
      <c r="A312" s="170">
        <v>3</v>
      </c>
      <c r="B312" s="170">
        <v>3</v>
      </c>
      <c r="C312" s="166">
        <v>1</v>
      </c>
      <c r="D312" s="167">
        <v>1</v>
      </c>
      <c r="E312" s="167">
        <v>3</v>
      </c>
      <c r="F312" s="169"/>
      <c r="G312" s="168" t="s">
        <v>144</v>
      </c>
      <c r="H312" s="146">
        <v>279</v>
      </c>
      <c r="I312" s="155">
        <f>SUM(I313:I314)</f>
        <v>0</v>
      </c>
      <c r="J312" s="155">
        <f>SUM(J313:J314)</f>
        <v>0</v>
      </c>
      <c r="K312" s="155">
        <f>SUM(K313:K314)</f>
        <v>0</v>
      </c>
      <c r="L312" s="155">
        <f>SUM(L313:L314)</f>
        <v>0</v>
      </c>
      <c r="M312" s="38"/>
    </row>
    <row r="313" spans="1:13" ht="24.75" hidden="1" customHeight="1">
      <c r="A313" s="170">
        <v>3</v>
      </c>
      <c r="B313" s="170">
        <v>3</v>
      </c>
      <c r="C313" s="166">
        <v>1</v>
      </c>
      <c r="D313" s="167">
        <v>1</v>
      </c>
      <c r="E313" s="167">
        <v>3</v>
      </c>
      <c r="F313" s="169">
        <v>1</v>
      </c>
      <c r="G313" s="168" t="s">
        <v>145</v>
      </c>
      <c r="H313" s="146">
        <v>280</v>
      </c>
      <c r="I313" s="174">
        <v>0</v>
      </c>
      <c r="J313" s="174">
        <v>0</v>
      </c>
      <c r="K313" s="174">
        <v>0</v>
      </c>
      <c r="L313" s="174">
        <v>0</v>
      </c>
      <c r="M313" s="38"/>
    </row>
    <row r="314" spans="1:13" ht="22.5" hidden="1" customHeight="1">
      <c r="A314" s="170">
        <v>3</v>
      </c>
      <c r="B314" s="170">
        <v>3</v>
      </c>
      <c r="C314" s="166">
        <v>1</v>
      </c>
      <c r="D314" s="167">
        <v>1</v>
      </c>
      <c r="E314" s="167">
        <v>3</v>
      </c>
      <c r="F314" s="169">
        <v>2</v>
      </c>
      <c r="G314" s="168" t="s">
        <v>164</v>
      </c>
      <c r="H314" s="146">
        <v>281</v>
      </c>
      <c r="I314" s="174">
        <v>0</v>
      </c>
      <c r="J314" s="174">
        <v>0</v>
      </c>
      <c r="K314" s="174">
        <v>0</v>
      </c>
      <c r="L314" s="174">
        <v>0</v>
      </c>
      <c r="M314" s="38"/>
    </row>
    <row r="315" spans="1:13" hidden="1">
      <c r="A315" s="187">
        <v>3</v>
      </c>
      <c r="B315" s="161">
        <v>3</v>
      </c>
      <c r="C315" s="166">
        <v>1</v>
      </c>
      <c r="D315" s="167">
        <v>2</v>
      </c>
      <c r="E315" s="167"/>
      <c r="F315" s="169"/>
      <c r="G315" s="168" t="s">
        <v>177</v>
      </c>
      <c r="H315" s="146">
        <v>282</v>
      </c>
      <c r="I315" s="155">
        <f>I316</f>
        <v>0</v>
      </c>
      <c r="J315" s="231">
        <f>J316</f>
        <v>0</v>
      </c>
      <c r="K315" s="156">
        <f>K316</f>
        <v>0</v>
      </c>
      <c r="L315" s="156">
        <f>L316</f>
        <v>0</v>
      </c>
    </row>
    <row r="316" spans="1:13" ht="26.25" hidden="1" customHeight="1">
      <c r="A316" s="187">
        <v>3</v>
      </c>
      <c r="B316" s="187">
        <v>3</v>
      </c>
      <c r="C316" s="161">
        <v>1</v>
      </c>
      <c r="D316" s="159">
        <v>2</v>
      </c>
      <c r="E316" s="159">
        <v>1</v>
      </c>
      <c r="F316" s="162"/>
      <c r="G316" s="168" t="s">
        <v>177</v>
      </c>
      <c r="H316" s="146">
        <v>283</v>
      </c>
      <c r="I316" s="177">
        <f>SUM(I317:I318)</f>
        <v>0</v>
      </c>
      <c r="J316" s="232">
        <f>SUM(J317:J318)</f>
        <v>0</v>
      </c>
      <c r="K316" s="178">
        <f>SUM(K317:K318)</f>
        <v>0</v>
      </c>
      <c r="L316" s="178">
        <f>SUM(L317:L318)</f>
        <v>0</v>
      </c>
      <c r="M316" s="38"/>
    </row>
    <row r="317" spans="1:13" ht="25.5" hidden="1" customHeight="1">
      <c r="A317" s="170">
        <v>3</v>
      </c>
      <c r="B317" s="170">
        <v>3</v>
      </c>
      <c r="C317" s="166">
        <v>1</v>
      </c>
      <c r="D317" s="167">
        <v>2</v>
      </c>
      <c r="E317" s="167">
        <v>1</v>
      </c>
      <c r="F317" s="169">
        <v>1</v>
      </c>
      <c r="G317" s="168" t="s">
        <v>178</v>
      </c>
      <c r="H317" s="146">
        <v>284</v>
      </c>
      <c r="I317" s="174">
        <v>0</v>
      </c>
      <c r="J317" s="174">
        <v>0</v>
      </c>
      <c r="K317" s="174">
        <v>0</v>
      </c>
      <c r="L317" s="174">
        <v>0</v>
      </c>
      <c r="M317" s="38"/>
    </row>
    <row r="318" spans="1:13" ht="24" hidden="1" customHeight="1">
      <c r="A318" s="179">
        <v>3</v>
      </c>
      <c r="B318" s="215">
        <v>3</v>
      </c>
      <c r="C318" s="188">
        <v>1</v>
      </c>
      <c r="D318" s="189">
        <v>2</v>
      </c>
      <c r="E318" s="189">
        <v>1</v>
      </c>
      <c r="F318" s="190">
        <v>2</v>
      </c>
      <c r="G318" s="191" t="s">
        <v>179</v>
      </c>
      <c r="H318" s="146">
        <v>285</v>
      </c>
      <c r="I318" s="174">
        <v>0</v>
      </c>
      <c r="J318" s="174">
        <v>0</v>
      </c>
      <c r="K318" s="174">
        <v>0</v>
      </c>
      <c r="L318" s="174">
        <v>0</v>
      </c>
      <c r="M318" s="38"/>
    </row>
    <row r="319" spans="1:13" ht="27.75" hidden="1" customHeight="1">
      <c r="A319" s="166">
        <v>3</v>
      </c>
      <c r="B319" s="168">
        <v>3</v>
      </c>
      <c r="C319" s="166">
        <v>1</v>
      </c>
      <c r="D319" s="167">
        <v>3</v>
      </c>
      <c r="E319" s="167"/>
      <c r="F319" s="169"/>
      <c r="G319" s="168" t="s">
        <v>180</v>
      </c>
      <c r="H319" s="146">
        <v>286</v>
      </c>
      <c r="I319" s="155">
        <f>I320</f>
        <v>0</v>
      </c>
      <c r="J319" s="231">
        <f>J320</f>
        <v>0</v>
      </c>
      <c r="K319" s="156">
        <f>K320</f>
        <v>0</v>
      </c>
      <c r="L319" s="156">
        <f>L320</f>
        <v>0</v>
      </c>
      <c r="M319" s="38"/>
    </row>
    <row r="320" spans="1:13" ht="24" hidden="1" customHeight="1">
      <c r="A320" s="166">
        <v>3</v>
      </c>
      <c r="B320" s="191">
        <v>3</v>
      </c>
      <c r="C320" s="188">
        <v>1</v>
      </c>
      <c r="D320" s="189">
        <v>3</v>
      </c>
      <c r="E320" s="189">
        <v>1</v>
      </c>
      <c r="F320" s="190"/>
      <c r="G320" s="168" t="s">
        <v>180</v>
      </c>
      <c r="H320" s="146">
        <v>287</v>
      </c>
      <c r="I320" s="156">
        <f>I321+I322</f>
        <v>0</v>
      </c>
      <c r="J320" s="156">
        <f>J321+J322</f>
        <v>0</v>
      </c>
      <c r="K320" s="156">
        <f>K321+K322</f>
        <v>0</v>
      </c>
      <c r="L320" s="156">
        <f>L321+L322</f>
        <v>0</v>
      </c>
      <c r="M320" s="38"/>
    </row>
    <row r="321" spans="1:13" ht="27" hidden="1" customHeight="1">
      <c r="A321" s="166">
        <v>3</v>
      </c>
      <c r="B321" s="168">
        <v>3</v>
      </c>
      <c r="C321" s="166">
        <v>1</v>
      </c>
      <c r="D321" s="167">
        <v>3</v>
      </c>
      <c r="E321" s="167">
        <v>1</v>
      </c>
      <c r="F321" s="169">
        <v>1</v>
      </c>
      <c r="G321" s="168" t="s">
        <v>181</v>
      </c>
      <c r="H321" s="146">
        <v>288</v>
      </c>
      <c r="I321" s="220">
        <v>0</v>
      </c>
      <c r="J321" s="220">
        <v>0</v>
      </c>
      <c r="K321" s="220">
        <v>0</v>
      </c>
      <c r="L321" s="219">
        <v>0</v>
      </c>
      <c r="M321" s="38"/>
    </row>
    <row r="322" spans="1:13" ht="26.25" hidden="1" customHeight="1">
      <c r="A322" s="166">
        <v>3</v>
      </c>
      <c r="B322" s="168">
        <v>3</v>
      </c>
      <c r="C322" s="166">
        <v>1</v>
      </c>
      <c r="D322" s="167">
        <v>3</v>
      </c>
      <c r="E322" s="167">
        <v>1</v>
      </c>
      <c r="F322" s="169">
        <v>2</v>
      </c>
      <c r="G322" s="168" t="s">
        <v>182</v>
      </c>
      <c r="H322" s="146">
        <v>289</v>
      </c>
      <c r="I322" s="174">
        <v>0</v>
      </c>
      <c r="J322" s="174">
        <v>0</v>
      </c>
      <c r="K322" s="174">
        <v>0</v>
      </c>
      <c r="L322" s="174">
        <v>0</v>
      </c>
      <c r="M322" s="38"/>
    </row>
    <row r="323" spans="1:13" hidden="1">
      <c r="A323" s="166">
        <v>3</v>
      </c>
      <c r="B323" s="168">
        <v>3</v>
      </c>
      <c r="C323" s="166">
        <v>1</v>
      </c>
      <c r="D323" s="167">
        <v>4</v>
      </c>
      <c r="E323" s="167"/>
      <c r="F323" s="169"/>
      <c r="G323" s="168" t="s">
        <v>183</v>
      </c>
      <c r="H323" s="146">
        <v>290</v>
      </c>
      <c r="I323" s="155">
        <f>I324</f>
        <v>0</v>
      </c>
      <c r="J323" s="231">
        <f>J324</f>
        <v>0</v>
      </c>
      <c r="K323" s="156">
        <f>K324</f>
        <v>0</v>
      </c>
      <c r="L323" s="156">
        <f>L324</f>
        <v>0</v>
      </c>
    </row>
    <row r="324" spans="1:13" ht="31.5" hidden="1" customHeight="1">
      <c r="A324" s="170">
        <v>3</v>
      </c>
      <c r="B324" s="166">
        <v>3</v>
      </c>
      <c r="C324" s="167">
        <v>1</v>
      </c>
      <c r="D324" s="167">
        <v>4</v>
      </c>
      <c r="E324" s="167">
        <v>1</v>
      </c>
      <c r="F324" s="169"/>
      <c r="G324" s="168" t="s">
        <v>183</v>
      </c>
      <c r="H324" s="146">
        <v>291</v>
      </c>
      <c r="I324" s="155">
        <f>SUM(I325:I326)</f>
        <v>0</v>
      </c>
      <c r="J324" s="155">
        <f>SUM(J325:J326)</f>
        <v>0</v>
      </c>
      <c r="K324" s="155">
        <f>SUM(K325:K326)</f>
        <v>0</v>
      </c>
      <c r="L324" s="155">
        <f>SUM(L325:L326)</f>
        <v>0</v>
      </c>
      <c r="M324" s="38"/>
    </row>
    <row r="325" spans="1:13" hidden="1">
      <c r="A325" s="170">
        <v>3</v>
      </c>
      <c r="B325" s="166">
        <v>3</v>
      </c>
      <c r="C325" s="167">
        <v>1</v>
      </c>
      <c r="D325" s="167">
        <v>4</v>
      </c>
      <c r="E325" s="167">
        <v>1</v>
      </c>
      <c r="F325" s="169">
        <v>1</v>
      </c>
      <c r="G325" s="168" t="s">
        <v>184</v>
      </c>
      <c r="H325" s="146">
        <v>292</v>
      </c>
      <c r="I325" s="173">
        <v>0</v>
      </c>
      <c r="J325" s="174">
        <v>0</v>
      </c>
      <c r="K325" s="174">
        <v>0</v>
      </c>
      <c r="L325" s="173">
        <v>0</v>
      </c>
    </row>
    <row r="326" spans="1:13" ht="30.75" hidden="1" customHeight="1">
      <c r="A326" s="166">
        <v>3</v>
      </c>
      <c r="B326" s="167">
        <v>3</v>
      </c>
      <c r="C326" s="167">
        <v>1</v>
      </c>
      <c r="D326" s="167">
        <v>4</v>
      </c>
      <c r="E326" s="167">
        <v>1</v>
      </c>
      <c r="F326" s="169">
        <v>2</v>
      </c>
      <c r="G326" s="168" t="s">
        <v>185</v>
      </c>
      <c r="H326" s="146">
        <v>293</v>
      </c>
      <c r="I326" s="174">
        <v>0</v>
      </c>
      <c r="J326" s="220">
        <v>0</v>
      </c>
      <c r="K326" s="220">
        <v>0</v>
      </c>
      <c r="L326" s="219">
        <v>0</v>
      </c>
      <c r="M326" s="38"/>
    </row>
    <row r="327" spans="1:13" ht="26.25" hidden="1" customHeight="1">
      <c r="A327" s="166">
        <v>3</v>
      </c>
      <c r="B327" s="167">
        <v>3</v>
      </c>
      <c r="C327" s="167">
        <v>1</v>
      </c>
      <c r="D327" s="167">
        <v>5</v>
      </c>
      <c r="E327" s="167"/>
      <c r="F327" s="169"/>
      <c r="G327" s="168" t="s">
        <v>186</v>
      </c>
      <c r="H327" s="146">
        <v>294</v>
      </c>
      <c r="I327" s="178">
        <f t="shared" ref="I327:L328" si="28">I328</f>
        <v>0</v>
      </c>
      <c r="J327" s="231">
        <f t="shared" si="28"/>
        <v>0</v>
      </c>
      <c r="K327" s="156">
        <f t="shared" si="28"/>
        <v>0</v>
      </c>
      <c r="L327" s="156">
        <f t="shared" si="28"/>
        <v>0</v>
      </c>
      <c r="M327" s="38"/>
    </row>
    <row r="328" spans="1:13" ht="30" hidden="1" customHeight="1">
      <c r="A328" s="161">
        <v>3</v>
      </c>
      <c r="B328" s="189">
        <v>3</v>
      </c>
      <c r="C328" s="189">
        <v>1</v>
      </c>
      <c r="D328" s="189">
        <v>5</v>
      </c>
      <c r="E328" s="189">
        <v>1</v>
      </c>
      <c r="F328" s="190"/>
      <c r="G328" s="168" t="s">
        <v>186</v>
      </c>
      <c r="H328" s="146">
        <v>295</v>
      </c>
      <c r="I328" s="156">
        <f t="shared" si="28"/>
        <v>0</v>
      </c>
      <c r="J328" s="232">
        <f t="shared" si="28"/>
        <v>0</v>
      </c>
      <c r="K328" s="178">
        <f t="shared" si="28"/>
        <v>0</v>
      </c>
      <c r="L328" s="178">
        <f t="shared" si="28"/>
        <v>0</v>
      </c>
      <c r="M328" s="38"/>
    </row>
    <row r="329" spans="1:13" ht="30" hidden="1" customHeight="1">
      <c r="A329" s="166">
        <v>3</v>
      </c>
      <c r="B329" s="167">
        <v>3</v>
      </c>
      <c r="C329" s="167">
        <v>1</v>
      </c>
      <c r="D329" s="167">
        <v>5</v>
      </c>
      <c r="E329" s="167">
        <v>1</v>
      </c>
      <c r="F329" s="169">
        <v>1</v>
      </c>
      <c r="G329" s="168" t="s">
        <v>187</v>
      </c>
      <c r="H329" s="146">
        <v>296</v>
      </c>
      <c r="I329" s="174">
        <v>0</v>
      </c>
      <c r="J329" s="220">
        <v>0</v>
      </c>
      <c r="K329" s="220">
        <v>0</v>
      </c>
      <c r="L329" s="219">
        <v>0</v>
      </c>
      <c r="M329" s="38"/>
    </row>
    <row r="330" spans="1:13" ht="30" hidden="1" customHeight="1">
      <c r="A330" s="166">
        <v>3</v>
      </c>
      <c r="B330" s="167">
        <v>3</v>
      </c>
      <c r="C330" s="167">
        <v>1</v>
      </c>
      <c r="D330" s="167">
        <v>6</v>
      </c>
      <c r="E330" s="167"/>
      <c r="F330" s="169"/>
      <c r="G330" s="168" t="s">
        <v>157</v>
      </c>
      <c r="H330" s="146">
        <v>297</v>
      </c>
      <c r="I330" s="156">
        <f t="shared" ref="I330:L331" si="29">I331</f>
        <v>0</v>
      </c>
      <c r="J330" s="231">
        <f t="shared" si="29"/>
        <v>0</v>
      </c>
      <c r="K330" s="156">
        <f t="shared" si="29"/>
        <v>0</v>
      </c>
      <c r="L330" s="156">
        <f t="shared" si="29"/>
        <v>0</v>
      </c>
      <c r="M330" s="38"/>
    </row>
    <row r="331" spans="1:13" ht="30" hidden="1" customHeight="1">
      <c r="A331" s="166">
        <v>3</v>
      </c>
      <c r="B331" s="167">
        <v>3</v>
      </c>
      <c r="C331" s="167">
        <v>1</v>
      </c>
      <c r="D331" s="167">
        <v>6</v>
      </c>
      <c r="E331" s="167">
        <v>1</v>
      </c>
      <c r="F331" s="169"/>
      <c r="G331" s="168" t="s">
        <v>157</v>
      </c>
      <c r="H331" s="146">
        <v>298</v>
      </c>
      <c r="I331" s="155">
        <f t="shared" si="29"/>
        <v>0</v>
      </c>
      <c r="J331" s="231">
        <f t="shared" si="29"/>
        <v>0</v>
      </c>
      <c r="K331" s="156">
        <f t="shared" si="29"/>
        <v>0</v>
      </c>
      <c r="L331" s="156">
        <f t="shared" si="29"/>
        <v>0</v>
      </c>
      <c r="M331" s="38"/>
    </row>
    <row r="332" spans="1:13" ht="25.5" hidden="1" customHeight="1">
      <c r="A332" s="166">
        <v>3</v>
      </c>
      <c r="B332" s="167">
        <v>3</v>
      </c>
      <c r="C332" s="167">
        <v>1</v>
      </c>
      <c r="D332" s="167">
        <v>6</v>
      </c>
      <c r="E332" s="167">
        <v>1</v>
      </c>
      <c r="F332" s="169">
        <v>1</v>
      </c>
      <c r="G332" s="168" t="s">
        <v>157</v>
      </c>
      <c r="H332" s="146">
        <v>299</v>
      </c>
      <c r="I332" s="220">
        <v>0</v>
      </c>
      <c r="J332" s="220">
        <v>0</v>
      </c>
      <c r="K332" s="220">
        <v>0</v>
      </c>
      <c r="L332" s="219">
        <v>0</v>
      </c>
      <c r="M332" s="38"/>
    </row>
    <row r="333" spans="1:13" ht="22.5" hidden="1" customHeight="1">
      <c r="A333" s="166">
        <v>3</v>
      </c>
      <c r="B333" s="167">
        <v>3</v>
      </c>
      <c r="C333" s="167">
        <v>1</v>
      </c>
      <c r="D333" s="167">
        <v>7</v>
      </c>
      <c r="E333" s="167"/>
      <c r="F333" s="169"/>
      <c r="G333" s="168" t="s">
        <v>188</v>
      </c>
      <c r="H333" s="146">
        <v>300</v>
      </c>
      <c r="I333" s="155">
        <f>I334</f>
        <v>0</v>
      </c>
      <c r="J333" s="231">
        <f>J334</f>
        <v>0</v>
      </c>
      <c r="K333" s="156">
        <f>K334</f>
        <v>0</v>
      </c>
      <c r="L333" s="156">
        <f>L334</f>
        <v>0</v>
      </c>
      <c r="M333" s="38"/>
    </row>
    <row r="334" spans="1:13" ht="25.5" hidden="1" customHeight="1">
      <c r="A334" s="166">
        <v>3</v>
      </c>
      <c r="B334" s="167">
        <v>3</v>
      </c>
      <c r="C334" s="167">
        <v>1</v>
      </c>
      <c r="D334" s="167">
        <v>7</v>
      </c>
      <c r="E334" s="167">
        <v>1</v>
      </c>
      <c r="F334" s="169"/>
      <c r="G334" s="168" t="s">
        <v>188</v>
      </c>
      <c r="H334" s="146">
        <v>301</v>
      </c>
      <c r="I334" s="155">
        <f>I335+I336</f>
        <v>0</v>
      </c>
      <c r="J334" s="155">
        <f>J335+J336</f>
        <v>0</v>
      </c>
      <c r="K334" s="155">
        <f>K335+K336</f>
        <v>0</v>
      </c>
      <c r="L334" s="155">
        <f>L335+L336</f>
        <v>0</v>
      </c>
      <c r="M334" s="38"/>
    </row>
    <row r="335" spans="1:13" ht="27" hidden="1" customHeight="1">
      <c r="A335" s="166">
        <v>3</v>
      </c>
      <c r="B335" s="167">
        <v>3</v>
      </c>
      <c r="C335" s="167">
        <v>1</v>
      </c>
      <c r="D335" s="167">
        <v>7</v>
      </c>
      <c r="E335" s="167">
        <v>1</v>
      </c>
      <c r="F335" s="169">
        <v>1</v>
      </c>
      <c r="G335" s="168" t="s">
        <v>189</v>
      </c>
      <c r="H335" s="146">
        <v>302</v>
      </c>
      <c r="I335" s="220">
        <v>0</v>
      </c>
      <c r="J335" s="220">
        <v>0</v>
      </c>
      <c r="K335" s="220">
        <v>0</v>
      </c>
      <c r="L335" s="219">
        <v>0</v>
      </c>
      <c r="M335" s="38"/>
    </row>
    <row r="336" spans="1:13" ht="27.75" hidden="1" customHeight="1">
      <c r="A336" s="166">
        <v>3</v>
      </c>
      <c r="B336" s="167">
        <v>3</v>
      </c>
      <c r="C336" s="167">
        <v>1</v>
      </c>
      <c r="D336" s="167">
        <v>7</v>
      </c>
      <c r="E336" s="167">
        <v>1</v>
      </c>
      <c r="F336" s="169">
        <v>2</v>
      </c>
      <c r="G336" s="168" t="s">
        <v>190</v>
      </c>
      <c r="H336" s="146">
        <v>303</v>
      </c>
      <c r="I336" s="174">
        <v>0</v>
      </c>
      <c r="J336" s="174">
        <v>0</v>
      </c>
      <c r="K336" s="174">
        <v>0</v>
      </c>
      <c r="L336" s="174">
        <v>0</v>
      </c>
      <c r="M336" s="38"/>
    </row>
    <row r="337" spans="1:16" ht="38.25" hidden="1" customHeight="1">
      <c r="A337" s="166">
        <v>3</v>
      </c>
      <c r="B337" s="167">
        <v>3</v>
      </c>
      <c r="C337" s="167">
        <v>2</v>
      </c>
      <c r="D337" s="167"/>
      <c r="E337" s="167"/>
      <c r="F337" s="169"/>
      <c r="G337" s="168" t="s">
        <v>191</v>
      </c>
      <c r="H337" s="146">
        <v>304</v>
      </c>
      <c r="I337" s="155">
        <f>SUM(I338+I347+I351+I355+I359+I362+I365)</f>
        <v>0</v>
      </c>
      <c r="J337" s="231">
        <f>SUM(J338+J347+J351+J355+J359+J362+J365)</f>
        <v>0</v>
      </c>
      <c r="K337" s="156">
        <f>SUM(K338+K347+K351+K355+K359+K362+K365)</f>
        <v>0</v>
      </c>
      <c r="L337" s="156">
        <f>SUM(L338+L347+L351+L355+L359+L362+L365)</f>
        <v>0</v>
      </c>
      <c r="M337" s="38"/>
    </row>
    <row r="338" spans="1:16" ht="30" hidden="1" customHeight="1">
      <c r="A338" s="166">
        <v>3</v>
      </c>
      <c r="B338" s="167">
        <v>3</v>
      </c>
      <c r="C338" s="167">
        <v>2</v>
      </c>
      <c r="D338" s="167">
        <v>1</v>
      </c>
      <c r="E338" s="167"/>
      <c r="F338" s="169"/>
      <c r="G338" s="168" t="s">
        <v>139</v>
      </c>
      <c r="H338" s="146">
        <v>305</v>
      </c>
      <c r="I338" s="155">
        <f>I339</f>
        <v>0</v>
      </c>
      <c r="J338" s="231">
        <f>J339</f>
        <v>0</v>
      </c>
      <c r="K338" s="156">
        <f>K339</f>
        <v>0</v>
      </c>
      <c r="L338" s="156">
        <f>L339</f>
        <v>0</v>
      </c>
      <c r="M338" s="38"/>
    </row>
    <row r="339" spans="1:16" hidden="1">
      <c r="A339" s="170">
        <v>3</v>
      </c>
      <c r="B339" s="166">
        <v>3</v>
      </c>
      <c r="C339" s="167">
        <v>2</v>
      </c>
      <c r="D339" s="168">
        <v>1</v>
      </c>
      <c r="E339" s="166">
        <v>1</v>
      </c>
      <c r="F339" s="169"/>
      <c r="G339" s="168" t="s">
        <v>139</v>
      </c>
      <c r="H339" s="146">
        <v>306</v>
      </c>
      <c r="I339" s="155">
        <f t="shared" ref="I339:P339" si="30">SUM(I340:I340)</f>
        <v>0</v>
      </c>
      <c r="J339" s="155">
        <f t="shared" si="30"/>
        <v>0</v>
      </c>
      <c r="K339" s="155">
        <f t="shared" si="30"/>
        <v>0</v>
      </c>
      <c r="L339" s="155">
        <f t="shared" si="30"/>
        <v>0</v>
      </c>
      <c r="M339" s="233">
        <f t="shared" si="30"/>
        <v>0</v>
      </c>
      <c r="N339" s="233">
        <f t="shared" si="30"/>
        <v>0</v>
      </c>
      <c r="O339" s="233">
        <f t="shared" si="30"/>
        <v>0</v>
      </c>
      <c r="P339" s="233">
        <f t="shared" si="30"/>
        <v>0</v>
      </c>
    </row>
    <row r="340" spans="1:16" ht="27.75" hidden="1" customHeight="1">
      <c r="A340" s="170">
        <v>3</v>
      </c>
      <c r="B340" s="166">
        <v>3</v>
      </c>
      <c r="C340" s="167">
        <v>2</v>
      </c>
      <c r="D340" s="168">
        <v>1</v>
      </c>
      <c r="E340" s="166">
        <v>1</v>
      </c>
      <c r="F340" s="169">
        <v>1</v>
      </c>
      <c r="G340" s="168" t="s">
        <v>140</v>
      </c>
      <c r="H340" s="146">
        <v>307</v>
      </c>
      <c r="I340" s="220">
        <v>0</v>
      </c>
      <c r="J340" s="220">
        <v>0</v>
      </c>
      <c r="K340" s="220">
        <v>0</v>
      </c>
      <c r="L340" s="219">
        <v>0</v>
      </c>
      <c r="M340" s="38"/>
    </row>
    <row r="341" spans="1:16" hidden="1">
      <c r="A341" s="170">
        <v>3</v>
      </c>
      <c r="B341" s="166">
        <v>3</v>
      </c>
      <c r="C341" s="167">
        <v>2</v>
      </c>
      <c r="D341" s="168">
        <v>1</v>
      </c>
      <c r="E341" s="166">
        <v>2</v>
      </c>
      <c r="F341" s="169"/>
      <c r="G341" s="191" t="s">
        <v>163</v>
      </c>
      <c r="H341" s="146">
        <v>308</v>
      </c>
      <c r="I341" s="155">
        <f>SUM(I342:I343)</f>
        <v>0</v>
      </c>
      <c r="J341" s="155">
        <f>SUM(J342:J343)</f>
        <v>0</v>
      </c>
      <c r="K341" s="155">
        <f>SUM(K342:K343)</f>
        <v>0</v>
      </c>
      <c r="L341" s="155">
        <f>SUM(L342:L343)</f>
        <v>0</v>
      </c>
    </row>
    <row r="342" spans="1:16" hidden="1">
      <c r="A342" s="170">
        <v>3</v>
      </c>
      <c r="B342" s="166">
        <v>3</v>
      </c>
      <c r="C342" s="167">
        <v>2</v>
      </c>
      <c r="D342" s="168">
        <v>1</v>
      </c>
      <c r="E342" s="166">
        <v>2</v>
      </c>
      <c r="F342" s="169">
        <v>1</v>
      </c>
      <c r="G342" s="191" t="s">
        <v>142</v>
      </c>
      <c r="H342" s="146">
        <v>309</v>
      </c>
      <c r="I342" s="220">
        <v>0</v>
      </c>
      <c r="J342" s="220">
        <v>0</v>
      </c>
      <c r="K342" s="220">
        <v>0</v>
      </c>
      <c r="L342" s="219">
        <v>0</v>
      </c>
    </row>
    <row r="343" spans="1:16" hidden="1">
      <c r="A343" s="170">
        <v>3</v>
      </c>
      <c r="B343" s="166">
        <v>3</v>
      </c>
      <c r="C343" s="167">
        <v>2</v>
      </c>
      <c r="D343" s="168">
        <v>1</v>
      </c>
      <c r="E343" s="166">
        <v>2</v>
      </c>
      <c r="F343" s="169">
        <v>2</v>
      </c>
      <c r="G343" s="191" t="s">
        <v>143</v>
      </c>
      <c r="H343" s="146">
        <v>310</v>
      </c>
      <c r="I343" s="174">
        <v>0</v>
      </c>
      <c r="J343" s="174">
        <v>0</v>
      </c>
      <c r="K343" s="174">
        <v>0</v>
      </c>
      <c r="L343" s="174">
        <v>0</v>
      </c>
    </row>
    <row r="344" spans="1:16" hidden="1">
      <c r="A344" s="170">
        <v>3</v>
      </c>
      <c r="B344" s="166">
        <v>3</v>
      </c>
      <c r="C344" s="167">
        <v>2</v>
      </c>
      <c r="D344" s="168">
        <v>1</v>
      </c>
      <c r="E344" s="166">
        <v>3</v>
      </c>
      <c r="F344" s="169"/>
      <c r="G344" s="191" t="s">
        <v>144</v>
      </c>
      <c r="H344" s="146">
        <v>311</v>
      </c>
      <c r="I344" s="155">
        <f>SUM(I345:I346)</f>
        <v>0</v>
      </c>
      <c r="J344" s="155">
        <f>SUM(J345:J346)</f>
        <v>0</v>
      </c>
      <c r="K344" s="155">
        <f>SUM(K345:K346)</f>
        <v>0</v>
      </c>
      <c r="L344" s="155">
        <f>SUM(L345:L346)</f>
        <v>0</v>
      </c>
    </row>
    <row r="345" spans="1:16" hidden="1">
      <c r="A345" s="170">
        <v>3</v>
      </c>
      <c r="B345" s="166">
        <v>3</v>
      </c>
      <c r="C345" s="167">
        <v>2</v>
      </c>
      <c r="D345" s="168">
        <v>1</v>
      </c>
      <c r="E345" s="166">
        <v>3</v>
      </c>
      <c r="F345" s="169">
        <v>1</v>
      </c>
      <c r="G345" s="191" t="s">
        <v>145</v>
      </c>
      <c r="H345" s="146">
        <v>312</v>
      </c>
      <c r="I345" s="174">
        <v>0</v>
      </c>
      <c r="J345" s="174">
        <v>0</v>
      </c>
      <c r="K345" s="174">
        <v>0</v>
      </c>
      <c r="L345" s="174">
        <v>0</v>
      </c>
    </row>
    <row r="346" spans="1:16" hidden="1">
      <c r="A346" s="170">
        <v>3</v>
      </c>
      <c r="B346" s="166">
        <v>3</v>
      </c>
      <c r="C346" s="167">
        <v>2</v>
      </c>
      <c r="D346" s="168">
        <v>1</v>
      </c>
      <c r="E346" s="166">
        <v>3</v>
      </c>
      <c r="F346" s="169">
        <v>2</v>
      </c>
      <c r="G346" s="191" t="s">
        <v>164</v>
      </c>
      <c r="H346" s="146">
        <v>313</v>
      </c>
      <c r="I346" s="192">
        <v>0</v>
      </c>
      <c r="J346" s="234">
        <v>0</v>
      </c>
      <c r="K346" s="192">
        <v>0</v>
      </c>
      <c r="L346" s="192">
        <v>0</v>
      </c>
    </row>
    <row r="347" spans="1:16" hidden="1">
      <c r="A347" s="179">
        <v>3</v>
      </c>
      <c r="B347" s="179">
        <v>3</v>
      </c>
      <c r="C347" s="188">
        <v>2</v>
      </c>
      <c r="D347" s="191">
        <v>2</v>
      </c>
      <c r="E347" s="188"/>
      <c r="F347" s="190"/>
      <c r="G347" s="191" t="s">
        <v>177</v>
      </c>
      <c r="H347" s="146">
        <v>314</v>
      </c>
      <c r="I347" s="184">
        <f>I348</f>
        <v>0</v>
      </c>
      <c r="J347" s="235">
        <f>J348</f>
        <v>0</v>
      </c>
      <c r="K347" s="185">
        <f>K348</f>
        <v>0</v>
      </c>
      <c r="L347" s="185">
        <f>L348</f>
        <v>0</v>
      </c>
    </row>
    <row r="348" spans="1:16" hidden="1">
      <c r="A348" s="170">
        <v>3</v>
      </c>
      <c r="B348" s="170">
        <v>3</v>
      </c>
      <c r="C348" s="166">
        <v>2</v>
      </c>
      <c r="D348" s="168">
        <v>2</v>
      </c>
      <c r="E348" s="166">
        <v>1</v>
      </c>
      <c r="F348" s="169"/>
      <c r="G348" s="191" t="s">
        <v>177</v>
      </c>
      <c r="H348" s="146">
        <v>315</v>
      </c>
      <c r="I348" s="155">
        <f>SUM(I349:I350)</f>
        <v>0</v>
      </c>
      <c r="J348" s="197">
        <f>SUM(J349:J350)</f>
        <v>0</v>
      </c>
      <c r="K348" s="156">
        <f>SUM(K349:K350)</f>
        <v>0</v>
      </c>
      <c r="L348" s="156">
        <f>SUM(L349:L350)</f>
        <v>0</v>
      </c>
    </row>
    <row r="349" spans="1:16" hidden="1">
      <c r="A349" s="170">
        <v>3</v>
      </c>
      <c r="B349" s="170">
        <v>3</v>
      </c>
      <c r="C349" s="166">
        <v>2</v>
      </c>
      <c r="D349" s="168">
        <v>2</v>
      </c>
      <c r="E349" s="170">
        <v>1</v>
      </c>
      <c r="F349" s="202">
        <v>1</v>
      </c>
      <c r="G349" s="168" t="s">
        <v>178</v>
      </c>
      <c r="H349" s="146">
        <v>316</v>
      </c>
      <c r="I349" s="174">
        <v>0</v>
      </c>
      <c r="J349" s="174">
        <v>0</v>
      </c>
      <c r="K349" s="174">
        <v>0</v>
      </c>
      <c r="L349" s="174">
        <v>0</v>
      </c>
    </row>
    <row r="350" spans="1:16" hidden="1">
      <c r="A350" s="179">
        <v>3</v>
      </c>
      <c r="B350" s="179">
        <v>3</v>
      </c>
      <c r="C350" s="180">
        <v>2</v>
      </c>
      <c r="D350" s="181">
        <v>2</v>
      </c>
      <c r="E350" s="182">
        <v>1</v>
      </c>
      <c r="F350" s="210">
        <v>2</v>
      </c>
      <c r="G350" s="182" t="s">
        <v>179</v>
      </c>
      <c r="H350" s="146">
        <v>317</v>
      </c>
      <c r="I350" s="174">
        <v>0</v>
      </c>
      <c r="J350" s="174">
        <v>0</v>
      </c>
      <c r="K350" s="174">
        <v>0</v>
      </c>
      <c r="L350" s="174">
        <v>0</v>
      </c>
    </row>
    <row r="351" spans="1:16" ht="23.25" hidden="1" customHeight="1">
      <c r="A351" s="170">
        <v>3</v>
      </c>
      <c r="B351" s="170">
        <v>3</v>
      </c>
      <c r="C351" s="166">
        <v>2</v>
      </c>
      <c r="D351" s="167">
        <v>3</v>
      </c>
      <c r="E351" s="168"/>
      <c r="F351" s="202"/>
      <c r="G351" s="168" t="s">
        <v>180</v>
      </c>
      <c r="H351" s="146">
        <v>318</v>
      </c>
      <c r="I351" s="155">
        <f>I352</f>
        <v>0</v>
      </c>
      <c r="J351" s="197">
        <f>J352</f>
        <v>0</v>
      </c>
      <c r="K351" s="156">
        <f>K352</f>
        <v>0</v>
      </c>
      <c r="L351" s="156">
        <f>L352</f>
        <v>0</v>
      </c>
      <c r="M351" s="38"/>
    </row>
    <row r="352" spans="1:16" ht="27.75" hidden="1" customHeight="1">
      <c r="A352" s="170">
        <v>3</v>
      </c>
      <c r="B352" s="170">
        <v>3</v>
      </c>
      <c r="C352" s="166">
        <v>2</v>
      </c>
      <c r="D352" s="167">
        <v>3</v>
      </c>
      <c r="E352" s="168">
        <v>1</v>
      </c>
      <c r="F352" s="202"/>
      <c r="G352" s="168" t="s">
        <v>180</v>
      </c>
      <c r="H352" s="146">
        <v>319</v>
      </c>
      <c r="I352" s="155">
        <f>I353+I354</f>
        <v>0</v>
      </c>
      <c r="J352" s="155">
        <f>J353+J354</f>
        <v>0</v>
      </c>
      <c r="K352" s="155">
        <f>K353+K354</f>
        <v>0</v>
      </c>
      <c r="L352" s="155">
        <f>L353+L354</f>
        <v>0</v>
      </c>
      <c r="M352" s="38"/>
    </row>
    <row r="353" spans="1:13" ht="28.5" hidden="1" customHeight="1">
      <c r="A353" s="170">
        <v>3</v>
      </c>
      <c r="B353" s="170">
        <v>3</v>
      </c>
      <c r="C353" s="166">
        <v>2</v>
      </c>
      <c r="D353" s="167">
        <v>3</v>
      </c>
      <c r="E353" s="168">
        <v>1</v>
      </c>
      <c r="F353" s="202">
        <v>1</v>
      </c>
      <c r="G353" s="168" t="s">
        <v>181</v>
      </c>
      <c r="H353" s="146">
        <v>320</v>
      </c>
      <c r="I353" s="220">
        <v>0</v>
      </c>
      <c r="J353" s="220">
        <v>0</v>
      </c>
      <c r="K353" s="220">
        <v>0</v>
      </c>
      <c r="L353" s="219">
        <v>0</v>
      </c>
      <c r="M353" s="38"/>
    </row>
    <row r="354" spans="1:13" ht="27.75" hidden="1" customHeight="1">
      <c r="A354" s="170">
        <v>3</v>
      </c>
      <c r="B354" s="170">
        <v>3</v>
      </c>
      <c r="C354" s="166">
        <v>2</v>
      </c>
      <c r="D354" s="167">
        <v>3</v>
      </c>
      <c r="E354" s="168">
        <v>1</v>
      </c>
      <c r="F354" s="202">
        <v>2</v>
      </c>
      <c r="G354" s="168" t="s">
        <v>182</v>
      </c>
      <c r="H354" s="146">
        <v>321</v>
      </c>
      <c r="I354" s="174">
        <v>0</v>
      </c>
      <c r="J354" s="174">
        <v>0</v>
      </c>
      <c r="K354" s="174">
        <v>0</v>
      </c>
      <c r="L354" s="174">
        <v>0</v>
      </c>
      <c r="M354" s="38"/>
    </row>
    <row r="355" spans="1:13" hidden="1">
      <c r="A355" s="170">
        <v>3</v>
      </c>
      <c r="B355" s="170">
        <v>3</v>
      </c>
      <c r="C355" s="166">
        <v>2</v>
      </c>
      <c r="D355" s="167">
        <v>4</v>
      </c>
      <c r="E355" s="167"/>
      <c r="F355" s="169"/>
      <c r="G355" s="168" t="s">
        <v>183</v>
      </c>
      <c r="H355" s="146">
        <v>322</v>
      </c>
      <c r="I355" s="155">
        <f>I356</f>
        <v>0</v>
      </c>
      <c r="J355" s="197">
        <f>J356</f>
        <v>0</v>
      </c>
      <c r="K355" s="156">
        <f>K356</f>
        <v>0</v>
      </c>
      <c r="L355" s="156">
        <f>L356</f>
        <v>0</v>
      </c>
    </row>
    <row r="356" spans="1:13" hidden="1">
      <c r="A356" s="187">
        <v>3</v>
      </c>
      <c r="B356" s="187">
        <v>3</v>
      </c>
      <c r="C356" s="161">
        <v>2</v>
      </c>
      <c r="D356" s="159">
        <v>4</v>
      </c>
      <c r="E356" s="159">
        <v>1</v>
      </c>
      <c r="F356" s="162"/>
      <c r="G356" s="168" t="s">
        <v>183</v>
      </c>
      <c r="H356" s="146">
        <v>323</v>
      </c>
      <c r="I356" s="177">
        <f>SUM(I357:I358)</f>
        <v>0</v>
      </c>
      <c r="J356" s="199">
        <f>SUM(J357:J358)</f>
        <v>0</v>
      </c>
      <c r="K356" s="178">
        <f>SUM(K357:K358)</f>
        <v>0</v>
      </c>
      <c r="L356" s="178">
        <f>SUM(L357:L358)</f>
        <v>0</v>
      </c>
    </row>
    <row r="357" spans="1:13" ht="30.75" hidden="1" customHeight="1">
      <c r="A357" s="170">
        <v>3</v>
      </c>
      <c r="B357" s="170">
        <v>3</v>
      </c>
      <c r="C357" s="166">
        <v>2</v>
      </c>
      <c r="D357" s="167">
        <v>4</v>
      </c>
      <c r="E357" s="167">
        <v>1</v>
      </c>
      <c r="F357" s="169">
        <v>1</v>
      </c>
      <c r="G357" s="168" t="s">
        <v>184</v>
      </c>
      <c r="H357" s="146">
        <v>324</v>
      </c>
      <c r="I357" s="174">
        <v>0</v>
      </c>
      <c r="J357" s="174">
        <v>0</v>
      </c>
      <c r="K357" s="174">
        <v>0</v>
      </c>
      <c r="L357" s="174">
        <v>0</v>
      </c>
      <c r="M357" s="38"/>
    </row>
    <row r="358" spans="1:13" hidden="1">
      <c r="A358" s="170">
        <v>3</v>
      </c>
      <c r="B358" s="170">
        <v>3</v>
      </c>
      <c r="C358" s="166">
        <v>2</v>
      </c>
      <c r="D358" s="167">
        <v>4</v>
      </c>
      <c r="E358" s="167">
        <v>1</v>
      </c>
      <c r="F358" s="169">
        <v>2</v>
      </c>
      <c r="G358" s="168" t="s">
        <v>192</v>
      </c>
      <c r="H358" s="146">
        <v>325</v>
      </c>
      <c r="I358" s="174">
        <v>0</v>
      </c>
      <c r="J358" s="174">
        <v>0</v>
      </c>
      <c r="K358" s="174">
        <v>0</v>
      </c>
      <c r="L358" s="174">
        <v>0</v>
      </c>
    </row>
    <row r="359" spans="1:13" hidden="1">
      <c r="A359" s="170">
        <v>3</v>
      </c>
      <c r="B359" s="170">
        <v>3</v>
      </c>
      <c r="C359" s="166">
        <v>2</v>
      </c>
      <c r="D359" s="167">
        <v>5</v>
      </c>
      <c r="E359" s="167"/>
      <c r="F359" s="169"/>
      <c r="G359" s="168" t="s">
        <v>186</v>
      </c>
      <c r="H359" s="146">
        <v>326</v>
      </c>
      <c r="I359" s="155">
        <f t="shared" ref="I359:L360" si="31">I360</f>
        <v>0</v>
      </c>
      <c r="J359" s="197">
        <f t="shared" si="31"/>
        <v>0</v>
      </c>
      <c r="K359" s="156">
        <f t="shared" si="31"/>
        <v>0</v>
      </c>
      <c r="L359" s="156">
        <f t="shared" si="31"/>
        <v>0</v>
      </c>
    </row>
    <row r="360" spans="1:13" hidden="1">
      <c r="A360" s="187">
        <v>3</v>
      </c>
      <c r="B360" s="187">
        <v>3</v>
      </c>
      <c r="C360" s="161">
        <v>2</v>
      </c>
      <c r="D360" s="159">
        <v>5</v>
      </c>
      <c r="E360" s="159">
        <v>1</v>
      </c>
      <c r="F360" s="162"/>
      <c r="G360" s="168" t="s">
        <v>186</v>
      </c>
      <c r="H360" s="146">
        <v>327</v>
      </c>
      <c r="I360" s="177">
        <f t="shared" si="31"/>
        <v>0</v>
      </c>
      <c r="J360" s="199">
        <f t="shared" si="31"/>
        <v>0</v>
      </c>
      <c r="K360" s="178">
        <f t="shared" si="31"/>
        <v>0</v>
      </c>
      <c r="L360" s="178">
        <f t="shared" si="31"/>
        <v>0</v>
      </c>
    </row>
    <row r="361" spans="1:13" hidden="1">
      <c r="A361" s="170">
        <v>3</v>
      </c>
      <c r="B361" s="170">
        <v>3</v>
      </c>
      <c r="C361" s="166">
        <v>2</v>
      </c>
      <c r="D361" s="167">
        <v>5</v>
      </c>
      <c r="E361" s="167">
        <v>1</v>
      </c>
      <c r="F361" s="169">
        <v>1</v>
      </c>
      <c r="G361" s="168" t="s">
        <v>186</v>
      </c>
      <c r="H361" s="146">
        <v>328</v>
      </c>
      <c r="I361" s="220">
        <v>0</v>
      </c>
      <c r="J361" s="220">
        <v>0</v>
      </c>
      <c r="K361" s="220">
        <v>0</v>
      </c>
      <c r="L361" s="219">
        <v>0</v>
      </c>
    </row>
    <row r="362" spans="1:13" ht="30.75" hidden="1" customHeight="1">
      <c r="A362" s="170">
        <v>3</v>
      </c>
      <c r="B362" s="170">
        <v>3</v>
      </c>
      <c r="C362" s="166">
        <v>2</v>
      </c>
      <c r="D362" s="167">
        <v>6</v>
      </c>
      <c r="E362" s="167"/>
      <c r="F362" s="169"/>
      <c r="G362" s="168" t="s">
        <v>157</v>
      </c>
      <c r="H362" s="146">
        <v>329</v>
      </c>
      <c r="I362" s="155">
        <f t="shared" ref="I362:L363" si="32">I363</f>
        <v>0</v>
      </c>
      <c r="J362" s="197">
        <f t="shared" si="32"/>
        <v>0</v>
      </c>
      <c r="K362" s="156">
        <f t="shared" si="32"/>
        <v>0</v>
      </c>
      <c r="L362" s="156">
        <f t="shared" si="32"/>
        <v>0</v>
      </c>
      <c r="M362" s="38"/>
    </row>
    <row r="363" spans="1:13" ht="25.5" hidden="1" customHeight="1">
      <c r="A363" s="170">
        <v>3</v>
      </c>
      <c r="B363" s="170">
        <v>3</v>
      </c>
      <c r="C363" s="166">
        <v>2</v>
      </c>
      <c r="D363" s="167">
        <v>6</v>
      </c>
      <c r="E363" s="167">
        <v>1</v>
      </c>
      <c r="F363" s="169"/>
      <c r="G363" s="168" t="s">
        <v>157</v>
      </c>
      <c r="H363" s="146">
        <v>330</v>
      </c>
      <c r="I363" s="155">
        <f t="shared" si="32"/>
        <v>0</v>
      </c>
      <c r="J363" s="197">
        <f t="shared" si="32"/>
        <v>0</v>
      </c>
      <c r="K363" s="156">
        <f t="shared" si="32"/>
        <v>0</v>
      </c>
      <c r="L363" s="156">
        <f t="shared" si="32"/>
        <v>0</v>
      </c>
      <c r="M363" s="38"/>
    </row>
    <row r="364" spans="1:13" ht="24" hidden="1" customHeight="1">
      <c r="A364" s="179">
        <v>3</v>
      </c>
      <c r="B364" s="179">
        <v>3</v>
      </c>
      <c r="C364" s="180">
        <v>2</v>
      </c>
      <c r="D364" s="181">
        <v>6</v>
      </c>
      <c r="E364" s="181">
        <v>1</v>
      </c>
      <c r="F364" s="183">
        <v>1</v>
      </c>
      <c r="G364" s="182" t="s">
        <v>157</v>
      </c>
      <c r="H364" s="146">
        <v>331</v>
      </c>
      <c r="I364" s="220">
        <v>0</v>
      </c>
      <c r="J364" s="220">
        <v>0</v>
      </c>
      <c r="K364" s="220">
        <v>0</v>
      </c>
      <c r="L364" s="219">
        <v>0</v>
      </c>
      <c r="M364" s="38"/>
    </row>
    <row r="365" spans="1:13" ht="28.5" hidden="1" customHeight="1">
      <c r="A365" s="170">
        <v>3</v>
      </c>
      <c r="B365" s="170">
        <v>3</v>
      </c>
      <c r="C365" s="166">
        <v>2</v>
      </c>
      <c r="D365" s="167">
        <v>7</v>
      </c>
      <c r="E365" s="167"/>
      <c r="F365" s="169"/>
      <c r="G365" s="168" t="s">
        <v>188</v>
      </c>
      <c r="H365" s="146">
        <v>332</v>
      </c>
      <c r="I365" s="155">
        <f>I366</f>
        <v>0</v>
      </c>
      <c r="J365" s="197">
        <f>J366</f>
        <v>0</v>
      </c>
      <c r="K365" s="156">
        <f>K366</f>
        <v>0</v>
      </c>
      <c r="L365" s="156">
        <f>L366</f>
        <v>0</v>
      </c>
      <c r="M365" s="38"/>
    </row>
    <row r="366" spans="1:13" ht="28.5" hidden="1" customHeight="1">
      <c r="A366" s="179">
        <v>3</v>
      </c>
      <c r="B366" s="179">
        <v>3</v>
      </c>
      <c r="C366" s="180">
        <v>2</v>
      </c>
      <c r="D366" s="181">
        <v>7</v>
      </c>
      <c r="E366" s="181">
        <v>1</v>
      </c>
      <c r="F366" s="183"/>
      <c r="G366" s="168" t="s">
        <v>188</v>
      </c>
      <c r="H366" s="146">
        <v>333</v>
      </c>
      <c r="I366" s="155">
        <f>SUM(I367:I368)</f>
        <v>0</v>
      </c>
      <c r="J366" s="155">
        <f>SUM(J367:J368)</f>
        <v>0</v>
      </c>
      <c r="K366" s="155">
        <f>SUM(K367:K368)</f>
        <v>0</v>
      </c>
      <c r="L366" s="155">
        <f>SUM(L367:L368)</f>
        <v>0</v>
      </c>
      <c r="M366" s="38"/>
    </row>
    <row r="367" spans="1:13" ht="27" hidden="1" customHeight="1">
      <c r="A367" s="170">
        <v>3</v>
      </c>
      <c r="B367" s="170">
        <v>3</v>
      </c>
      <c r="C367" s="166">
        <v>2</v>
      </c>
      <c r="D367" s="167">
        <v>7</v>
      </c>
      <c r="E367" s="167">
        <v>1</v>
      </c>
      <c r="F367" s="169">
        <v>1</v>
      </c>
      <c r="G367" s="168" t="s">
        <v>189</v>
      </c>
      <c r="H367" s="146">
        <v>334</v>
      </c>
      <c r="I367" s="220">
        <v>0</v>
      </c>
      <c r="J367" s="220">
        <v>0</v>
      </c>
      <c r="K367" s="220">
        <v>0</v>
      </c>
      <c r="L367" s="219">
        <v>0</v>
      </c>
      <c r="M367" s="38"/>
    </row>
    <row r="368" spans="1:13" ht="30" hidden="1" customHeight="1">
      <c r="A368" s="170">
        <v>3</v>
      </c>
      <c r="B368" s="170">
        <v>3</v>
      </c>
      <c r="C368" s="166">
        <v>2</v>
      </c>
      <c r="D368" s="167">
        <v>7</v>
      </c>
      <c r="E368" s="167">
        <v>1</v>
      </c>
      <c r="F368" s="169">
        <v>2</v>
      </c>
      <c r="G368" s="168" t="s">
        <v>190</v>
      </c>
      <c r="H368" s="146">
        <v>335</v>
      </c>
      <c r="I368" s="174">
        <v>0</v>
      </c>
      <c r="J368" s="174">
        <v>0</v>
      </c>
      <c r="K368" s="174">
        <v>0</v>
      </c>
      <c r="L368" s="174">
        <v>0</v>
      </c>
      <c r="M368" s="38"/>
    </row>
    <row r="369" spans="1:13" ht="39.75" customHeight="1">
      <c r="A369" s="133"/>
      <c r="B369" s="133"/>
      <c r="C369" s="134"/>
      <c r="D369" s="236"/>
      <c r="E369" s="237"/>
      <c r="F369" s="238"/>
      <c r="G369" s="239" t="s">
        <v>193</v>
      </c>
      <c r="H369" s="146">
        <v>336</v>
      </c>
      <c r="I369" s="207">
        <f>SUM(I34+I185)</f>
        <v>68500</v>
      </c>
      <c r="J369" s="207">
        <f>SUM(J34+J185)</f>
        <v>68500</v>
      </c>
      <c r="K369" s="207">
        <f>SUM(K34+K185)</f>
        <v>68499.25</v>
      </c>
      <c r="L369" s="207">
        <f>SUM(L34+L185)</f>
        <v>68499.25</v>
      </c>
      <c r="M369" s="38"/>
    </row>
    <row r="370" spans="1:13" ht="18.75" customHeight="1">
      <c r="G370" s="157"/>
      <c r="H370" s="146"/>
      <c r="I370" s="240"/>
      <c r="J370" s="241"/>
      <c r="K370" s="241"/>
      <c r="L370" s="241"/>
    </row>
    <row r="371" spans="1:13" ht="23.25" customHeight="1">
      <c r="A371" s="491" t="s">
        <v>371</v>
      </c>
      <c r="B371" s="491"/>
      <c r="C371" s="491"/>
      <c r="D371" s="491"/>
      <c r="E371" s="491"/>
      <c r="F371" s="491"/>
      <c r="G371" s="491"/>
      <c r="H371" s="242"/>
      <c r="I371" s="243"/>
      <c r="J371" s="492" t="s">
        <v>372</v>
      </c>
      <c r="K371" s="492"/>
      <c r="L371" s="492"/>
    </row>
    <row r="372" spans="1:13" ht="18.75" customHeight="1">
      <c r="A372" s="244"/>
      <c r="B372" s="244"/>
      <c r="C372" s="244"/>
      <c r="D372" s="478" t="s">
        <v>393</v>
      </c>
      <c r="E372" s="478"/>
      <c r="F372" s="478"/>
      <c r="G372" s="478"/>
      <c r="I372" s="245" t="s">
        <v>194</v>
      </c>
      <c r="K372" s="479" t="s">
        <v>195</v>
      </c>
      <c r="L372" s="479"/>
    </row>
    <row r="373" spans="1:13" ht="12.75" customHeight="1">
      <c r="I373" s="246"/>
      <c r="K373" s="246"/>
      <c r="L373" s="246"/>
    </row>
    <row r="374" spans="1:13" ht="30" customHeight="1">
      <c r="A374" s="480" t="s">
        <v>365</v>
      </c>
      <c r="B374" s="480"/>
      <c r="C374" s="480"/>
      <c r="D374" s="480"/>
      <c r="E374" s="480"/>
      <c r="F374" s="480"/>
      <c r="G374" s="480"/>
      <c r="I374" s="246"/>
      <c r="J374" s="481" t="s">
        <v>196</v>
      </c>
      <c r="K374" s="481"/>
      <c r="L374" s="481"/>
    </row>
    <row r="375" spans="1:13" ht="33.75" customHeight="1">
      <c r="D375" s="482" t="s">
        <v>394</v>
      </c>
      <c r="E375" s="483"/>
      <c r="F375" s="483"/>
      <c r="G375" s="483"/>
      <c r="H375" s="91"/>
      <c r="I375" s="247" t="s">
        <v>194</v>
      </c>
      <c r="K375" s="479" t="s">
        <v>195</v>
      </c>
      <c r="L375" s="479"/>
    </row>
    <row r="376" spans="1:13" ht="7.5" customHeight="1"/>
    <row r="377" spans="1:13" ht="8.25" customHeight="1">
      <c r="H377" s="92" t="s">
        <v>373</v>
      </c>
    </row>
  </sheetData>
  <mergeCells count="32">
    <mergeCell ref="A374:G374"/>
    <mergeCell ref="J374:L374"/>
    <mergeCell ref="D375:G375"/>
    <mergeCell ref="K375:L375"/>
    <mergeCell ref="L31:L32"/>
    <mergeCell ref="A33:F33"/>
    <mergeCell ref="A371:G371"/>
    <mergeCell ref="J371:L371"/>
    <mergeCell ref="D372:G372"/>
    <mergeCell ref="K372:L372"/>
    <mergeCell ref="K31:K32"/>
    <mergeCell ref="A26:I26"/>
    <mergeCell ref="A27:I27"/>
    <mergeCell ref="G29:H29"/>
    <mergeCell ref="A31:F32"/>
    <mergeCell ref="G31:G32"/>
    <mergeCell ref="H31:H32"/>
    <mergeCell ref="I31:J31"/>
    <mergeCell ref="B16:L16"/>
    <mergeCell ref="G18:K18"/>
    <mergeCell ref="G19:K19"/>
    <mergeCell ref="E21:K21"/>
    <mergeCell ref="A22:L22"/>
    <mergeCell ref="G15:K15"/>
    <mergeCell ref="J1:L1"/>
    <mergeCell ref="J2:L2"/>
    <mergeCell ref="A9:L9"/>
    <mergeCell ref="G14:K14"/>
    <mergeCell ref="A7:L7"/>
    <mergeCell ref="A10:L10"/>
    <mergeCell ref="G12:K12"/>
    <mergeCell ref="A13:L13"/>
  </mergeCells>
  <pageMargins left="0.31496062992125984" right="0.11811023622047245" top="0.98425196850393704" bottom="0.19685039370078741" header="0.31496062992125984" footer="0.31496062992125984"/>
  <pageSetup paperSize="9" scale="90"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7"/>
  <sheetViews>
    <sheetView topLeftCell="A18" workbookViewId="0">
      <selection activeCell="A374" sqref="A374:G374"/>
    </sheetView>
  </sheetViews>
  <sheetFormatPr defaultColWidth="9.140625" defaultRowHeight="15"/>
  <cols>
    <col min="1" max="4" width="2" style="92" customWidth="1"/>
    <col min="5" max="5" width="2.140625" style="92" customWidth="1"/>
    <col min="6" max="6" width="3.5703125" style="91" customWidth="1"/>
    <col min="7" max="7" width="34.28515625" style="92" customWidth="1"/>
    <col min="8" max="8" width="4.7109375" style="92" customWidth="1"/>
    <col min="9" max="12" width="12.85546875" style="92" customWidth="1"/>
    <col min="13" max="13" width="0.140625" style="92" hidden="1" customWidth="1"/>
    <col min="14" max="14" width="6.140625" style="92" hidden="1" customWidth="1"/>
    <col min="15" max="15" width="8.85546875" style="92" hidden="1" customWidth="1"/>
    <col min="16" max="16" width="9.140625" style="92"/>
    <col min="17" max="17" width="6.140625" style="92" customWidth="1"/>
    <col min="18" max="18" width="9.140625" style="92"/>
    <col min="19" max="16384" width="9.140625" style="38"/>
  </cols>
  <sheetData>
    <row r="1" spans="1:17" ht="24.75" customHeight="1">
      <c r="G1" s="107"/>
      <c r="H1" s="108"/>
      <c r="I1" s="109"/>
      <c r="J1" s="474" t="s">
        <v>368</v>
      </c>
      <c r="K1" s="474"/>
      <c r="L1" s="474"/>
      <c r="M1" s="110"/>
      <c r="N1" s="81"/>
      <c r="O1" s="81"/>
      <c r="P1" s="81"/>
      <c r="Q1" s="81"/>
    </row>
    <row r="2" spans="1:17" ht="13.5" customHeight="1">
      <c r="H2" s="108"/>
      <c r="I2" s="111"/>
      <c r="J2" s="475" t="s">
        <v>357</v>
      </c>
      <c r="K2" s="475"/>
      <c r="L2" s="475"/>
      <c r="M2" s="110"/>
      <c r="N2" s="81"/>
      <c r="O2" s="81"/>
      <c r="P2" s="81"/>
      <c r="Q2" s="112"/>
    </row>
    <row r="3" spans="1:17" ht="5.25" customHeight="1">
      <c r="H3" s="113"/>
      <c r="I3" s="81"/>
      <c r="J3" s="81"/>
      <c r="K3" s="114"/>
      <c r="L3" s="114"/>
      <c r="M3" s="110"/>
      <c r="N3" s="81"/>
      <c r="O3" s="81"/>
      <c r="P3" s="81"/>
      <c r="Q3" s="112"/>
    </row>
    <row r="4" spans="1:17" ht="6" customHeight="1">
      <c r="G4" s="115" t="s">
        <v>0</v>
      </c>
      <c r="H4" s="108"/>
      <c r="J4" s="114"/>
      <c r="K4" s="114"/>
      <c r="L4" s="114"/>
      <c r="M4" s="110"/>
      <c r="N4" s="81"/>
      <c r="O4" s="81"/>
      <c r="P4" s="81"/>
      <c r="Q4" s="112"/>
    </row>
    <row r="5" spans="1:17" ht="5.25" customHeight="1">
      <c r="H5" s="108"/>
      <c r="J5" s="114"/>
      <c r="K5" s="114"/>
      <c r="L5" s="114"/>
      <c r="M5" s="110"/>
      <c r="N5" s="81"/>
      <c r="O5" s="81"/>
      <c r="P5" s="81"/>
      <c r="Q5" s="112"/>
    </row>
    <row r="6" spans="1:17" ht="3.75" customHeight="1">
      <c r="H6" s="108"/>
      <c r="J6" s="116"/>
      <c r="K6" s="114"/>
      <c r="L6" s="114"/>
      <c r="M6" s="110"/>
      <c r="N6" s="81"/>
      <c r="O6" s="81"/>
      <c r="P6" s="81"/>
    </row>
    <row r="7" spans="1:17" ht="36.75" customHeight="1">
      <c r="A7" s="476" t="s">
        <v>377</v>
      </c>
      <c r="B7" s="476"/>
      <c r="C7" s="476"/>
      <c r="D7" s="476"/>
      <c r="E7" s="476"/>
      <c r="F7" s="476"/>
      <c r="G7" s="476"/>
      <c r="H7" s="476"/>
      <c r="I7" s="476"/>
      <c r="J7" s="476"/>
      <c r="K7" s="476"/>
      <c r="L7" s="476"/>
      <c r="M7" s="117"/>
      <c r="N7" s="117"/>
      <c r="O7" s="117"/>
      <c r="P7" s="117"/>
      <c r="Q7" s="117"/>
    </row>
    <row r="8" spans="1:17" ht="12" customHeight="1">
      <c r="G8" s="117"/>
      <c r="H8" s="118"/>
      <c r="I8" s="118"/>
      <c r="J8" s="119"/>
      <c r="K8" s="119"/>
      <c r="L8" s="120"/>
      <c r="M8" s="110"/>
    </row>
    <row r="9" spans="1:17" ht="18" customHeight="1">
      <c r="A9" s="477" t="s">
        <v>338</v>
      </c>
      <c r="B9" s="477"/>
      <c r="C9" s="477"/>
      <c r="D9" s="477"/>
      <c r="E9" s="477"/>
      <c r="F9" s="477"/>
      <c r="G9" s="477"/>
      <c r="H9" s="477"/>
      <c r="I9" s="477"/>
      <c r="J9" s="477"/>
      <c r="K9" s="477"/>
      <c r="L9" s="477"/>
      <c r="M9" s="110"/>
    </row>
    <row r="10" spans="1:17" ht="18.75" customHeight="1">
      <c r="A10" s="473" t="s">
        <v>1</v>
      </c>
      <c r="B10" s="470"/>
      <c r="C10" s="470"/>
      <c r="D10" s="470"/>
      <c r="E10" s="470"/>
      <c r="F10" s="470"/>
      <c r="G10" s="470"/>
      <c r="H10" s="470"/>
      <c r="I10" s="470"/>
      <c r="J10" s="470"/>
      <c r="K10" s="470"/>
      <c r="L10" s="470"/>
      <c r="M10" s="110"/>
    </row>
    <row r="11" spans="1:17" ht="7.5" customHeight="1">
      <c r="A11" s="121"/>
      <c r="B11" s="81"/>
      <c r="C11" s="81"/>
      <c r="D11" s="81"/>
      <c r="E11" s="81"/>
      <c r="F11" s="81"/>
      <c r="G11" s="81"/>
      <c r="H11" s="81"/>
      <c r="I11" s="81"/>
      <c r="J11" s="81"/>
      <c r="K11" s="81"/>
      <c r="L11" s="81"/>
      <c r="M11" s="110"/>
    </row>
    <row r="12" spans="1:17" ht="14.25" customHeight="1">
      <c r="A12" s="121"/>
      <c r="B12" s="81"/>
      <c r="C12" s="81"/>
      <c r="D12" s="81"/>
      <c r="E12" s="81"/>
      <c r="F12" s="81"/>
      <c r="G12" s="467" t="s">
        <v>378</v>
      </c>
      <c r="H12" s="467"/>
      <c r="I12" s="467"/>
      <c r="J12" s="467"/>
      <c r="K12" s="467"/>
      <c r="L12" s="81"/>
      <c r="M12" s="110"/>
    </row>
    <row r="13" spans="1:17" ht="16.5" customHeight="1">
      <c r="A13" s="468" t="s">
        <v>379</v>
      </c>
      <c r="B13" s="468"/>
      <c r="C13" s="468"/>
      <c r="D13" s="468"/>
      <c r="E13" s="468"/>
      <c r="F13" s="468"/>
      <c r="G13" s="468"/>
      <c r="H13" s="468"/>
      <c r="I13" s="468"/>
      <c r="J13" s="468"/>
      <c r="K13" s="468"/>
      <c r="L13" s="468"/>
      <c r="M13" s="110"/>
      <c r="P13" s="92" t="s">
        <v>9</v>
      </c>
    </row>
    <row r="14" spans="1:17" ht="15.75" customHeight="1">
      <c r="G14" s="472" t="s">
        <v>395</v>
      </c>
      <c r="H14" s="472"/>
      <c r="I14" s="472"/>
      <c r="J14" s="472"/>
      <c r="K14" s="472"/>
      <c r="M14" s="110"/>
    </row>
    <row r="15" spans="1:17" ht="12" customHeight="1">
      <c r="G15" s="469" t="s">
        <v>380</v>
      </c>
      <c r="H15" s="469"/>
      <c r="I15" s="469"/>
      <c r="J15" s="469"/>
      <c r="K15" s="469"/>
    </row>
    <row r="16" spans="1:17" ht="12" customHeight="1">
      <c r="B16" s="468" t="s">
        <v>2</v>
      </c>
      <c r="C16" s="468"/>
      <c r="D16" s="468"/>
      <c r="E16" s="468"/>
      <c r="F16" s="468"/>
      <c r="G16" s="468"/>
      <c r="H16" s="468"/>
      <c r="I16" s="468"/>
      <c r="J16" s="468"/>
      <c r="K16" s="468"/>
      <c r="L16" s="468"/>
    </row>
    <row r="17" spans="1:13" ht="12" customHeight="1"/>
    <row r="18" spans="1:13" ht="12.75" customHeight="1">
      <c r="G18" s="472" t="s">
        <v>381</v>
      </c>
      <c r="H18" s="472"/>
      <c r="I18" s="472"/>
      <c r="J18" s="472"/>
      <c r="K18" s="472"/>
    </row>
    <row r="19" spans="1:13" ht="11.25" customHeight="1">
      <c r="G19" s="470" t="s">
        <v>3</v>
      </c>
      <c r="H19" s="470"/>
      <c r="I19" s="470"/>
      <c r="J19" s="470"/>
      <c r="K19" s="470"/>
    </row>
    <row r="20" spans="1:13" ht="11.25" customHeight="1">
      <c r="G20" s="81"/>
      <c r="H20" s="81"/>
      <c r="I20" s="81"/>
      <c r="J20" s="81"/>
      <c r="K20" s="81"/>
    </row>
    <row r="21" spans="1:13">
      <c r="E21" s="465" t="s">
        <v>199</v>
      </c>
      <c r="F21" s="465"/>
      <c r="G21" s="465"/>
      <c r="H21" s="465"/>
      <c r="I21" s="465"/>
      <c r="J21" s="465"/>
      <c r="K21" s="465"/>
    </row>
    <row r="22" spans="1:13" ht="12" customHeight="1">
      <c r="A22" s="466" t="s">
        <v>4</v>
      </c>
      <c r="B22" s="466"/>
      <c r="C22" s="466"/>
      <c r="D22" s="466"/>
      <c r="E22" s="466"/>
      <c r="F22" s="466"/>
      <c r="G22" s="466"/>
      <c r="H22" s="466"/>
      <c r="I22" s="466"/>
      <c r="J22" s="466"/>
      <c r="K22" s="466"/>
      <c r="L22" s="466"/>
      <c r="M22" s="122"/>
    </row>
    <row r="23" spans="1:13" ht="12" customHeight="1">
      <c r="F23" s="92"/>
      <c r="J23" s="123"/>
      <c r="K23" s="120"/>
      <c r="L23" s="124" t="s">
        <v>5</v>
      </c>
      <c r="M23" s="122"/>
    </row>
    <row r="24" spans="1:13" ht="11.25" customHeight="1">
      <c r="F24" s="92"/>
      <c r="J24" s="125" t="s">
        <v>358</v>
      </c>
      <c r="K24" s="113"/>
      <c r="L24" s="126"/>
      <c r="M24" s="122"/>
    </row>
    <row r="25" spans="1:13" ht="12" customHeight="1">
      <c r="E25" s="81"/>
      <c r="F25" s="127"/>
      <c r="I25" s="102"/>
      <c r="J25" s="102"/>
      <c r="K25" s="128" t="s">
        <v>6</v>
      </c>
      <c r="L25" s="126"/>
      <c r="M25" s="122"/>
    </row>
    <row r="26" spans="1:13" ht="12.75" customHeight="1">
      <c r="A26" s="483"/>
      <c r="B26" s="483"/>
      <c r="C26" s="483"/>
      <c r="D26" s="483"/>
      <c r="E26" s="483"/>
      <c r="F26" s="483"/>
      <c r="G26" s="483"/>
      <c r="H26" s="483"/>
      <c r="I26" s="483"/>
      <c r="K26" s="128" t="s">
        <v>7</v>
      </c>
      <c r="L26" s="129" t="s">
        <v>8</v>
      </c>
      <c r="M26" s="122"/>
    </row>
    <row r="27" spans="1:13" ht="12" customHeight="1">
      <c r="A27" s="483" t="s">
        <v>200</v>
      </c>
      <c r="B27" s="483"/>
      <c r="C27" s="483"/>
      <c r="D27" s="483"/>
      <c r="E27" s="483"/>
      <c r="F27" s="483"/>
      <c r="G27" s="483"/>
      <c r="H27" s="483"/>
      <c r="I27" s="483"/>
      <c r="J27" s="130" t="s">
        <v>10</v>
      </c>
      <c r="K27" s="131" t="s">
        <v>22</v>
      </c>
      <c r="L27" s="126"/>
      <c r="M27" s="122"/>
    </row>
    <row r="28" spans="1:13" ht="43.5" customHeight="1">
      <c r="F28" s="92"/>
      <c r="G28" s="132" t="s">
        <v>11</v>
      </c>
      <c r="H28" s="133" t="s">
        <v>203</v>
      </c>
      <c r="I28" s="134"/>
      <c r="J28" s="135"/>
      <c r="K28" s="126"/>
      <c r="L28" s="126"/>
      <c r="M28" s="122"/>
    </row>
    <row r="29" spans="1:13" ht="13.5" customHeight="1">
      <c r="F29" s="92"/>
      <c r="G29" s="493" t="s">
        <v>12</v>
      </c>
      <c r="H29" s="493"/>
      <c r="I29" s="136" t="s">
        <v>201</v>
      </c>
      <c r="J29" s="137" t="s">
        <v>202</v>
      </c>
      <c r="K29" s="138" t="s">
        <v>202</v>
      </c>
      <c r="L29" s="138" t="s">
        <v>202</v>
      </c>
      <c r="M29" s="122"/>
    </row>
    <row r="30" spans="1:13" ht="14.25" customHeight="1">
      <c r="A30" s="139" t="s">
        <v>204</v>
      </c>
      <c r="B30" s="139"/>
      <c r="C30" s="139"/>
      <c r="D30" s="139"/>
      <c r="E30" s="139"/>
      <c r="F30" s="140"/>
      <c r="G30" s="141"/>
      <c r="I30" s="141"/>
      <c r="J30" s="141"/>
      <c r="K30" s="141"/>
      <c r="L30" s="142" t="s">
        <v>13</v>
      </c>
      <c r="M30" s="143"/>
    </row>
    <row r="31" spans="1:13" ht="24" customHeight="1">
      <c r="A31" s="494" t="s">
        <v>14</v>
      </c>
      <c r="B31" s="495"/>
      <c r="C31" s="495"/>
      <c r="D31" s="495"/>
      <c r="E31" s="495"/>
      <c r="F31" s="495"/>
      <c r="G31" s="498" t="s">
        <v>15</v>
      </c>
      <c r="H31" s="500" t="s">
        <v>16</v>
      </c>
      <c r="I31" s="502" t="s">
        <v>17</v>
      </c>
      <c r="J31" s="503"/>
      <c r="K31" s="484" t="s">
        <v>18</v>
      </c>
      <c r="L31" s="486" t="s">
        <v>19</v>
      </c>
      <c r="M31" s="143"/>
    </row>
    <row r="32" spans="1:13" ht="46.5" customHeight="1">
      <c r="A32" s="496"/>
      <c r="B32" s="497"/>
      <c r="C32" s="497"/>
      <c r="D32" s="497"/>
      <c r="E32" s="497"/>
      <c r="F32" s="497"/>
      <c r="G32" s="499"/>
      <c r="H32" s="501"/>
      <c r="I32" s="144" t="s">
        <v>20</v>
      </c>
      <c r="J32" s="145" t="s">
        <v>21</v>
      </c>
      <c r="K32" s="485"/>
      <c r="L32" s="487"/>
    </row>
    <row r="33" spans="1:18" ht="11.25" customHeight="1">
      <c r="A33" s="488" t="s">
        <v>22</v>
      </c>
      <c r="B33" s="489"/>
      <c r="C33" s="489"/>
      <c r="D33" s="489"/>
      <c r="E33" s="489"/>
      <c r="F33" s="490"/>
      <c r="G33" s="146">
        <v>2</v>
      </c>
      <c r="H33" s="147">
        <v>3</v>
      </c>
      <c r="I33" s="148" t="s">
        <v>23</v>
      </c>
      <c r="J33" s="149" t="s">
        <v>24</v>
      </c>
      <c r="K33" s="150">
        <v>6</v>
      </c>
      <c r="L33" s="150">
        <v>7</v>
      </c>
    </row>
    <row r="34" spans="1:18" s="157" customFormat="1" ht="14.25" customHeight="1">
      <c r="A34" s="151">
        <v>2</v>
      </c>
      <c r="B34" s="151"/>
      <c r="C34" s="152"/>
      <c r="D34" s="153"/>
      <c r="E34" s="151"/>
      <c r="F34" s="154"/>
      <c r="G34" s="153" t="s">
        <v>25</v>
      </c>
      <c r="H34" s="146">
        <v>1</v>
      </c>
      <c r="I34" s="155">
        <f>SUM(I35+I46+I66+I87+I94+I114+I140+I159+I169)</f>
        <v>699975</v>
      </c>
      <c r="J34" s="155">
        <f>SUM(J35+J46+J66+J87+J94+J114+J140+J159+J169)</f>
        <v>699975</v>
      </c>
      <c r="K34" s="156">
        <f>SUM(K35+K46+K66+K87+K94+K114+K140+K159+K169)</f>
        <v>699975</v>
      </c>
      <c r="L34" s="155">
        <f>SUM(L35+L46+L66+L87+L94+L114+L140+L159+L169)</f>
        <v>699975</v>
      </c>
    </row>
    <row r="35" spans="1:18" ht="16.5" customHeight="1">
      <c r="A35" s="151">
        <v>2</v>
      </c>
      <c r="B35" s="158">
        <v>1</v>
      </c>
      <c r="C35" s="159"/>
      <c r="D35" s="160"/>
      <c r="E35" s="161"/>
      <c r="F35" s="162"/>
      <c r="G35" s="163" t="s">
        <v>26</v>
      </c>
      <c r="H35" s="146">
        <v>2</v>
      </c>
      <c r="I35" s="155">
        <f>SUM(I36+I42)</f>
        <v>679800</v>
      </c>
      <c r="J35" s="155">
        <f>SUM(J36+J42)</f>
        <v>679800</v>
      </c>
      <c r="K35" s="164">
        <f>SUM(K36+K42)</f>
        <v>679800</v>
      </c>
      <c r="L35" s="165">
        <f>SUM(L36+L42)</f>
        <v>679800</v>
      </c>
      <c r="M35" s="38"/>
    </row>
    <row r="36" spans="1:18" ht="14.25" customHeight="1">
      <c r="A36" s="166">
        <v>2</v>
      </c>
      <c r="B36" s="166">
        <v>1</v>
      </c>
      <c r="C36" s="167">
        <v>1</v>
      </c>
      <c r="D36" s="168"/>
      <c r="E36" s="166"/>
      <c r="F36" s="169"/>
      <c r="G36" s="168" t="s">
        <v>27</v>
      </c>
      <c r="H36" s="146">
        <v>3</v>
      </c>
      <c r="I36" s="155">
        <f>SUM(I37)</f>
        <v>669380</v>
      </c>
      <c r="J36" s="155">
        <f>SUM(J37)</f>
        <v>669380</v>
      </c>
      <c r="K36" s="156">
        <f>SUM(K37)</f>
        <v>669380</v>
      </c>
      <c r="L36" s="155">
        <f>SUM(L37)</f>
        <v>669380</v>
      </c>
      <c r="M36" s="38"/>
    </row>
    <row r="37" spans="1:18" ht="13.5" customHeight="1">
      <c r="A37" s="170">
        <v>2</v>
      </c>
      <c r="B37" s="166">
        <v>1</v>
      </c>
      <c r="C37" s="167">
        <v>1</v>
      </c>
      <c r="D37" s="168">
        <v>1</v>
      </c>
      <c r="E37" s="166"/>
      <c r="F37" s="169"/>
      <c r="G37" s="168" t="s">
        <v>27</v>
      </c>
      <c r="H37" s="146">
        <v>4</v>
      </c>
      <c r="I37" s="155">
        <f>SUM(I38+I40)</f>
        <v>669380</v>
      </c>
      <c r="J37" s="155">
        <f>SUM(J38+J40)</f>
        <v>669380</v>
      </c>
      <c r="K37" s="155">
        <f>SUM(K38+K40)</f>
        <v>669380</v>
      </c>
      <c r="L37" s="155">
        <f>SUM(L38+L40)</f>
        <v>669380</v>
      </c>
      <c r="M37" s="38"/>
      <c r="Q37" s="171"/>
    </row>
    <row r="38" spans="1:18" ht="14.25" customHeight="1">
      <c r="A38" s="170">
        <v>2</v>
      </c>
      <c r="B38" s="166">
        <v>1</v>
      </c>
      <c r="C38" s="167">
        <v>1</v>
      </c>
      <c r="D38" s="168">
        <v>1</v>
      </c>
      <c r="E38" s="166">
        <v>1</v>
      </c>
      <c r="F38" s="169"/>
      <c r="G38" s="168" t="s">
        <v>28</v>
      </c>
      <c r="H38" s="146">
        <v>5</v>
      </c>
      <c r="I38" s="156">
        <f>SUM(I39)</f>
        <v>669380</v>
      </c>
      <c r="J38" s="156">
        <f>SUM(J39)</f>
        <v>669380</v>
      </c>
      <c r="K38" s="156">
        <f>SUM(K39)</f>
        <v>669380</v>
      </c>
      <c r="L38" s="156">
        <f>SUM(L39)</f>
        <v>669380</v>
      </c>
      <c r="M38" s="38"/>
      <c r="Q38" s="171"/>
    </row>
    <row r="39" spans="1:18" ht="14.25" customHeight="1">
      <c r="A39" s="170">
        <v>2</v>
      </c>
      <c r="B39" s="166">
        <v>1</v>
      </c>
      <c r="C39" s="167">
        <v>1</v>
      </c>
      <c r="D39" s="168">
        <v>1</v>
      </c>
      <c r="E39" s="166">
        <v>1</v>
      </c>
      <c r="F39" s="169">
        <v>1</v>
      </c>
      <c r="G39" s="168" t="s">
        <v>28</v>
      </c>
      <c r="H39" s="146">
        <v>6</v>
      </c>
      <c r="I39" s="172">
        <v>669380</v>
      </c>
      <c r="J39" s="173">
        <v>669380</v>
      </c>
      <c r="K39" s="173">
        <v>669380</v>
      </c>
      <c r="L39" s="173">
        <v>669380</v>
      </c>
      <c r="M39" s="38"/>
      <c r="Q39" s="171"/>
    </row>
    <row r="40" spans="1:18" ht="12.75" hidden="1" customHeight="1">
      <c r="A40" s="170">
        <v>2</v>
      </c>
      <c r="B40" s="166">
        <v>1</v>
      </c>
      <c r="C40" s="167">
        <v>1</v>
      </c>
      <c r="D40" s="168">
        <v>1</v>
      </c>
      <c r="E40" s="166">
        <v>2</v>
      </c>
      <c r="F40" s="169"/>
      <c r="G40" s="168" t="s">
        <v>29</v>
      </c>
      <c r="H40" s="146">
        <v>7</v>
      </c>
      <c r="I40" s="156">
        <f>I41</f>
        <v>0</v>
      </c>
      <c r="J40" s="156">
        <f>J41</f>
        <v>0</v>
      </c>
      <c r="K40" s="156">
        <f>K41</f>
        <v>0</v>
      </c>
      <c r="L40" s="156">
        <f>L41</f>
        <v>0</v>
      </c>
      <c r="M40" s="38"/>
      <c r="Q40" s="171"/>
    </row>
    <row r="41" spans="1:18" ht="12.75" hidden="1" customHeight="1">
      <c r="A41" s="170">
        <v>2</v>
      </c>
      <c r="B41" s="166">
        <v>1</v>
      </c>
      <c r="C41" s="167">
        <v>1</v>
      </c>
      <c r="D41" s="168">
        <v>1</v>
      </c>
      <c r="E41" s="166">
        <v>2</v>
      </c>
      <c r="F41" s="169">
        <v>1</v>
      </c>
      <c r="G41" s="168" t="s">
        <v>29</v>
      </c>
      <c r="H41" s="146">
        <v>8</v>
      </c>
      <c r="I41" s="173">
        <v>0</v>
      </c>
      <c r="J41" s="174">
        <v>0</v>
      </c>
      <c r="K41" s="173">
        <v>0</v>
      </c>
      <c r="L41" s="174">
        <v>0</v>
      </c>
      <c r="M41" s="38"/>
      <c r="Q41" s="171"/>
    </row>
    <row r="42" spans="1:18" ht="13.5" customHeight="1">
      <c r="A42" s="170">
        <v>2</v>
      </c>
      <c r="B42" s="166">
        <v>1</v>
      </c>
      <c r="C42" s="167">
        <v>2</v>
      </c>
      <c r="D42" s="168"/>
      <c r="E42" s="166"/>
      <c r="F42" s="169"/>
      <c r="G42" s="168" t="s">
        <v>30</v>
      </c>
      <c r="H42" s="146">
        <v>9</v>
      </c>
      <c r="I42" s="156">
        <f t="shared" ref="I42:L44" si="0">I43</f>
        <v>10420</v>
      </c>
      <c r="J42" s="155">
        <f t="shared" si="0"/>
        <v>10420</v>
      </c>
      <c r="K42" s="156">
        <f t="shared" si="0"/>
        <v>10420</v>
      </c>
      <c r="L42" s="155">
        <f t="shared" si="0"/>
        <v>10420</v>
      </c>
      <c r="M42" s="38"/>
      <c r="Q42" s="171"/>
    </row>
    <row r="43" spans="1:18">
      <c r="A43" s="170">
        <v>2</v>
      </c>
      <c r="B43" s="166">
        <v>1</v>
      </c>
      <c r="C43" s="167">
        <v>2</v>
      </c>
      <c r="D43" s="168">
        <v>1</v>
      </c>
      <c r="E43" s="166"/>
      <c r="F43" s="169"/>
      <c r="G43" s="168" t="s">
        <v>30</v>
      </c>
      <c r="H43" s="146">
        <v>10</v>
      </c>
      <c r="I43" s="156">
        <f t="shared" si="0"/>
        <v>10420</v>
      </c>
      <c r="J43" s="155">
        <f t="shared" si="0"/>
        <v>10420</v>
      </c>
      <c r="K43" s="155">
        <f t="shared" si="0"/>
        <v>10420</v>
      </c>
      <c r="L43" s="155">
        <f t="shared" si="0"/>
        <v>10420</v>
      </c>
    </row>
    <row r="44" spans="1:18" ht="13.5" customHeight="1">
      <c r="A44" s="170">
        <v>2</v>
      </c>
      <c r="B44" s="166">
        <v>1</v>
      </c>
      <c r="C44" s="167">
        <v>2</v>
      </c>
      <c r="D44" s="168">
        <v>1</v>
      </c>
      <c r="E44" s="166">
        <v>1</v>
      </c>
      <c r="F44" s="169"/>
      <c r="G44" s="168" t="s">
        <v>30</v>
      </c>
      <c r="H44" s="146">
        <v>11</v>
      </c>
      <c r="I44" s="155">
        <f t="shared" si="0"/>
        <v>10420</v>
      </c>
      <c r="J44" s="155">
        <f t="shared" si="0"/>
        <v>10420</v>
      </c>
      <c r="K44" s="155">
        <f t="shared" si="0"/>
        <v>10420</v>
      </c>
      <c r="L44" s="155">
        <f t="shared" si="0"/>
        <v>10420</v>
      </c>
      <c r="M44" s="38"/>
      <c r="Q44" s="171"/>
    </row>
    <row r="45" spans="1:18" ht="14.25" customHeight="1">
      <c r="A45" s="170">
        <v>2</v>
      </c>
      <c r="B45" s="166">
        <v>1</v>
      </c>
      <c r="C45" s="167">
        <v>2</v>
      </c>
      <c r="D45" s="168">
        <v>1</v>
      </c>
      <c r="E45" s="166">
        <v>1</v>
      </c>
      <c r="F45" s="169">
        <v>1</v>
      </c>
      <c r="G45" s="168" t="s">
        <v>30</v>
      </c>
      <c r="H45" s="146">
        <v>12</v>
      </c>
      <c r="I45" s="174">
        <v>10420</v>
      </c>
      <c r="J45" s="173">
        <v>10420</v>
      </c>
      <c r="K45" s="173">
        <v>10420</v>
      </c>
      <c r="L45" s="173">
        <v>10420</v>
      </c>
      <c r="M45" s="38"/>
      <c r="Q45" s="171"/>
    </row>
    <row r="46" spans="1:18" ht="26.25" customHeight="1">
      <c r="A46" s="175">
        <v>2</v>
      </c>
      <c r="B46" s="176">
        <v>2</v>
      </c>
      <c r="C46" s="159"/>
      <c r="D46" s="160"/>
      <c r="E46" s="161"/>
      <c r="F46" s="162"/>
      <c r="G46" s="163" t="s">
        <v>31</v>
      </c>
      <c r="H46" s="146">
        <v>13</v>
      </c>
      <c r="I46" s="177">
        <f t="shared" ref="I46:L48" si="1">I47</f>
        <v>10800</v>
      </c>
      <c r="J46" s="178">
        <f t="shared" si="1"/>
        <v>10800</v>
      </c>
      <c r="K46" s="177">
        <f t="shared" si="1"/>
        <v>10800</v>
      </c>
      <c r="L46" s="177">
        <f t="shared" si="1"/>
        <v>10800</v>
      </c>
      <c r="M46" s="38"/>
    </row>
    <row r="47" spans="1:18" ht="27" customHeight="1">
      <c r="A47" s="170">
        <v>2</v>
      </c>
      <c r="B47" s="166">
        <v>2</v>
      </c>
      <c r="C47" s="167">
        <v>1</v>
      </c>
      <c r="D47" s="168"/>
      <c r="E47" s="166"/>
      <c r="F47" s="169"/>
      <c r="G47" s="160" t="s">
        <v>31</v>
      </c>
      <c r="H47" s="146">
        <v>14</v>
      </c>
      <c r="I47" s="155">
        <f t="shared" si="1"/>
        <v>10800</v>
      </c>
      <c r="J47" s="156">
        <f t="shared" si="1"/>
        <v>10800</v>
      </c>
      <c r="K47" s="155">
        <f t="shared" si="1"/>
        <v>10800</v>
      </c>
      <c r="L47" s="156">
        <f t="shared" si="1"/>
        <v>10800</v>
      </c>
      <c r="M47" s="38"/>
      <c r="R47" s="171"/>
    </row>
    <row r="48" spans="1:18" ht="15.75" customHeight="1">
      <c r="A48" s="170">
        <v>2</v>
      </c>
      <c r="B48" s="166">
        <v>2</v>
      </c>
      <c r="C48" s="167">
        <v>1</v>
      </c>
      <c r="D48" s="168">
        <v>1</v>
      </c>
      <c r="E48" s="166"/>
      <c r="F48" s="169"/>
      <c r="G48" s="160" t="s">
        <v>31</v>
      </c>
      <c r="H48" s="146">
        <v>15</v>
      </c>
      <c r="I48" s="155">
        <f t="shared" si="1"/>
        <v>10800</v>
      </c>
      <c r="J48" s="156">
        <f t="shared" si="1"/>
        <v>10800</v>
      </c>
      <c r="K48" s="165">
        <f t="shared" si="1"/>
        <v>10800</v>
      </c>
      <c r="L48" s="165">
        <f t="shared" si="1"/>
        <v>10800</v>
      </c>
      <c r="M48" s="38"/>
      <c r="Q48" s="171"/>
    </row>
    <row r="49" spans="1:17" ht="24.75" customHeight="1">
      <c r="A49" s="179">
        <v>2</v>
      </c>
      <c r="B49" s="180">
        <v>2</v>
      </c>
      <c r="C49" s="181">
        <v>1</v>
      </c>
      <c r="D49" s="182">
        <v>1</v>
      </c>
      <c r="E49" s="180">
        <v>1</v>
      </c>
      <c r="F49" s="183"/>
      <c r="G49" s="160" t="s">
        <v>31</v>
      </c>
      <c r="H49" s="146">
        <v>16</v>
      </c>
      <c r="I49" s="184">
        <f>SUM(I50:I65)</f>
        <v>10800</v>
      </c>
      <c r="J49" s="184">
        <f>SUM(J50:J65)</f>
        <v>10800</v>
      </c>
      <c r="K49" s="185">
        <f>SUM(K50:K65)</f>
        <v>10800</v>
      </c>
      <c r="L49" s="185">
        <f>SUM(L50:L65)</f>
        <v>10800</v>
      </c>
      <c r="M49" s="38"/>
      <c r="Q49" s="171"/>
    </row>
    <row r="50" spans="1:17" ht="15.75" hidden="1" customHeight="1">
      <c r="A50" s="170">
        <v>2</v>
      </c>
      <c r="B50" s="166">
        <v>2</v>
      </c>
      <c r="C50" s="167">
        <v>1</v>
      </c>
      <c r="D50" s="168">
        <v>1</v>
      </c>
      <c r="E50" s="166">
        <v>1</v>
      </c>
      <c r="F50" s="186">
        <v>1</v>
      </c>
      <c r="G50" s="168" t="s">
        <v>32</v>
      </c>
      <c r="H50" s="146">
        <v>17</v>
      </c>
      <c r="I50" s="173">
        <v>0</v>
      </c>
      <c r="J50" s="173">
        <v>0</v>
      </c>
      <c r="K50" s="173">
        <v>0</v>
      </c>
      <c r="L50" s="173">
        <v>0</v>
      </c>
      <c r="M50" s="38"/>
      <c r="Q50" s="171"/>
    </row>
    <row r="51" spans="1:17" ht="26.25" hidden="1" customHeight="1">
      <c r="A51" s="170">
        <v>2</v>
      </c>
      <c r="B51" s="166">
        <v>2</v>
      </c>
      <c r="C51" s="167">
        <v>1</v>
      </c>
      <c r="D51" s="168">
        <v>1</v>
      </c>
      <c r="E51" s="166">
        <v>1</v>
      </c>
      <c r="F51" s="169">
        <v>2</v>
      </c>
      <c r="G51" s="168" t="s">
        <v>33</v>
      </c>
      <c r="H51" s="146">
        <v>18</v>
      </c>
      <c r="I51" s="173">
        <v>0</v>
      </c>
      <c r="J51" s="173">
        <v>0</v>
      </c>
      <c r="K51" s="173">
        <v>0</v>
      </c>
      <c r="L51" s="173">
        <v>0</v>
      </c>
      <c r="M51" s="38"/>
      <c r="Q51" s="171"/>
    </row>
    <row r="52" spans="1:17" ht="26.25" hidden="1" customHeight="1">
      <c r="A52" s="170">
        <v>2</v>
      </c>
      <c r="B52" s="166">
        <v>2</v>
      </c>
      <c r="C52" s="167">
        <v>1</v>
      </c>
      <c r="D52" s="168">
        <v>1</v>
      </c>
      <c r="E52" s="166">
        <v>1</v>
      </c>
      <c r="F52" s="169">
        <v>5</v>
      </c>
      <c r="G52" s="168" t="s">
        <v>34</v>
      </c>
      <c r="H52" s="146">
        <v>19</v>
      </c>
      <c r="I52" s="173">
        <v>0</v>
      </c>
      <c r="J52" s="173">
        <v>0</v>
      </c>
      <c r="K52" s="173">
        <v>0</v>
      </c>
      <c r="L52" s="173">
        <v>0</v>
      </c>
      <c r="M52" s="38"/>
      <c r="Q52" s="171"/>
    </row>
    <row r="53" spans="1:17" ht="27" hidden="1" customHeight="1">
      <c r="A53" s="170">
        <v>2</v>
      </c>
      <c r="B53" s="166">
        <v>2</v>
      </c>
      <c r="C53" s="167">
        <v>1</v>
      </c>
      <c r="D53" s="168">
        <v>1</v>
      </c>
      <c r="E53" s="166">
        <v>1</v>
      </c>
      <c r="F53" s="169">
        <v>6</v>
      </c>
      <c r="G53" s="168" t="s">
        <v>35</v>
      </c>
      <c r="H53" s="146">
        <v>20</v>
      </c>
      <c r="I53" s="173">
        <v>0</v>
      </c>
      <c r="J53" s="173">
        <v>0</v>
      </c>
      <c r="K53" s="173">
        <v>0</v>
      </c>
      <c r="L53" s="173">
        <v>0</v>
      </c>
      <c r="M53" s="38"/>
      <c r="Q53" s="171"/>
    </row>
    <row r="54" spans="1:17" ht="26.25" hidden="1" customHeight="1">
      <c r="A54" s="187">
        <v>2</v>
      </c>
      <c r="B54" s="161">
        <v>2</v>
      </c>
      <c r="C54" s="159">
        <v>1</v>
      </c>
      <c r="D54" s="160">
        <v>1</v>
      </c>
      <c r="E54" s="161">
        <v>1</v>
      </c>
      <c r="F54" s="162">
        <v>7</v>
      </c>
      <c r="G54" s="160" t="s">
        <v>36</v>
      </c>
      <c r="H54" s="146">
        <v>21</v>
      </c>
      <c r="I54" s="173">
        <v>0</v>
      </c>
      <c r="J54" s="173">
        <v>0</v>
      </c>
      <c r="K54" s="173">
        <v>0</v>
      </c>
      <c r="L54" s="173">
        <v>0</v>
      </c>
      <c r="M54" s="38"/>
      <c r="Q54" s="171"/>
    </row>
    <row r="55" spans="1:17" ht="12" hidden="1" customHeight="1">
      <c r="A55" s="170">
        <v>2</v>
      </c>
      <c r="B55" s="166">
        <v>2</v>
      </c>
      <c r="C55" s="167">
        <v>1</v>
      </c>
      <c r="D55" s="168">
        <v>1</v>
      </c>
      <c r="E55" s="166">
        <v>1</v>
      </c>
      <c r="F55" s="169">
        <v>11</v>
      </c>
      <c r="G55" s="168" t="s">
        <v>37</v>
      </c>
      <c r="H55" s="146">
        <v>22</v>
      </c>
      <c r="I55" s="174">
        <v>0</v>
      </c>
      <c r="J55" s="173">
        <v>0</v>
      </c>
      <c r="K55" s="173">
        <v>0</v>
      </c>
      <c r="L55" s="173">
        <v>0</v>
      </c>
      <c r="M55" s="38"/>
      <c r="Q55" s="171"/>
    </row>
    <row r="56" spans="1:17" ht="15.75" hidden="1" customHeight="1">
      <c r="A56" s="179">
        <v>2</v>
      </c>
      <c r="B56" s="188">
        <v>2</v>
      </c>
      <c r="C56" s="189">
        <v>1</v>
      </c>
      <c r="D56" s="189">
        <v>1</v>
      </c>
      <c r="E56" s="189">
        <v>1</v>
      </c>
      <c r="F56" s="190">
        <v>12</v>
      </c>
      <c r="G56" s="191" t="s">
        <v>38</v>
      </c>
      <c r="H56" s="146">
        <v>23</v>
      </c>
      <c r="I56" s="192">
        <v>0</v>
      </c>
      <c r="J56" s="173">
        <v>0</v>
      </c>
      <c r="K56" s="173">
        <v>0</v>
      </c>
      <c r="L56" s="173">
        <v>0</v>
      </c>
      <c r="M56" s="38"/>
      <c r="Q56" s="171"/>
    </row>
    <row r="57" spans="1:17" ht="25.5" hidden="1" customHeight="1">
      <c r="A57" s="170">
        <v>2</v>
      </c>
      <c r="B57" s="166">
        <v>2</v>
      </c>
      <c r="C57" s="167">
        <v>1</v>
      </c>
      <c r="D57" s="167">
        <v>1</v>
      </c>
      <c r="E57" s="167">
        <v>1</v>
      </c>
      <c r="F57" s="169">
        <v>14</v>
      </c>
      <c r="G57" s="193" t="s">
        <v>39</v>
      </c>
      <c r="H57" s="146">
        <v>24</v>
      </c>
      <c r="I57" s="174">
        <v>0</v>
      </c>
      <c r="J57" s="174">
        <v>0</v>
      </c>
      <c r="K57" s="174">
        <v>0</v>
      </c>
      <c r="L57" s="174">
        <v>0</v>
      </c>
      <c r="M57" s="38"/>
      <c r="Q57" s="171"/>
    </row>
    <row r="58" spans="1:17" ht="27.75" hidden="1" customHeight="1">
      <c r="A58" s="170">
        <v>2</v>
      </c>
      <c r="B58" s="166">
        <v>2</v>
      </c>
      <c r="C58" s="167">
        <v>1</v>
      </c>
      <c r="D58" s="167">
        <v>1</v>
      </c>
      <c r="E58" s="167">
        <v>1</v>
      </c>
      <c r="F58" s="169">
        <v>15</v>
      </c>
      <c r="G58" s="168" t="s">
        <v>40</v>
      </c>
      <c r="H58" s="146">
        <v>25</v>
      </c>
      <c r="I58" s="174">
        <v>0</v>
      </c>
      <c r="J58" s="173">
        <v>0</v>
      </c>
      <c r="K58" s="173">
        <v>0</v>
      </c>
      <c r="L58" s="173">
        <v>0</v>
      </c>
      <c r="M58" s="38"/>
      <c r="Q58" s="171"/>
    </row>
    <row r="59" spans="1:17" ht="15.75" customHeight="1">
      <c r="A59" s="170">
        <v>2</v>
      </c>
      <c r="B59" s="166">
        <v>2</v>
      </c>
      <c r="C59" s="167">
        <v>1</v>
      </c>
      <c r="D59" s="167">
        <v>1</v>
      </c>
      <c r="E59" s="167">
        <v>1</v>
      </c>
      <c r="F59" s="169">
        <v>16</v>
      </c>
      <c r="G59" s="168" t="s">
        <v>41</v>
      </c>
      <c r="H59" s="146">
        <v>26</v>
      </c>
      <c r="I59" s="174">
        <v>1900</v>
      </c>
      <c r="J59" s="173">
        <v>1900</v>
      </c>
      <c r="K59" s="173">
        <v>1900</v>
      </c>
      <c r="L59" s="173">
        <v>1900</v>
      </c>
      <c r="M59" s="38"/>
      <c r="Q59" s="171"/>
    </row>
    <row r="60" spans="1:17" ht="27.75" hidden="1" customHeight="1">
      <c r="A60" s="170">
        <v>2</v>
      </c>
      <c r="B60" s="166">
        <v>2</v>
      </c>
      <c r="C60" s="167">
        <v>1</v>
      </c>
      <c r="D60" s="167">
        <v>1</v>
      </c>
      <c r="E60" s="167">
        <v>1</v>
      </c>
      <c r="F60" s="169">
        <v>17</v>
      </c>
      <c r="G60" s="168" t="s">
        <v>42</v>
      </c>
      <c r="H60" s="146">
        <v>27</v>
      </c>
      <c r="I60" s="174">
        <v>0</v>
      </c>
      <c r="J60" s="174">
        <v>0</v>
      </c>
      <c r="K60" s="174">
        <v>0</v>
      </c>
      <c r="L60" s="174">
        <v>0</v>
      </c>
      <c r="M60" s="38"/>
      <c r="Q60" s="171"/>
    </row>
    <row r="61" spans="1:17" ht="14.25" hidden="1" customHeight="1">
      <c r="A61" s="170">
        <v>2</v>
      </c>
      <c r="B61" s="166">
        <v>2</v>
      </c>
      <c r="C61" s="167">
        <v>1</v>
      </c>
      <c r="D61" s="167">
        <v>1</v>
      </c>
      <c r="E61" s="167">
        <v>1</v>
      </c>
      <c r="F61" s="169">
        <v>20</v>
      </c>
      <c r="G61" s="168" t="s">
        <v>43</v>
      </c>
      <c r="H61" s="146">
        <v>28</v>
      </c>
      <c r="I61" s="174">
        <v>0</v>
      </c>
      <c r="J61" s="173">
        <v>0</v>
      </c>
      <c r="K61" s="173">
        <v>0</v>
      </c>
      <c r="L61" s="173">
        <v>0</v>
      </c>
      <c r="M61" s="38"/>
      <c r="Q61" s="171"/>
    </row>
    <row r="62" spans="1:17" ht="27.75" customHeight="1">
      <c r="A62" s="170">
        <v>2</v>
      </c>
      <c r="B62" s="166">
        <v>2</v>
      </c>
      <c r="C62" s="167">
        <v>1</v>
      </c>
      <c r="D62" s="167">
        <v>1</v>
      </c>
      <c r="E62" s="167">
        <v>1</v>
      </c>
      <c r="F62" s="169">
        <v>21</v>
      </c>
      <c r="G62" s="168" t="s">
        <v>44</v>
      </c>
      <c r="H62" s="146">
        <v>29</v>
      </c>
      <c r="I62" s="174">
        <v>600</v>
      </c>
      <c r="J62" s="173">
        <v>600</v>
      </c>
      <c r="K62" s="173">
        <v>600</v>
      </c>
      <c r="L62" s="173">
        <v>600</v>
      </c>
      <c r="M62" s="38"/>
      <c r="Q62" s="171"/>
    </row>
    <row r="63" spans="1:17" ht="12" hidden="1" customHeight="1">
      <c r="A63" s="170">
        <v>2</v>
      </c>
      <c r="B63" s="166">
        <v>2</v>
      </c>
      <c r="C63" s="167">
        <v>1</v>
      </c>
      <c r="D63" s="167">
        <v>1</v>
      </c>
      <c r="E63" s="167">
        <v>1</v>
      </c>
      <c r="F63" s="169">
        <v>22</v>
      </c>
      <c r="G63" s="168" t="s">
        <v>45</v>
      </c>
      <c r="H63" s="146">
        <v>30</v>
      </c>
      <c r="I63" s="174">
        <v>0</v>
      </c>
      <c r="J63" s="173">
        <v>0</v>
      </c>
      <c r="K63" s="173">
        <v>0</v>
      </c>
      <c r="L63" s="173">
        <v>0</v>
      </c>
      <c r="M63" s="38"/>
      <c r="Q63" s="171"/>
    </row>
    <row r="64" spans="1:17" ht="12" hidden="1" customHeight="1">
      <c r="A64" s="170">
        <v>2</v>
      </c>
      <c r="B64" s="166">
        <v>2</v>
      </c>
      <c r="C64" s="167">
        <v>1</v>
      </c>
      <c r="D64" s="167">
        <v>1</v>
      </c>
      <c r="E64" s="167">
        <v>1</v>
      </c>
      <c r="F64" s="169">
        <v>23</v>
      </c>
      <c r="G64" s="168" t="s">
        <v>359</v>
      </c>
      <c r="H64" s="146">
        <v>31</v>
      </c>
      <c r="I64" s="174">
        <v>0</v>
      </c>
      <c r="J64" s="173">
        <v>0</v>
      </c>
      <c r="K64" s="173">
        <v>0</v>
      </c>
      <c r="L64" s="173">
        <v>0</v>
      </c>
      <c r="M64" s="38"/>
      <c r="Q64" s="171"/>
    </row>
    <row r="65" spans="1:18" ht="15" customHeight="1">
      <c r="A65" s="170">
        <v>2</v>
      </c>
      <c r="B65" s="166">
        <v>2</v>
      </c>
      <c r="C65" s="167">
        <v>1</v>
      </c>
      <c r="D65" s="167">
        <v>1</v>
      </c>
      <c r="E65" s="167">
        <v>1</v>
      </c>
      <c r="F65" s="169">
        <v>30</v>
      </c>
      <c r="G65" s="168" t="s">
        <v>46</v>
      </c>
      <c r="H65" s="146">
        <v>32</v>
      </c>
      <c r="I65" s="174">
        <v>8300</v>
      </c>
      <c r="J65" s="173">
        <v>8300</v>
      </c>
      <c r="K65" s="173">
        <v>8300</v>
      </c>
      <c r="L65" s="173">
        <v>8300</v>
      </c>
      <c r="M65" s="38"/>
      <c r="Q65" s="171"/>
    </row>
    <row r="66" spans="1:18" ht="14.25" hidden="1" customHeight="1">
      <c r="A66" s="194">
        <v>2</v>
      </c>
      <c r="B66" s="195">
        <v>3</v>
      </c>
      <c r="C66" s="158"/>
      <c r="D66" s="159"/>
      <c r="E66" s="159"/>
      <c r="F66" s="162"/>
      <c r="G66" s="196" t="s">
        <v>47</v>
      </c>
      <c r="H66" s="146">
        <v>33</v>
      </c>
      <c r="I66" s="177">
        <f>I67</f>
        <v>0</v>
      </c>
      <c r="J66" s="177">
        <f>J67</f>
        <v>0</v>
      </c>
      <c r="K66" s="177">
        <f>K67</f>
        <v>0</v>
      </c>
      <c r="L66" s="177">
        <f>L67</f>
        <v>0</v>
      </c>
      <c r="M66" s="38"/>
    </row>
    <row r="67" spans="1:18" ht="13.5" hidden="1" customHeight="1">
      <c r="A67" s="170">
        <v>2</v>
      </c>
      <c r="B67" s="166">
        <v>3</v>
      </c>
      <c r="C67" s="167">
        <v>1</v>
      </c>
      <c r="D67" s="167"/>
      <c r="E67" s="167"/>
      <c r="F67" s="169"/>
      <c r="G67" s="168" t="s">
        <v>48</v>
      </c>
      <c r="H67" s="146">
        <v>34</v>
      </c>
      <c r="I67" s="155">
        <f>SUM(I68+I73+I78)</f>
        <v>0</v>
      </c>
      <c r="J67" s="197">
        <f>SUM(J68+J73+J78)</f>
        <v>0</v>
      </c>
      <c r="K67" s="156">
        <f>SUM(K68+K73+K78)</f>
        <v>0</v>
      </c>
      <c r="L67" s="155">
        <f>SUM(L68+L73+L78)</f>
        <v>0</v>
      </c>
      <c r="M67" s="38"/>
      <c r="R67" s="171"/>
    </row>
    <row r="68" spans="1:18" ht="15" hidden="1" customHeight="1">
      <c r="A68" s="170">
        <v>2</v>
      </c>
      <c r="B68" s="166">
        <v>3</v>
      </c>
      <c r="C68" s="167">
        <v>1</v>
      </c>
      <c r="D68" s="167">
        <v>1</v>
      </c>
      <c r="E68" s="167"/>
      <c r="F68" s="169"/>
      <c r="G68" s="168" t="s">
        <v>49</v>
      </c>
      <c r="H68" s="146">
        <v>35</v>
      </c>
      <c r="I68" s="155">
        <f>I69</f>
        <v>0</v>
      </c>
      <c r="J68" s="197">
        <f>J69</f>
        <v>0</v>
      </c>
      <c r="K68" s="156">
        <f>K69</f>
        <v>0</v>
      </c>
      <c r="L68" s="155">
        <f>L69</f>
        <v>0</v>
      </c>
      <c r="M68" s="38"/>
      <c r="Q68" s="171"/>
    </row>
    <row r="69" spans="1:18" ht="13.5" hidden="1" customHeight="1">
      <c r="A69" s="170">
        <v>2</v>
      </c>
      <c r="B69" s="166">
        <v>3</v>
      </c>
      <c r="C69" s="167">
        <v>1</v>
      </c>
      <c r="D69" s="167">
        <v>1</v>
      </c>
      <c r="E69" s="167">
        <v>1</v>
      </c>
      <c r="F69" s="169"/>
      <c r="G69" s="168" t="s">
        <v>49</v>
      </c>
      <c r="H69" s="146">
        <v>36</v>
      </c>
      <c r="I69" s="155">
        <f>SUM(I70:I72)</f>
        <v>0</v>
      </c>
      <c r="J69" s="197">
        <f>SUM(J70:J72)</f>
        <v>0</v>
      </c>
      <c r="K69" s="156">
        <f>SUM(K70:K72)</f>
        <v>0</v>
      </c>
      <c r="L69" s="155">
        <f>SUM(L70:L72)</f>
        <v>0</v>
      </c>
      <c r="M69" s="38"/>
      <c r="Q69" s="171"/>
    </row>
    <row r="70" spans="1:18" s="198" customFormat="1" ht="25.5" hidden="1" customHeight="1">
      <c r="A70" s="170">
        <v>2</v>
      </c>
      <c r="B70" s="166">
        <v>3</v>
      </c>
      <c r="C70" s="167">
        <v>1</v>
      </c>
      <c r="D70" s="167">
        <v>1</v>
      </c>
      <c r="E70" s="167">
        <v>1</v>
      </c>
      <c r="F70" s="169">
        <v>1</v>
      </c>
      <c r="G70" s="168" t="s">
        <v>50</v>
      </c>
      <c r="H70" s="146">
        <v>37</v>
      </c>
      <c r="I70" s="174">
        <v>0</v>
      </c>
      <c r="J70" s="174">
        <v>0</v>
      </c>
      <c r="K70" s="174">
        <v>0</v>
      </c>
      <c r="L70" s="174">
        <v>0</v>
      </c>
      <c r="Q70" s="171"/>
      <c r="R70" s="92"/>
    </row>
    <row r="71" spans="1:18" ht="19.5" hidden="1" customHeight="1">
      <c r="A71" s="170">
        <v>2</v>
      </c>
      <c r="B71" s="161">
        <v>3</v>
      </c>
      <c r="C71" s="159">
        <v>1</v>
      </c>
      <c r="D71" s="159">
        <v>1</v>
      </c>
      <c r="E71" s="159">
        <v>1</v>
      </c>
      <c r="F71" s="162">
        <v>2</v>
      </c>
      <c r="G71" s="160" t="s">
        <v>51</v>
      </c>
      <c r="H71" s="146">
        <v>38</v>
      </c>
      <c r="I71" s="172">
        <v>0</v>
      </c>
      <c r="J71" s="172">
        <v>0</v>
      </c>
      <c r="K71" s="172">
        <v>0</v>
      </c>
      <c r="L71" s="172">
        <v>0</v>
      </c>
      <c r="M71" s="38"/>
      <c r="Q71" s="171"/>
    </row>
    <row r="72" spans="1:18" ht="16.5" hidden="1" customHeight="1">
      <c r="A72" s="166">
        <v>2</v>
      </c>
      <c r="B72" s="167">
        <v>3</v>
      </c>
      <c r="C72" s="167">
        <v>1</v>
      </c>
      <c r="D72" s="167">
        <v>1</v>
      </c>
      <c r="E72" s="167">
        <v>1</v>
      </c>
      <c r="F72" s="169">
        <v>3</v>
      </c>
      <c r="G72" s="168" t="s">
        <v>52</v>
      </c>
      <c r="H72" s="146">
        <v>39</v>
      </c>
      <c r="I72" s="174">
        <v>0</v>
      </c>
      <c r="J72" s="174">
        <v>0</v>
      </c>
      <c r="K72" s="174">
        <v>0</v>
      </c>
      <c r="L72" s="174">
        <v>0</v>
      </c>
      <c r="M72" s="38"/>
      <c r="Q72" s="171"/>
    </row>
    <row r="73" spans="1:18" ht="29.25" hidden="1" customHeight="1">
      <c r="A73" s="161">
        <v>2</v>
      </c>
      <c r="B73" s="159">
        <v>3</v>
      </c>
      <c r="C73" s="159">
        <v>1</v>
      </c>
      <c r="D73" s="159">
        <v>2</v>
      </c>
      <c r="E73" s="159"/>
      <c r="F73" s="162"/>
      <c r="G73" s="160" t="s">
        <v>53</v>
      </c>
      <c r="H73" s="146">
        <v>40</v>
      </c>
      <c r="I73" s="177">
        <f>I74</f>
        <v>0</v>
      </c>
      <c r="J73" s="199">
        <f>J74</f>
        <v>0</v>
      </c>
      <c r="K73" s="178">
        <f>K74</f>
        <v>0</v>
      </c>
      <c r="L73" s="178">
        <f>L74</f>
        <v>0</v>
      </c>
      <c r="M73" s="38"/>
      <c r="Q73" s="171"/>
    </row>
    <row r="74" spans="1:18" ht="27" hidden="1" customHeight="1">
      <c r="A74" s="180">
        <v>2</v>
      </c>
      <c r="B74" s="181">
        <v>3</v>
      </c>
      <c r="C74" s="181">
        <v>1</v>
      </c>
      <c r="D74" s="181">
        <v>2</v>
      </c>
      <c r="E74" s="181">
        <v>1</v>
      </c>
      <c r="F74" s="183"/>
      <c r="G74" s="160" t="s">
        <v>53</v>
      </c>
      <c r="H74" s="146">
        <v>41</v>
      </c>
      <c r="I74" s="165">
        <f>SUM(I75:I77)</f>
        <v>0</v>
      </c>
      <c r="J74" s="200">
        <f>SUM(J75:J77)</f>
        <v>0</v>
      </c>
      <c r="K74" s="164">
        <f>SUM(K75:K77)</f>
        <v>0</v>
      </c>
      <c r="L74" s="156">
        <f>SUM(L75:L77)</f>
        <v>0</v>
      </c>
      <c r="M74" s="38"/>
      <c r="Q74" s="171"/>
    </row>
    <row r="75" spans="1:18" s="198" customFormat="1" ht="27" hidden="1" customHeight="1">
      <c r="A75" s="166">
        <v>2</v>
      </c>
      <c r="B75" s="167">
        <v>3</v>
      </c>
      <c r="C75" s="167">
        <v>1</v>
      </c>
      <c r="D75" s="167">
        <v>2</v>
      </c>
      <c r="E75" s="167">
        <v>1</v>
      </c>
      <c r="F75" s="169">
        <v>1</v>
      </c>
      <c r="G75" s="170" t="s">
        <v>50</v>
      </c>
      <c r="H75" s="146">
        <v>42</v>
      </c>
      <c r="I75" s="174">
        <v>0</v>
      </c>
      <c r="J75" s="174">
        <v>0</v>
      </c>
      <c r="K75" s="174">
        <v>0</v>
      </c>
      <c r="L75" s="174">
        <v>0</v>
      </c>
      <c r="Q75" s="171"/>
      <c r="R75" s="92"/>
    </row>
    <row r="76" spans="1:18" ht="16.5" hidden="1" customHeight="1">
      <c r="A76" s="166">
        <v>2</v>
      </c>
      <c r="B76" s="167">
        <v>3</v>
      </c>
      <c r="C76" s="167">
        <v>1</v>
      </c>
      <c r="D76" s="167">
        <v>2</v>
      </c>
      <c r="E76" s="167">
        <v>1</v>
      </c>
      <c r="F76" s="169">
        <v>2</v>
      </c>
      <c r="G76" s="170" t="s">
        <v>51</v>
      </c>
      <c r="H76" s="146">
        <v>43</v>
      </c>
      <c r="I76" s="174">
        <v>0</v>
      </c>
      <c r="J76" s="174">
        <v>0</v>
      </c>
      <c r="K76" s="174">
        <v>0</v>
      </c>
      <c r="L76" s="174">
        <v>0</v>
      </c>
      <c r="M76" s="38"/>
      <c r="Q76" s="171"/>
    </row>
    <row r="77" spans="1:18" ht="15" hidden="1" customHeight="1">
      <c r="A77" s="166">
        <v>2</v>
      </c>
      <c r="B77" s="167">
        <v>3</v>
      </c>
      <c r="C77" s="167">
        <v>1</v>
      </c>
      <c r="D77" s="167">
        <v>2</v>
      </c>
      <c r="E77" s="167">
        <v>1</v>
      </c>
      <c r="F77" s="169">
        <v>3</v>
      </c>
      <c r="G77" s="170" t="s">
        <v>52</v>
      </c>
      <c r="H77" s="146">
        <v>44</v>
      </c>
      <c r="I77" s="174">
        <v>0</v>
      </c>
      <c r="J77" s="174">
        <v>0</v>
      </c>
      <c r="K77" s="174">
        <v>0</v>
      </c>
      <c r="L77" s="174">
        <v>0</v>
      </c>
      <c r="M77" s="38"/>
      <c r="Q77" s="171"/>
    </row>
    <row r="78" spans="1:18" ht="27.75" hidden="1" customHeight="1">
      <c r="A78" s="166">
        <v>2</v>
      </c>
      <c r="B78" s="167">
        <v>3</v>
      </c>
      <c r="C78" s="167">
        <v>1</v>
      </c>
      <c r="D78" s="167">
        <v>3</v>
      </c>
      <c r="E78" s="167"/>
      <c r="F78" s="169"/>
      <c r="G78" s="170" t="s">
        <v>360</v>
      </c>
      <c r="H78" s="146">
        <v>45</v>
      </c>
      <c r="I78" s="155">
        <f>I79</f>
        <v>0</v>
      </c>
      <c r="J78" s="197">
        <f>J79</f>
        <v>0</v>
      </c>
      <c r="K78" s="156">
        <f>K79</f>
        <v>0</v>
      </c>
      <c r="L78" s="156">
        <f>L79</f>
        <v>0</v>
      </c>
      <c r="M78" s="38"/>
      <c r="Q78" s="171"/>
    </row>
    <row r="79" spans="1:18" ht="26.25" hidden="1" customHeight="1">
      <c r="A79" s="166">
        <v>2</v>
      </c>
      <c r="B79" s="167">
        <v>3</v>
      </c>
      <c r="C79" s="167">
        <v>1</v>
      </c>
      <c r="D79" s="167">
        <v>3</v>
      </c>
      <c r="E79" s="167">
        <v>1</v>
      </c>
      <c r="F79" s="169"/>
      <c r="G79" s="170" t="s">
        <v>361</v>
      </c>
      <c r="H79" s="146">
        <v>46</v>
      </c>
      <c r="I79" s="155">
        <f>SUM(I80:I82)</f>
        <v>0</v>
      </c>
      <c r="J79" s="197">
        <f>SUM(J80:J82)</f>
        <v>0</v>
      </c>
      <c r="K79" s="156">
        <f>SUM(K80:K82)</f>
        <v>0</v>
      </c>
      <c r="L79" s="156">
        <f>SUM(L80:L82)</f>
        <v>0</v>
      </c>
      <c r="M79" s="38"/>
      <c r="Q79" s="171"/>
    </row>
    <row r="80" spans="1:18" ht="15" hidden="1" customHeight="1">
      <c r="A80" s="161">
        <v>2</v>
      </c>
      <c r="B80" s="159">
        <v>3</v>
      </c>
      <c r="C80" s="159">
        <v>1</v>
      </c>
      <c r="D80" s="159">
        <v>3</v>
      </c>
      <c r="E80" s="159">
        <v>1</v>
      </c>
      <c r="F80" s="162">
        <v>1</v>
      </c>
      <c r="G80" s="187" t="s">
        <v>54</v>
      </c>
      <c r="H80" s="146">
        <v>47</v>
      </c>
      <c r="I80" s="172">
        <v>0</v>
      </c>
      <c r="J80" s="172">
        <v>0</v>
      </c>
      <c r="K80" s="172">
        <v>0</v>
      </c>
      <c r="L80" s="172">
        <v>0</v>
      </c>
      <c r="M80" s="38"/>
      <c r="Q80" s="171"/>
    </row>
    <row r="81" spans="1:17" ht="16.5" hidden="1" customHeight="1">
      <c r="A81" s="166">
        <v>2</v>
      </c>
      <c r="B81" s="167">
        <v>3</v>
      </c>
      <c r="C81" s="167">
        <v>1</v>
      </c>
      <c r="D81" s="167">
        <v>3</v>
      </c>
      <c r="E81" s="167">
        <v>1</v>
      </c>
      <c r="F81" s="169">
        <v>2</v>
      </c>
      <c r="G81" s="170" t="s">
        <v>55</v>
      </c>
      <c r="H81" s="146">
        <v>48</v>
      </c>
      <c r="I81" s="174">
        <v>0</v>
      </c>
      <c r="J81" s="174">
        <v>0</v>
      </c>
      <c r="K81" s="174">
        <v>0</v>
      </c>
      <c r="L81" s="174">
        <v>0</v>
      </c>
      <c r="M81" s="38"/>
      <c r="Q81" s="171"/>
    </row>
    <row r="82" spans="1:17" ht="17.25" hidden="1" customHeight="1">
      <c r="A82" s="161">
        <v>2</v>
      </c>
      <c r="B82" s="159">
        <v>3</v>
      </c>
      <c r="C82" s="159">
        <v>1</v>
      </c>
      <c r="D82" s="159">
        <v>3</v>
      </c>
      <c r="E82" s="159">
        <v>1</v>
      </c>
      <c r="F82" s="162">
        <v>3</v>
      </c>
      <c r="G82" s="187" t="s">
        <v>56</v>
      </c>
      <c r="H82" s="146">
        <v>49</v>
      </c>
      <c r="I82" s="172">
        <v>0</v>
      </c>
      <c r="J82" s="172">
        <v>0</v>
      </c>
      <c r="K82" s="172">
        <v>0</v>
      </c>
      <c r="L82" s="172">
        <v>0</v>
      </c>
      <c r="M82" s="38"/>
      <c r="Q82" s="171"/>
    </row>
    <row r="83" spans="1:17" ht="12.75" hidden="1" customHeight="1">
      <c r="A83" s="161">
        <v>2</v>
      </c>
      <c r="B83" s="159">
        <v>3</v>
      </c>
      <c r="C83" s="159">
        <v>2</v>
      </c>
      <c r="D83" s="159"/>
      <c r="E83" s="159"/>
      <c r="F83" s="162"/>
      <c r="G83" s="187" t="s">
        <v>57</v>
      </c>
      <c r="H83" s="146">
        <v>50</v>
      </c>
      <c r="I83" s="155">
        <f t="shared" ref="I83:L84" si="2">I84</f>
        <v>0</v>
      </c>
      <c r="J83" s="155">
        <f t="shared" si="2"/>
        <v>0</v>
      </c>
      <c r="K83" s="155">
        <f t="shared" si="2"/>
        <v>0</v>
      </c>
      <c r="L83" s="155">
        <f t="shared" si="2"/>
        <v>0</v>
      </c>
      <c r="M83" s="38"/>
    </row>
    <row r="84" spans="1:17" ht="12" hidden="1" customHeight="1">
      <c r="A84" s="161">
        <v>2</v>
      </c>
      <c r="B84" s="159">
        <v>3</v>
      </c>
      <c r="C84" s="159">
        <v>2</v>
      </c>
      <c r="D84" s="159">
        <v>1</v>
      </c>
      <c r="E84" s="159"/>
      <c r="F84" s="162"/>
      <c r="G84" s="187" t="s">
        <v>57</v>
      </c>
      <c r="H84" s="146">
        <v>51</v>
      </c>
      <c r="I84" s="155">
        <f t="shared" si="2"/>
        <v>0</v>
      </c>
      <c r="J84" s="155">
        <f t="shared" si="2"/>
        <v>0</v>
      </c>
      <c r="K84" s="155">
        <f t="shared" si="2"/>
        <v>0</v>
      </c>
      <c r="L84" s="155">
        <f t="shared" si="2"/>
        <v>0</v>
      </c>
      <c r="M84" s="38"/>
    </row>
    <row r="85" spans="1:17" ht="15.75" hidden="1" customHeight="1">
      <c r="A85" s="161">
        <v>2</v>
      </c>
      <c r="B85" s="159">
        <v>3</v>
      </c>
      <c r="C85" s="159">
        <v>2</v>
      </c>
      <c r="D85" s="159">
        <v>1</v>
      </c>
      <c r="E85" s="159">
        <v>1</v>
      </c>
      <c r="F85" s="162"/>
      <c r="G85" s="187" t="s">
        <v>57</v>
      </c>
      <c r="H85" s="146">
        <v>52</v>
      </c>
      <c r="I85" s="155">
        <f>SUM(I86)</f>
        <v>0</v>
      </c>
      <c r="J85" s="155">
        <f>SUM(J86)</f>
        <v>0</v>
      </c>
      <c r="K85" s="155">
        <f>SUM(K86)</f>
        <v>0</v>
      </c>
      <c r="L85" s="155">
        <f>SUM(L86)</f>
        <v>0</v>
      </c>
      <c r="M85" s="38"/>
    </row>
    <row r="86" spans="1:17" ht="13.5" hidden="1" customHeight="1">
      <c r="A86" s="161">
        <v>2</v>
      </c>
      <c r="B86" s="159">
        <v>3</v>
      </c>
      <c r="C86" s="159">
        <v>2</v>
      </c>
      <c r="D86" s="159">
        <v>1</v>
      </c>
      <c r="E86" s="159">
        <v>1</v>
      </c>
      <c r="F86" s="162">
        <v>1</v>
      </c>
      <c r="G86" s="187" t="s">
        <v>57</v>
      </c>
      <c r="H86" s="146">
        <v>53</v>
      </c>
      <c r="I86" s="174">
        <v>0</v>
      </c>
      <c r="J86" s="174">
        <v>0</v>
      </c>
      <c r="K86" s="174">
        <v>0</v>
      </c>
      <c r="L86" s="174">
        <v>0</v>
      </c>
      <c r="M86" s="38"/>
    </row>
    <row r="87" spans="1:17" ht="16.5" hidden="1" customHeight="1">
      <c r="A87" s="151">
        <v>2</v>
      </c>
      <c r="B87" s="152">
        <v>4</v>
      </c>
      <c r="C87" s="152"/>
      <c r="D87" s="152"/>
      <c r="E87" s="152"/>
      <c r="F87" s="154"/>
      <c r="G87" s="201" t="s">
        <v>58</v>
      </c>
      <c r="H87" s="146">
        <v>54</v>
      </c>
      <c r="I87" s="155">
        <f t="shared" ref="I87:L89" si="3">I88</f>
        <v>0</v>
      </c>
      <c r="J87" s="197">
        <f t="shared" si="3"/>
        <v>0</v>
      </c>
      <c r="K87" s="156">
        <f t="shared" si="3"/>
        <v>0</v>
      </c>
      <c r="L87" s="156">
        <f t="shared" si="3"/>
        <v>0</v>
      </c>
      <c r="M87" s="38"/>
    </row>
    <row r="88" spans="1:17" ht="15.75" hidden="1" customHeight="1">
      <c r="A88" s="166">
        <v>2</v>
      </c>
      <c r="B88" s="167">
        <v>4</v>
      </c>
      <c r="C88" s="167">
        <v>1</v>
      </c>
      <c r="D88" s="167"/>
      <c r="E88" s="167"/>
      <c r="F88" s="169"/>
      <c r="G88" s="170" t="s">
        <v>59</v>
      </c>
      <c r="H88" s="146">
        <v>55</v>
      </c>
      <c r="I88" s="155">
        <f t="shared" si="3"/>
        <v>0</v>
      </c>
      <c r="J88" s="197">
        <f t="shared" si="3"/>
        <v>0</v>
      </c>
      <c r="K88" s="156">
        <f t="shared" si="3"/>
        <v>0</v>
      </c>
      <c r="L88" s="156">
        <f t="shared" si="3"/>
        <v>0</v>
      </c>
      <c r="M88" s="38"/>
    </row>
    <row r="89" spans="1:17" ht="17.25" hidden="1" customHeight="1">
      <c r="A89" s="166">
        <v>2</v>
      </c>
      <c r="B89" s="167">
        <v>4</v>
      </c>
      <c r="C89" s="167">
        <v>1</v>
      </c>
      <c r="D89" s="167">
        <v>1</v>
      </c>
      <c r="E89" s="167"/>
      <c r="F89" s="169"/>
      <c r="G89" s="170" t="s">
        <v>59</v>
      </c>
      <c r="H89" s="146">
        <v>56</v>
      </c>
      <c r="I89" s="155">
        <f t="shared" si="3"/>
        <v>0</v>
      </c>
      <c r="J89" s="197">
        <f t="shared" si="3"/>
        <v>0</v>
      </c>
      <c r="K89" s="156">
        <f t="shared" si="3"/>
        <v>0</v>
      </c>
      <c r="L89" s="156">
        <f t="shared" si="3"/>
        <v>0</v>
      </c>
      <c r="M89" s="38"/>
    </row>
    <row r="90" spans="1:17" ht="18" hidden="1" customHeight="1">
      <c r="A90" s="166">
        <v>2</v>
      </c>
      <c r="B90" s="167">
        <v>4</v>
      </c>
      <c r="C90" s="167">
        <v>1</v>
      </c>
      <c r="D90" s="167">
        <v>1</v>
      </c>
      <c r="E90" s="167">
        <v>1</v>
      </c>
      <c r="F90" s="169"/>
      <c r="G90" s="170" t="s">
        <v>59</v>
      </c>
      <c r="H90" s="146">
        <v>57</v>
      </c>
      <c r="I90" s="155">
        <f>SUM(I91:I93)</f>
        <v>0</v>
      </c>
      <c r="J90" s="197">
        <f>SUM(J91:J93)</f>
        <v>0</v>
      </c>
      <c r="K90" s="156">
        <f>SUM(K91:K93)</f>
        <v>0</v>
      </c>
      <c r="L90" s="156">
        <f>SUM(L91:L93)</f>
        <v>0</v>
      </c>
      <c r="M90" s="38"/>
    </row>
    <row r="91" spans="1:17" ht="14.25" hidden="1" customHeight="1">
      <c r="A91" s="166">
        <v>2</v>
      </c>
      <c r="B91" s="167">
        <v>4</v>
      </c>
      <c r="C91" s="167">
        <v>1</v>
      </c>
      <c r="D91" s="167">
        <v>1</v>
      </c>
      <c r="E91" s="167">
        <v>1</v>
      </c>
      <c r="F91" s="169">
        <v>1</v>
      </c>
      <c r="G91" s="170" t="s">
        <v>60</v>
      </c>
      <c r="H91" s="146">
        <v>58</v>
      </c>
      <c r="I91" s="174">
        <v>0</v>
      </c>
      <c r="J91" s="174">
        <v>0</v>
      </c>
      <c r="K91" s="174">
        <v>0</v>
      </c>
      <c r="L91" s="174">
        <v>0</v>
      </c>
      <c r="M91" s="38"/>
    </row>
    <row r="92" spans="1:17" ht="13.5" hidden="1" customHeight="1">
      <c r="A92" s="166">
        <v>2</v>
      </c>
      <c r="B92" s="166">
        <v>4</v>
      </c>
      <c r="C92" s="166">
        <v>1</v>
      </c>
      <c r="D92" s="167">
        <v>1</v>
      </c>
      <c r="E92" s="167">
        <v>1</v>
      </c>
      <c r="F92" s="202">
        <v>2</v>
      </c>
      <c r="G92" s="168" t="s">
        <v>61</v>
      </c>
      <c r="H92" s="146">
        <v>59</v>
      </c>
      <c r="I92" s="174">
        <v>0</v>
      </c>
      <c r="J92" s="174">
        <v>0</v>
      </c>
      <c r="K92" s="174">
        <v>0</v>
      </c>
      <c r="L92" s="174">
        <v>0</v>
      </c>
      <c r="M92" s="38"/>
    </row>
    <row r="93" spans="1:17" hidden="1">
      <c r="A93" s="166">
        <v>2</v>
      </c>
      <c r="B93" s="167">
        <v>4</v>
      </c>
      <c r="C93" s="166">
        <v>1</v>
      </c>
      <c r="D93" s="167">
        <v>1</v>
      </c>
      <c r="E93" s="167">
        <v>1</v>
      </c>
      <c r="F93" s="202">
        <v>3</v>
      </c>
      <c r="G93" s="168" t="s">
        <v>62</v>
      </c>
      <c r="H93" s="146">
        <v>60</v>
      </c>
      <c r="I93" s="174">
        <v>0</v>
      </c>
      <c r="J93" s="174">
        <v>0</v>
      </c>
      <c r="K93" s="174">
        <v>0</v>
      </c>
      <c r="L93" s="174">
        <v>0</v>
      </c>
    </row>
    <row r="94" spans="1:17" hidden="1">
      <c r="A94" s="151">
        <v>2</v>
      </c>
      <c r="B94" s="152">
        <v>5</v>
      </c>
      <c r="C94" s="151"/>
      <c r="D94" s="152"/>
      <c r="E94" s="152"/>
      <c r="F94" s="203"/>
      <c r="G94" s="153" t="s">
        <v>63</v>
      </c>
      <c r="H94" s="146">
        <v>61</v>
      </c>
      <c r="I94" s="155">
        <f>SUM(I95+I100+I105)</f>
        <v>0</v>
      </c>
      <c r="J94" s="197">
        <f>SUM(J95+J100+J105)</f>
        <v>0</v>
      </c>
      <c r="K94" s="156">
        <f>SUM(K95+K100+K105)</f>
        <v>0</v>
      </c>
      <c r="L94" s="156">
        <f>SUM(L95+L100+L105)</f>
        <v>0</v>
      </c>
    </row>
    <row r="95" spans="1:17" hidden="1">
      <c r="A95" s="161">
        <v>2</v>
      </c>
      <c r="B95" s="159">
        <v>5</v>
      </c>
      <c r="C95" s="161">
        <v>1</v>
      </c>
      <c r="D95" s="159"/>
      <c r="E95" s="159"/>
      <c r="F95" s="204"/>
      <c r="G95" s="160" t="s">
        <v>64</v>
      </c>
      <c r="H95" s="146">
        <v>62</v>
      </c>
      <c r="I95" s="177">
        <f t="shared" ref="I95:L96" si="4">I96</f>
        <v>0</v>
      </c>
      <c r="J95" s="199">
        <f t="shared" si="4"/>
        <v>0</v>
      </c>
      <c r="K95" s="178">
        <f t="shared" si="4"/>
        <v>0</v>
      </c>
      <c r="L95" s="178">
        <f t="shared" si="4"/>
        <v>0</v>
      </c>
    </row>
    <row r="96" spans="1:17" hidden="1">
      <c r="A96" s="166">
        <v>2</v>
      </c>
      <c r="B96" s="167">
        <v>5</v>
      </c>
      <c r="C96" s="166">
        <v>1</v>
      </c>
      <c r="D96" s="167">
        <v>1</v>
      </c>
      <c r="E96" s="167"/>
      <c r="F96" s="202"/>
      <c r="G96" s="168" t="s">
        <v>64</v>
      </c>
      <c r="H96" s="146">
        <v>63</v>
      </c>
      <c r="I96" s="155">
        <f t="shared" si="4"/>
        <v>0</v>
      </c>
      <c r="J96" s="197">
        <f t="shared" si="4"/>
        <v>0</v>
      </c>
      <c r="K96" s="156">
        <f t="shared" si="4"/>
        <v>0</v>
      </c>
      <c r="L96" s="156">
        <f t="shared" si="4"/>
        <v>0</v>
      </c>
    </row>
    <row r="97" spans="1:13" hidden="1">
      <c r="A97" s="166">
        <v>2</v>
      </c>
      <c r="B97" s="167">
        <v>5</v>
      </c>
      <c r="C97" s="166">
        <v>1</v>
      </c>
      <c r="D97" s="167">
        <v>1</v>
      </c>
      <c r="E97" s="167">
        <v>1</v>
      </c>
      <c r="F97" s="202"/>
      <c r="G97" s="168" t="s">
        <v>64</v>
      </c>
      <c r="H97" s="146">
        <v>64</v>
      </c>
      <c r="I97" s="155">
        <f>SUM(I98:I99)</f>
        <v>0</v>
      </c>
      <c r="J97" s="197">
        <f>SUM(J98:J99)</f>
        <v>0</v>
      </c>
      <c r="K97" s="156">
        <f>SUM(K98:K99)</f>
        <v>0</v>
      </c>
      <c r="L97" s="156">
        <f>SUM(L98:L99)</f>
        <v>0</v>
      </c>
    </row>
    <row r="98" spans="1:13" ht="25.5" hidden="1" customHeight="1">
      <c r="A98" s="166">
        <v>2</v>
      </c>
      <c r="B98" s="167">
        <v>5</v>
      </c>
      <c r="C98" s="166">
        <v>1</v>
      </c>
      <c r="D98" s="167">
        <v>1</v>
      </c>
      <c r="E98" s="167">
        <v>1</v>
      </c>
      <c r="F98" s="202">
        <v>1</v>
      </c>
      <c r="G98" s="168" t="s">
        <v>65</v>
      </c>
      <c r="H98" s="146">
        <v>65</v>
      </c>
      <c r="I98" s="174">
        <v>0</v>
      </c>
      <c r="J98" s="174">
        <v>0</v>
      </c>
      <c r="K98" s="174">
        <v>0</v>
      </c>
      <c r="L98" s="174">
        <v>0</v>
      </c>
      <c r="M98" s="38"/>
    </row>
    <row r="99" spans="1:13" ht="15.75" hidden="1" customHeight="1">
      <c r="A99" s="166">
        <v>2</v>
      </c>
      <c r="B99" s="167">
        <v>5</v>
      </c>
      <c r="C99" s="166">
        <v>1</v>
      </c>
      <c r="D99" s="167">
        <v>1</v>
      </c>
      <c r="E99" s="167">
        <v>1</v>
      </c>
      <c r="F99" s="202">
        <v>2</v>
      </c>
      <c r="G99" s="168" t="s">
        <v>66</v>
      </c>
      <c r="H99" s="146">
        <v>66</v>
      </c>
      <c r="I99" s="174">
        <v>0</v>
      </c>
      <c r="J99" s="174">
        <v>0</v>
      </c>
      <c r="K99" s="174">
        <v>0</v>
      </c>
      <c r="L99" s="174">
        <v>0</v>
      </c>
      <c r="M99" s="38"/>
    </row>
    <row r="100" spans="1:13" ht="12" hidden="1" customHeight="1">
      <c r="A100" s="166">
        <v>2</v>
      </c>
      <c r="B100" s="167">
        <v>5</v>
      </c>
      <c r="C100" s="166">
        <v>2</v>
      </c>
      <c r="D100" s="167"/>
      <c r="E100" s="167"/>
      <c r="F100" s="202"/>
      <c r="G100" s="168" t="s">
        <v>67</v>
      </c>
      <c r="H100" s="146">
        <v>67</v>
      </c>
      <c r="I100" s="155">
        <f t="shared" ref="I100:L101" si="5">I101</f>
        <v>0</v>
      </c>
      <c r="J100" s="197">
        <f t="shared" si="5"/>
        <v>0</v>
      </c>
      <c r="K100" s="156">
        <f t="shared" si="5"/>
        <v>0</v>
      </c>
      <c r="L100" s="155">
        <f t="shared" si="5"/>
        <v>0</v>
      </c>
      <c r="M100" s="38"/>
    </row>
    <row r="101" spans="1:13" ht="15.75" hidden="1" customHeight="1">
      <c r="A101" s="170">
        <v>2</v>
      </c>
      <c r="B101" s="166">
        <v>5</v>
      </c>
      <c r="C101" s="167">
        <v>2</v>
      </c>
      <c r="D101" s="168">
        <v>1</v>
      </c>
      <c r="E101" s="166"/>
      <c r="F101" s="202"/>
      <c r="G101" s="168" t="s">
        <v>67</v>
      </c>
      <c r="H101" s="146">
        <v>68</v>
      </c>
      <c r="I101" s="155">
        <f t="shared" si="5"/>
        <v>0</v>
      </c>
      <c r="J101" s="197">
        <f t="shared" si="5"/>
        <v>0</v>
      </c>
      <c r="K101" s="156">
        <f t="shared" si="5"/>
        <v>0</v>
      </c>
      <c r="L101" s="155">
        <f t="shared" si="5"/>
        <v>0</v>
      </c>
      <c r="M101" s="38"/>
    </row>
    <row r="102" spans="1:13" ht="15" hidden="1" customHeight="1">
      <c r="A102" s="170">
        <v>2</v>
      </c>
      <c r="B102" s="166">
        <v>5</v>
      </c>
      <c r="C102" s="167">
        <v>2</v>
      </c>
      <c r="D102" s="168">
        <v>1</v>
      </c>
      <c r="E102" s="166">
        <v>1</v>
      </c>
      <c r="F102" s="202"/>
      <c r="G102" s="168" t="s">
        <v>67</v>
      </c>
      <c r="H102" s="146">
        <v>69</v>
      </c>
      <c r="I102" s="155">
        <f>SUM(I103:I104)</f>
        <v>0</v>
      </c>
      <c r="J102" s="197">
        <f>SUM(J103:J104)</f>
        <v>0</v>
      </c>
      <c r="K102" s="156">
        <f>SUM(K103:K104)</f>
        <v>0</v>
      </c>
      <c r="L102" s="155">
        <f>SUM(L103:L104)</f>
        <v>0</v>
      </c>
      <c r="M102" s="38"/>
    </row>
    <row r="103" spans="1:13" ht="25.5" hidden="1" customHeight="1">
      <c r="A103" s="170">
        <v>2</v>
      </c>
      <c r="B103" s="166">
        <v>5</v>
      </c>
      <c r="C103" s="167">
        <v>2</v>
      </c>
      <c r="D103" s="168">
        <v>1</v>
      </c>
      <c r="E103" s="166">
        <v>1</v>
      </c>
      <c r="F103" s="202">
        <v>1</v>
      </c>
      <c r="G103" s="168" t="s">
        <v>68</v>
      </c>
      <c r="H103" s="146">
        <v>70</v>
      </c>
      <c r="I103" s="174">
        <v>0</v>
      </c>
      <c r="J103" s="174">
        <v>0</v>
      </c>
      <c r="K103" s="174">
        <v>0</v>
      </c>
      <c r="L103" s="174">
        <v>0</v>
      </c>
      <c r="M103" s="38"/>
    </row>
    <row r="104" spans="1:13" ht="25.5" hidden="1" customHeight="1">
      <c r="A104" s="170">
        <v>2</v>
      </c>
      <c r="B104" s="166">
        <v>5</v>
      </c>
      <c r="C104" s="167">
        <v>2</v>
      </c>
      <c r="D104" s="168">
        <v>1</v>
      </c>
      <c r="E104" s="166">
        <v>1</v>
      </c>
      <c r="F104" s="202">
        <v>2</v>
      </c>
      <c r="G104" s="168" t="s">
        <v>69</v>
      </c>
      <c r="H104" s="146">
        <v>71</v>
      </c>
      <c r="I104" s="174">
        <v>0</v>
      </c>
      <c r="J104" s="174">
        <v>0</v>
      </c>
      <c r="K104" s="174">
        <v>0</v>
      </c>
      <c r="L104" s="174">
        <v>0</v>
      </c>
      <c r="M104" s="38"/>
    </row>
    <row r="105" spans="1:13" ht="28.5" hidden="1" customHeight="1">
      <c r="A105" s="170">
        <v>2</v>
      </c>
      <c r="B105" s="166">
        <v>5</v>
      </c>
      <c r="C105" s="167">
        <v>3</v>
      </c>
      <c r="D105" s="168"/>
      <c r="E105" s="166"/>
      <c r="F105" s="202"/>
      <c r="G105" s="168" t="s">
        <v>70</v>
      </c>
      <c r="H105" s="146">
        <v>72</v>
      </c>
      <c r="I105" s="155">
        <f>I106+I110</f>
        <v>0</v>
      </c>
      <c r="J105" s="155">
        <f>J106+J110</f>
        <v>0</v>
      </c>
      <c r="K105" s="155">
        <f>K106+K110</f>
        <v>0</v>
      </c>
      <c r="L105" s="155">
        <f>L106+L110</f>
        <v>0</v>
      </c>
      <c r="M105" s="38"/>
    </row>
    <row r="106" spans="1:13" ht="27" hidden="1" customHeight="1">
      <c r="A106" s="170">
        <v>2</v>
      </c>
      <c r="B106" s="166">
        <v>5</v>
      </c>
      <c r="C106" s="167">
        <v>3</v>
      </c>
      <c r="D106" s="168">
        <v>1</v>
      </c>
      <c r="E106" s="166"/>
      <c r="F106" s="202"/>
      <c r="G106" s="168" t="s">
        <v>71</v>
      </c>
      <c r="H106" s="146">
        <v>73</v>
      </c>
      <c r="I106" s="155">
        <f>I107</f>
        <v>0</v>
      </c>
      <c r="J106" s="197">
        <f>J107</f>
        <v>0</v>
      </c>
      <c r="K106" s="156">
        <f>K107</f>
        <v>0</v>
      </c>
      <c r="L106" s="155">
        <f>L107</f>
        <v>0</v>
      </c>
      <c r="M106" s="38"/>
    </row>
    <row r="107" spans="1:13" ht="30" hidden="1" customHeight="1">
      <c r="A107" s="179">
        <v>2</v>
      </c>
      <c r="B107" s="180">
        <v>5</v>
      </c>
      <c r="C107" s="181">
        <v>3</v>
      </c>
      <c r="D107" s="182">
        <v>1</v>
      </c>
      <c r="E107" s="180">
        <v>1</v>
      </c>
      <c r="F107" s="205"/>
      <c r="G107" s="182" t="s">
        <v>71</v>
      </c>
      <c r="H107" s="146">
        <v>74</v>
      </c>
      <c r="I107" s="165">
        <f>SUM(I108:I109)</f>
        <v>0</v>
      </c>
      <c r="J107" s="200">
        <f>SUM(J108:J109)</f>
        <v>0</v>
      </c>
      <c r="K107" s="164">
        <f>SUM(K108:K109)</f>
        <v>0</v>
      </c>
      <c r="L107" s="165">
        <f>SUM(L108:L109)</f>
        <v>0</v>
      </c>
      <c r="M107" s="38"/>
    </row>
    <row r="108" spans="1:13" ht="26.25" hidden="1" customHeight="1">
      <c r="A108" s="170">
        <v>2</v>
      </c>
      <c r="B108" s="166">
        <v>5</v>
      </c>
      <c r="C108" s="167">
        <v>3</v>
      </c>
      <c r="D108" s="168">
        <v>1</v>
      </c>
      <c r="E108" s="166">
        <v>1</v>
      </c>
      <c r="F108" s="202">
        <v>1</v>
      </c>
      <c r="G108" s="168" t="s">
        <v>71</v>
      </c>
      <c r="H108" s="146">
        <v>75</v>
      </c>
      <c r="I108" s="174">
        <v>0</v>
      </c>
      <c r="J108" s="174">
        <v>0</v>
      </c>
      <c r="K108" s="174">
        <v>0</v>
      </c>
      <c r="L108" s="174">
        <v>0</v>
      </c>
      <c r="M108" s="38"/>
    </row>
    <row r="109" spans="1:13" ht="26.25" hidden="1" customHeight="1">
      <c r="A109" s="179">
        <v>2</v>
      </c>
      <c r="B109" s="180">
        <v>5</v>
      </c>
      <c r="C109" s="181">
        <v>3</v>
      </c>
      <c r="D109" s="182">
        <v>1</v>
      </c>
      <c r="E109" s="180">
        <v>1</v>
      </c>
      <c r="F109" s="205">
        <v>2</v>
      </c>
      <c r="G109" s="182" t="s">
        <v>72</v>
      </c>
      <c r="H109" s="146">
        <v>76</v>
      </c>
      <c r="I109" s="174">
        <v>0</v>
      </c>
      <c r="J109" s="174">
        <v>0</v>
      </c>
      <c r="K109" s="174">
        <v>0</v>
      </c>
      <c r="L109" s="174">
        <v>0</v>
      </c>
      <c r="M109" s="38"/>
    </row>
    <row r="110" spans="1:13" ht="27.75" hidden="1" customHeight="1">
      <c r="A110" s="179">
        <v>2</v>
      </c>
      <c r="B110" s="180">
        <v>5</v>
      </c>
      <c r="C110" s="181">
        <v>3</v>
      </c>
      <c r="D110" s="182">
        <v>2</v>
      </c>
      <c r="E110" s="180"/>
      <c r="F110" s="205"/>
      <c r="G110" s="182" t="s">
        <v>73</v>
      </c>
      <c r="H110" s="146">
        <v>77</v>
      </c>
      <c r="I110" s="165">
        <f>I111</f>
        <v>0</v>
      </c>
      <c r="J110" s="165">
        <f>J111</f>
        <v>0</v>
      </c>
      <c r="K110" s="165">
        <f>K111</f>
        <v>0</v>
      </c>
      <c r="L110" s="165">
        <f>L111</f>
        <v>0</v>
      </c>
      <c r="M110" s="38"/>
    </row>
    <row r="111" spans="1:13" ht="25.5" hidden="1" customHeight="1">
      <c r="A111" s="179">
        <v>2</v>
      </c>
      <c r="B111" s="180">
        <v>5</v>
      </c>
      <c r="C111" s="181">
        <v>3</v>
      </c>
      <c r="D111" s="182">
        <v>2</v>
      </c>
      <c r="E111" s="180">
        <v>1</v>
      </c>
      <c r="F111" s="205"/>
      <c r="G111" s="182" t="s">
        <v>73</v>
      </c>
      <c r="H111" s="146">
        <v>78</v>
      </c>
      <c r="I111" s="165">
        <f>SUM(I112:I113)</f>
        <v>0</v>
      </c>
      <c r="J111" s="165">
        <f>SUM(J112:J113)</f>
        <v>0</v>
      </c>
      <c r="K111" s="165">
        <f>SUM(K112:K113)</f>
        <v>0</v>
      </c>
      <c r="L111" s="165">
        <f>SUM(L112:L113)</f>
        <v>0</v>
      </c>
      <c r="M111" s="38"/>
    </row>
    <row r="112" spans="1:13" ht="30" hidden="1" customHeight="1">
      <c r="A112" s="179">
        <v>2</v>
      </c>
      <c r="B112" s="180">
        <v>5</v>
      </c>
      <c r="C112" s="181">
        <v>3</v>
      </c>
      <c r="D112" s="182">
        <v>2</v>
      </c>
      <c r="E112" s="180">
        <v>1</v>
      </c>
      <c r="F112" s="205">
        <v>1</v>
      </c>
      <c r="G112" s="182" t="s">
        <v>73</v>
      </c>
      <c r="H112" s="146">
        <v>79</v>
      </c>
      <c r="I112" s="174">
        <v>0</v>
      </c>
      <c r="J112" s="174">
        <v>0</v>
      </c>
      <c r="K112" s="174">
        <v>0</v>
      </c>
      <c r="L112" s="174">
        <v>0</v>
      </c>
      <c r="M112" s="38"/>
    </row>
    <row r="113" spans="1:13" ht="18" hidden="1" customHeight="1">
      <c r="A113" s="179">
        <v>2</v>
      </c>
      <c r="B113" s="180">
        <v>5</v>
      </c>
      <c r="C113" s="181">
        <v>3</v>
      </c>
      <c r="D113" s="182">
        <v>2</v>
      </c>
      <c r="E113" s="180">
        <v>1</v>
      </c>
      <c r="F113" s="205">
        <v>2</v>
      </c>
      <c r="G113" s="182" t="s">
        <v>74</v>
      </c>
      <c r="H113" s="146">
        <v>80</v>
      </c>
      <c r="I113" s="174">
        <v>0</v>
      </c>
      <c r="J113" s="174">
        <v>0</v>
      </c>
      <c r="K113" s="174">
        <v>0</v>
      </c>
      <c r="L113" s="174">
        <v>0</v>
      </c>
      <c r="M113" s="38"/>
    </row>
    <row r="114" spans="1:13" ht="16.5" hidden="1" customHeight="1">
      <c r="A114" s="201">
        <v>2</v>
      </c>
      <c r="B114" s="151">
        <v>6</v>
      </c>
      <c r="C114" s="152"/>
      <c r="D114" s="153"/>
      <c r="E114" s="151"/>
      <c r="F114" s="203"/>
      <c r="G114" s="206" t="s">
        <v>75</v>
      </c>
      <c r="H114" s="146">
        <v>81</v>
      </c>
      <c r="I114" s="155">
        <f>SUM(I115+I120+I124+I128+I132+I136)</f>
        <v>0</v>
      </c>
      <c r="J114" s="155">
        <f>SUM(J115+J120+J124+J128+J132+J136)</f>
        <v>0</v>
      </c>
      <c r="K114" s="155">
        <f>SUM(K115+K120+K124+K128+K132+K136)</f>
        <v>0</v>
      </c>
      <c r="L114" s="155">
        <f>SUM(L115+L120+L124+L128+L132+L136)</f>
        <v>0</v>
      </c>
      <c r="M114" s="38"/>
    </row>
    <row r="115" spans="1:13" ht="14.25" hidden="1" customHeight="1">
      <c r="A115" s="179">
        <v>2</v>
      </c>
      <c r="B115" s="180">
        <v>6</v>
      </c>
      <c r="C115" s="181">
        <v>1</v>
      </c>
      <c r="D115" s="182"/>
      <c r="E115" s="180"/>
      <c r="F115" s="205"/>
      <c r="G115" s="182" t="s">
        <v>76</v>
      </c>
      <c r="H115" s="146">
        <v>82</v>
      </c>
      <c r="I115" s="165">
        <f t="shared" ref="I115:L116" si="6">I116</f>
        <v>0</v>
      </c>
      <c r="J115" s="200">
        <f t="shared" si="6"/>
        <v>0</v>
      </c>
      <c r="K115" s="164">
        <f t="shared" si="6"/>
        <v>0</v>
      </c>
      <c r="L115" s="165">
        <f t="shared" si="6"/>
        <v>0</v>
      </c>
      <c r="M115" s="38"/>
    </row>
    <row r="116" spans="1:13" ht="14.25" hidden="1" customHeight="1">
      <c r="A116" s="170">
        <v>2</v>
      </c>
      <c r="B116" s="166">
        <v>6</v>
      </c>
      <c r="C116" s="167">
        <v>1</v>
      </c>
      <c r="D116" s="168">
        <v>1</v>
      </c>
      <c r="E116" s="166"/>
      <c r="F116" s="202"/>
      <c r="G116" s="168" t="s">
        <v>76</v>
      </c>
      <c r="H116" s="146">
        <v>83</v>
      </c>
      <c r="I116" s="155">
        <f t="shared" si="6"/>
        <v>0</v>
      </c>
      <c r="J116" s="197">
        <f t="shared" si="6"/>
        <v>0</v>
      </c>
      <c r="K116" s="156">
        <f t="shared" si="6"/>
        <v>0</v>
      </c>
      <c r="L116" s="155">
        <f t="shared" si="6"/>
        <v>0</v>
      </c>
      <c r="M116" s="38"/>
    </row>
    <row r="117" spans="1:13" hidden="1">
      <c r="A117" s="170">
        <v>2</v>
      </c>
      <c r="B117" s="166">
        <v>6</v>
      </c>
      <c r="C117" s="167">
        <v>1</v>
      </c>
      <c r="D117" s="168">
        <v>1</v>
      </c>
      <c r="E117" s="166">
        <v>1</v>
      </c>
      <c r="F117" s="202"/>
      <c r="G117" s="168" t="s">
        <v>76</v>
      </c>
      <c r="H117" s="146">
        <v>84</v>
      </c>
      <c r="I117" s="155">
        <f>SUM(I118:I119)</f>
        <v>0</v>
      </c>
      <c r="J117" s="197">
        <f>SUM(J118:J119)</f>
        <v>0</v>
      </c>
      <c r="K117" s="156">
        <f>SUM(K118:K119)</f>
        <v>0</v>
      </c>
      <c r="L117" s="155">
        <f>SUM(L118:L119)</f>
        <v>0</v>
      </c>
    </row>
    <row r="118" spans="1:13" ht="13.5" hidden="1" customHeight="1">
      <c r="A118" s="170">
        <v>2</v>
      </c>
      <c r="B118" s="166">
        <v>6</v>
      </c>
      <c r="C118" s="167">
        <v>1</v>
      </c>
      <c r="D118" s="168">
        <v>1</v>
      </c>
      <c r="E118" s="166">
        <v>1</v>
      </c>
      <c r="F118" s="202">
        <v>1</v>
      </c>
      <c r="G118" s="168" t="s">
        <v>77</v>
      </c>
      <c r="H118" s="146">
        <v>85</v>
      </c>
      <c r="I118" s="174">
        <v>0</v>
      </c>
      <c r="J118" s="174">
        <v>0</v>
      </c>
      <c r="K118" s="174">
        <v>0</v>
      </c>
      <c r="L118" s="174">
        <v>0</v>
      </c>
      <c r="M118" s="38"/>
    </row>
    <row r="119" spans="1:13" hidden="1">
      <c r="A119" s="187">
        <v>2</v>
      </c>
      <c r="B119" s="161">
        <v>6</v>
      </c>
      <c r="C119" s="159">
        <v>1</v>
      </c>
      <c r="D119" s="160">
        <v>1</v>
      </c>
      <c r="E119" s="161">
        <v>1</v>
      </c>
      <c r="F119" s="204">
        <v>2</v>
      </c>
      <c r="G119" s="160" t="s">
        <v>78</v>
      </c>
      <c r="H119" s="146">
        <v>86</v>
      </c>
      <c r="I119" s="172">
        <v>0</v>
      </c>
      <c r="J119" s="172">
        <v>0</v>
      </c>
      <c r="K119" s="172">
        <v>0</v>
      </c>
      <c r="L119" s="172">
        <v>0</v>
      </c>
    </row>
    <row r="120" spans="1:13" ht="25.5" hidden="1" customHeight="1">
      <c r="A120" s="170">
        <v>2</v>
      </c>
      <c r="B120" s="166">
        <v>6</v>
      </c>
      <c r="C120" s="167">
        <v>2</v>
      </c>
      <c r="D120" s="168"/>
      <c r="E120" s="166"/>
      <c r="F120" s="202"/>
      <c r="G120" s="168" t="s">
        <v>79</v>
      </c>
      <c r="H120" s="146">
        <v>87</v>
      </c>
      <c r="I120" s="155">
        <f t="shared" ref="I120:L122" si="7">I121</f>
        <v>0</v>
      </c>
      <c r="J120" s="197">
        <f t="shared" si="7"/>
        <v>0</v>
      </c>
      <c r="K120" s="156">
        <f t="shared" si="7"/>
        <v>0</v>
      </c>
      <c r="L120" s="155">
        <f t="shared" si="7"/>
        <v>0</v>
      </c>
      <c r="M120" s="38"/>
    </row>
    <row r="121" spans="1:13" ht="14.25" hidden="1" customHeight="1">
      <c r="A121" s="170">
        <v>2</v>
      </c>
      <c r="B121" s="166">
        <v>6</v>
      </c>
      <c r="C121" s="167">
        <v>2</v>
      </c>
      <c r="D121" s="168">
        <v>1</v>
      </c>
      <c r="E121" s="166"/>
      <c r="F121" s="202"/>
      <c r="G121" s="168" t="s">
        <v>79</v>
      </c>
      <c r="H121" s="146">
        <v>88</v>
      </c>
      <c r="I121" s="155">
        <f t="shared" si="7"/>
        <v>0</v>
      </c>
      <c r="J121" s="197">
        <f t="shared" si="7"/>
        <v>0</v>
      </c>
      <c r="K121" s="156">
        <f t="shared" si="7"/>
        <v>0</v>
      </c>
      <c r="L121" s="155">
        <f t="shared" si="7"/>
        <v>0</v>
      </c>
      <c r="M121" s="38"/>
    </row>
    <row r="122" spans="1:13" ht="14.25" hidden="1" customHeight="1">
      <c r="A122" s="170">
        <v>2</v>
      </c>
      <c r="B122" s="166">
        <v>6</v>
      </c>
      <c r="C122" s="167">
        <v>2</v>
      </c>
      <c r="D122" s="168">
        <v>1</v>
      </c>
      <c r="E122" s="166">
        <v>1</v>
      </c>
      <c r="F122" s="202"/>
      <c r="G122" s="168" t="s">
        <v>79</v>
      </c>
      <c r="H122" s="146">
        <v>89</v>
      </c>
      <c r="I122" s="207">
        <f t="shared" si="7"/>
        <v>0</v>
      </c>
      <c r="J122" s="208">
        <f t="shared" si="7"/>
        <v>0</v>
      </c>
      <c r="K122" s="209">
        <f t="shared" si="7"/>
        <v>0</v>
      </c>
      <c r="L122" s="207">
        <f t="shared" si="7"/>
        <v>0</v>
      </c>
      <c r="M122" s="38"/>
    </row>
    <row r="123" spans="1:13" ht="25.5" hidden="1" customHeight="1">
      <c r="A123" s="170">
        <v>2</v>
      </c>
      <c r="B123" s="166">
        <v>6</v>
      </c>
      <c r="C123" s="167">
        <v>2</v>
      </c>
      <c r="D123" s="168">
        <v>1</v>
      </c>
      <c r="E123" s="166">
        <v>1</v>
      </c>
      <c r="F123" s="202">
        <v>1</v>
      </c>
      <c r="G123" s="168" t="s">
        <v>79</v>
      </c>
      <c r="H123" s="146">
        <v>90</v>
      </c>
      <c r="I123" s="174">
        <v>0</v>
      </c>
      <c r="J123" s="174">
        <v>0</v>
      </c>
      <c r="K123" s="174">
        <v>0</v>
      </c>
      <c r="L123" s="174">
        <v>0</v>
      </c>
      <c r="M123" s="38"/>
    </row>
    <row r="124" spans="1:13" ht="26.25" hidden="1" customHeight="1">
      <c r="A124" s="187">
        <v>2</v>
      </c>
      <c r="B124" s="161">
        <v>6</v>
      </c>
      <c r="C124" s="159">
        <v>3</v>
      </c>
      <c r="D124" s="160"/>
      <c r="E124" s="161"/>
      <c r="F124" s="204"/>
      <c r="G124" s="160" t="s">
        <v>80</v>
      </c>
      <c r="H124" s="146">
        <v>91</v>
      </c>
      <c r="I124" s="177">
        <f t="shared" ref="I124:L126" si="8">I125</f>
        <v>0</v>
      </c>
      <c r="J124" s="199">
        <f t="shared" si="8"/>
        <v>0</v>
      </c>
      <c r="K124" s="178">
        <f t="shared" si="8"/>
        <v>0</v>
      </c>
      <c r="L124" s="177">
        <f t="shared" si="8"/>
        <v>0</v>
      </c>
      <c r="M124" s="38"/>
    </row>
    <row r="125" spans="1:13" ht="25.5" hidden="1" customHeight="1">
      <c r="A125" s="170">
        <v>2</v>
      </c>
      <c r="B125" s="166">
        <v>6</v>
      </c>
      <c r="C125" s="167">
        <v>3</v>
      </c>
      <c r="D125" s="168">
        <v>1</v>
      </c>
      <c r="E125" s="166"/>
      <c r="F125" s="202"/>
      <c r="G125" s="168" t="s">
        <v>80</v>
      </c>
      <c r="H125" s="146">
        <v>92</v>
      </c>
      <c r="I125" s="155">
        <f t="shared" si="8"/>
        <v>0</v>
      </c>
      <c r="J125" s="197">
        <f t="shared" si="8"/>
        <v>0</v>
      </c>
      <c r="K125" s="156">
        <f t="shared" si="8"/>
        <v>0</v>
      </c>
      <c r="L125" s="155">
        <f t="shared" si="8"/>
        <v>0</v>
      </c>
      <c r="M125" s="38"/>
    </row>
    <row r="126" spans="1:13" ht="26.25" hidden="1" customHeight="1">
      <c r="A126" s="170">
        <v>2</v>
      </c>
      <c r="B126" s="166">
        <v>6</v>
      </c>
      <c r="C126" s="167">
        <v>3</v>
      </c>
      <c r="D126" s="168">
        <v>1</v>
      </c>
      <c r="E126" s="166">
        <v>1</v>
      </c>
      <c r="F126" s="202"/>
      <c r="G126" s="168" t="s">
        <v>80</v>
      </c>
      <c r="H126" s="146">
        <v>93</v>
      </c>
      <c r="I126" s="155">
        <f t="shared" si="8"/>
        <v>0</v>
      </c>
      <c r="J126" s="197">
        <f t="shared" si="8"/>
        <v>0</v>
      </c>
      <c r="K126" s="156">
        <f t="shared" si="8"/>
        <v>0</v>
      </c>
      <c r="L126" s="155">
        <f t="shared" si="8"/>
        <v>0</v>
      </c>
      <c r="M126" s="38"/>
    </row>
    <row r="127" spans="1:13" ht="27" hidden="1" customHeight="1">
      <c r="A127" s="170">
        <v>2</v>
      </c>
      <c r="B127" s="166">
        <v>6</v>
      </c>
      <c r="C127" s="167">
        <v>3</v>
      </c>
      <c r="D127" s="168">
        <v>1</v>
      </c>
      <c r="E127" s="166">
        <v>1</v>
      </c>
      <c r="F127" s="202">
        <v>1</v>
      </c>
      <c r="G127" s="168" t="s">
        <v>80</v>
      </c>
      <c r="H127" s="146">
        <v>94</v>
      </c>
      <c r="I127" s="174">
        <v>0</v>
      </c>
      <c r="J127" s="174">
        <v>0</v>
      </c>
      <c r="K127" s="174">
        <v>0</v>
      </c>
      <c r="L127" s="174">
        <v>0</v>
      </c>
      <c r="M127" s="38"/>
    </row>
    <row r="128" spans="1:13" ht="25.5" hidden="1" customHeight="1">
      <c r="A128" s="187">
        <v>2</v>
      </c>
      <c r="B128" s="161">
        <v>6</v>
      </c>
      <c r="C128" s="159">
        <v>4</v>
      </c>
      <c r="D128" s="160"/>
      <c r="E128" s="161"/>
      <c r="F128" s="204"/>
      <c r="G128" s="160" t="s">
        <v>81</v>
      </c>
      <c r="H128" s="146">
        <v>95</v>
      </c>
      <c r="I128" s="177">
        <f t="shared" ref="I128:L130" si="9">I129</f>
        <v>0</v>
      </c>
      <c r="J128" s="199">
        <f t="shared" si="9"/>
        <v>0</v>
      </c>
      <c r="K128" s="178">
        <f t="shared" si="9"/>
        <v>0</v>
      </c>
      <c r="L128" s="177">
        <f t="shared" si="9"/>
        <v>0</v>
      </c>
      <c r="M128" s="38"/>
    </row>
    <row r="129" spans="1:13" ht="27" hidden="1" customHeight="1">
      <c r="A129" s="170">
        <v>2</v>
      </c>
      <c r="B129" s="166">
        <v>6</v>
      </c>
      <c r="C129" s="167">
        <v>4</v>
      </c>
      <c r="D129" s="168">
        <v>1</v>
      </c>
      <c r="E129" s="166"/>
      <c r="F129" s="202"/>
      <c r="G129" s="168" t="s">
        <v>81</v>
      </c>
      <c r="H129" s="146">
        <v>96</v>
      </c>
      <c r="I129" s="155">
        <f t="shared" si="9"/>
        <v>0</v>
      </c>
      <c r="J129" s="197">
        <f t="shared" si="9"/>
        <v>0</v>
      </c>
      <c r="K129" s="156">
        <f t="shared" si="9"/>
        <v>0</v>
      </c>
      <c r="L129" s="155">
        <f t="shared" si="9"/>
        <v>0</v>
      </c>
      <c r="M129" s="38"/>
    </row>
    <row r="130" spans="1:13" ht="27" hidden="1" customHeight="1">
      <c r="A130" s="170">
        <v>2</v>
      </c>
      <c r="B130" s="166">
        <v>6</v>
      </c>
      <c r="C130" s="167">
        <v>4</v>
      </c>
      <c r="D130" s="168">
        <v>1</v>
      </c>
      <c r="E130" s="166">
        <v>1</v>
      </c>
      <c r="F130" s="202"/>
      <c r="G130" s="168" t="s">
        <v>81</v>
      </c>
      <c r="H130" s="146">
        <v>97</v>
      </c>
      <c r="I130" s="155">
        <f t="shared" si="9"/>
        <v>0</v>
      </c>
      <c r="J130" s="197">
        <f t="shared" si="9"/>
        <v>0</v>
      </c>
      <c r="K130" s="156">
        <f t="shared" si="9"/>
        <v>0</v>
      </c>
      <c r="L130" s="155">
        <f t="shared" si="9"/>
        <v>0</v>
      </c>
      <c r="M130" s="38"/>
    </row>
    <row r="131" spans="1:13" ht="27.75" hidden="1" customHeight="1">
      <c r="A131" s="170">
        <v>2</v>
      </c>
      <c r="B131" s="166">
        <v>6</v>
      </c>
      <c r="C131" s="167">
        <v>4</v>
      </c>
      <c r="D131" s="168">
        <v>1</v>
      </c>
      <c r="E131" s="166">
        <v>1</v>
      </c>
      <c r="F131" s="202">
        <v>1</v>
      </c>
      <c r="G131" s="168" t="s">
        <v>81</v>
      </c>
      <c r="H131" s="146">
        <v>98</v>
      </c>
      <c r="I131" s="174">
        <v>0</v>
      </c>
      <c r="J131" s="174">
        <v>0</v>
      </c>
      <c r="K131" s="174">
        <v>0</v>
      </c>
      <c r="L131" s="174">
        <v>0</v>
      </c>
      <c r="M131" s="38"/>
    </row>
    <row r="132" spans="1:13" ht="27" hidden="1" customHeight="1">
      <c r="A132" s="179">
        <v>2</v>
      </c>
      <c r="B132" s="188">
        <v>6</v>
      </c>
      <c r="C132" s="189">
        <v>5</v>
      </c>
      <c r="D132" s="191"/>
      <c r="E132" s="188"/>
      <c r="F132" s="210"/>
      <c r="G132" s="191" t="s">
        <v>82</v>
      </c>
      <c r="H132" s="146">
        <v>99</v>
      </c>
      <c r="I132" s="184">
        <f t="shared" ref="I132:L134" si="10">I133</f>
        <v>0</v>
      </c>
      <c r="J132" s="211">
        <f t="shared" si="10"/>
        <v>0</v>
      </c>
      <c r="K132" s="185">
        <f t="shared" si="10"/>
        <v>0</v>
      </c>
      <c r="L132" s="184">
        <f t="shared" si="10"/>
        <v>0</v>
      </c>
      <c r="M132" s="38"/>
    </row>
    <row r="133" spans="1:13" ht="29.25" hidden="1" customHeight="1">
      <c r="A133" s="170">
        <v>2</v>
      </c>
      <c r="B133" s="166">
        <v>6</v>
      </c>
      <c r="C133" s="167">
        <v>5</v>
      </c>
      <c r="D133" s="168">
        <v>1</v>
      </c>
      <c r="E133" s="166"/>
      <c r="F133" s="202"/>
      <c r="G133" s="191" t="s">
        <v>82</v>
      </c>
      <c r="H133" s="146">
        <v>100</v>
      </c>
      <c r="I133" s="155">
        <f t="shared" si="10"/>
        <v>0</v>
      </c>
      <c r="J133" s="197">
        <f t="shared" si="10"/>
        <v>0</v>
      </c>
      <c r="K133" s="156">
        <f t="shared" si="10"/>
        <v>0</v>
      </c>
      <c r="L133" s="155">
        <f t="shared" si="10"/>
        <v>0</v>
      </c>
      <c r="M133" s="38"/>
    </row>
    <row r="134" spans="1:13" ht="25.5" hidden="1" customHeight="1">
      <c r="A134" s="170">
        <v>2</v>
      </c>
      <c r="B134" s="166">
        <v>6</v>
      </c>
      <c r="C134" s="167">
        <v>5</v>
      </c>
      <c r="D134" s="168">
        <v>1</v>
      </c>
      <c r="E134" s="166">
        <v>1</v>
      </c>
      <c r="F134" s="202"/>
      <c r="G134" s="191" t="s">
        <v>82</v>
      </c>
      <c r="H134" s="146">
        <v>101</v>
      </c>
      <c r="I134" s="155">
        <f t="shared" si="10"/>
        <v>0</v>
      </c>
      <c r="J134" s="197">
        <f t="shared" si="10"/>
        <v>0</v>
      </c>
      <c r="K134" s="156">
        <f t="shared" si="10"/>
        <v>0</v>
      </c>
      <c r="L134" s="155">
        <f t="shared" si="10"/>
        <v>0</v>
      </c>
      <c r="M134" s="38"/>
    </row>
    <row r="135" spans="1:13" ht="27.75" hidden="1" customHeight="1">
      <c r="A135" s="166">
        <v>2</v>
      </c>
      <c r="B135" s="167">
        <v>6</v>
      </c>
      <c r="C135" s="166">
        <v>5</v>
      </c>
      <c r="D135" s="166">
        <v>1</v>
      </c>
      <c r="E135" s="168">
        <v>1</v>
      </c>
      <c r="F135" s="202">
        <v>1</v>
      </c>
      <c r="G135" s="166" t="s">
        <v>83</v>
      </c>
      <c r="H135" s="146">
        <v>102</v>
      </c>
      <c r="I135" s="174">
        <v>0</v>
      </c>
      <c r="J135" s="174">
        <v>0</v>
      </c>
      <c r="K135" s="174">
        <v>0</v>
      </c>
      <c r="L135" s="174">
        <v>0</v>
      </c>
      <c r="M135" s="38"/>
    </row>
    <row r="136" spans="1:13" ht="27.75" hidden="1" customHeight="1">
      <c r="A136" s="170">
        <v>2</v>
      </c>
      <c r="B136" s="167">
        <v>6</v>
      </c>
      <c r="C136" s="166">
        <v>6</v>
      </c>
      <c r="D136" s="167"/>
      <c r="E136" s="168"/>
      <c r="F136" s="169"/>
      <c r="G136" s="212" t="s">
        <v>84</v>
      </c>
      <c r="H136" s="146">
        <v>103</v>
      </c>
      <c r="I136" s="156">
        <f t="shared" ref="I136:L138" si="11">I137</f>
        <v>0</v>
      </c>
      <c r="J136" s="155">
        <f t="shared" si="11"/>
        <v>0</v>
      </c>
      <c r="K136" s="155">
        <f t="shared" si="11"/>
        <v>0</v>
      </c>
      <c r="L136" s="155">
        <f t="shared" si="11"/>
        <v>0</v>
      </c>
      <c r="M136" s="38"/>
    </row>
    <row r="137" spans="1:13" ht="27.75" hidden="1" customHeight="1">
      <c r="A137" s="170">
        <v>2</v>
      </c>
      <c r="B137" s="167">
        <v>6</v>
      </c>
      <c r="C137" s="166">
        <v>6</v>
      </c>
      <c r="D137" s="167">
        <v>1</v>
      </c>
      <c r="E137" s="168"/>
      <c r="F137" s="169"/>
      <c r="G137" s="212" t="s">
        <v>84</v>
      </c>
      <c r="H137" s="146">
        <v>104</v>
      </c>
      <c r="I137" s="155">
        <f t="shared" si="11"/>
        <v>0</v>
      </c>
      <c r="J137" s="155">
        <f t="shared" si="11"/>
        <v>0</v>
      </c>
      <c r="K137" s="155">
        <f t="shared" si="11"/>
        <v>0</v>
      </c>
      <c r="L137" s="155">
        <f t="shared" si="11"/>
        <v>0</v>
      </c>
      <c r="M137" s="38"/>
    </row>
    <row r="138" spans="1:13" ht="27.75" hidden="1" customHeight="1">
      <c r="A138" s="170">
        <v>2</v>
      </c>
      <c r="B138" s="167">
        <v>6</v>
      </c>
      <c r="C138" s="166">
        <v>6</v>
      </c>
      <c r="D138" s="167">
        <v>1</v>
      </c>
      <c r="E138" s="168">
        <v>1</v>
      </c>
      <c r="F138" s="169"/>
      <c r="G138" s="212" t="s">
        <v>84</v>
      </c>
      <c r="H138" s="146">
        <v>105</v>
      </c>
      <c r="I138" s="155">
        <f t="shared" si="11"/>
        <v>0</v>
      </c>
      <c r="J138" s="155">
        <f t="shared" si="11"/>
        <v>0</v>
      </c>
      <c r="K138" s="155">
        <f t="shared" si="11"/>
        <v>0</v>
      </c>
      <c r="L138" s="155">
        <f t="shared" si="11"/>
        <v>0</v>
      </c>
      <c r="M138" s="38"/>
    </row>
    <row r="139" spans="1:13" ht="27.75" hidden="1" customHeight="1">
      <c r="A139" s="170">
        <v>2</v>
      </c>
      <c r="B139" s="167">
        <v>6</v>
      </c>
      <c r="C139" s="166">
        <v>6</v>
      </c>
      <c r="D139" s="167">
        <v>1</v>
      </c>
      <c r="E139" s="168">
        <v>1</v>
      </c>
      <c r="F139" s="169">
        <v>1</v>
      </c>
      <c r="G139" s="120" t="s">
        <v>84</v>
      </c>
      <c r="H139" s="146">
        <v>106</v>
      </c>
      <c r="I139" s="174">
        <v>0</v>
      </c>
      <c r="J139" s="213">
        <v>0</v>
      </c>
      <c r="K139" s="174">
        <v>0</v>
      </c>
      <c r="L139" s="174">
        <v>0</v>
      </c>
      <c r="M139" s="38"/>
    </row>
    <row r="140" spans="1:13" ht="28.5" customHeight="1">
      <c r="A140" s="201">
        <v>2</v>
      </c>
      <c r="B140" s="151">
        <v>7</v>
      </c>
      <c r="C140" s="151"/>
      <c r="D140" s="152"/>
      <c r="E140" s="152"/>
      <c r="F140" s="154"/>
      <c r="G140" s="153" t="s">
        <v>85</v>
      </c>
      <c r="H140" s="146">
        <v>107</v>
      </c>
      <c r="I140" s="156">
        <f>SUM(I141+I146+I154)</f>
        <v>9375</v>
      </c>
      <c r="J140" s="197">
        <f>SUM(J141+J146+J154)</f>
        <v>9375</v>
      </c>
      <c r="K140" s="156">
        <f>SUM(K141+K146+K154)</f>
        <v>9375</v>
      </c>
      <c r="L140" s="155">
        <f>SUM(L141+L146+L154)</f>
        <v>9375</v>
      </c>
      <c r="M140" s="38"/>
    </row>
    <row r="141" spans="1:13" hidden="1">
      <c r="A141" s="170">
        <v>2</v>
      </c>
      <c r="B141" s="166">
        <v>7</v>
      </c>
      <c r="C141" s="166">
        <v>1</v>
      </c>
      <c r="D141" s="167"/>
      <c r="E141" s="167"/>
      <c r="F141" s="169"/>
      <c r="G141" s="168" t="s">
        <v>86</v>
      </c>
      <c r="H141" s="146">
        <v>108</v>
      </c>
      <c r="I141" s="156">
        <f t="shared" ref="I141:L142" si="12">I142</f>
        <v>0</v>
      </c>
      <c r="J141" s="197">
        <f t="shared" si="12"/>
        <v>0</v>
      </c>
      <c r="K141" s="156">
        <f t="shared" si="12"/>
        <v>0</v>
      </c>
      <c r="L141" s="155">
        <f t="shared" si="12"/>
        <v>0</v>
      </c>
    </row>
    <row r="142" spans="1:13" ht="24" hidden="1" customHeight="1">
      <c r="A142" s="170">
        <v>2</v>
      </c>
      <c r="B142" s="166">
        <v>7</v>
      </c>
      <c r="C142" s="166">
        <v>1</v>
      </c>
      <c r="D142" s="167">
        <v>1</v>
      </c>
      <c r="E142" s="167"/>
      <c r="F142" s="169"/>
      <c r="G142" s="168" t="s">
        <v>86</v>
      </c>
      <c r="H142" s="146">
        <v>109</v>
      </c>
      <c r="I142" s="156">
        <f t="shared" si="12"/>
        <v>0</v>
      </c>
      <c r="J142" s="197">
        <f t="shared" si="12"/>
        <v>0</v>
      </c>
      <c r="K142" s="156">
        <f t="shared" si="12"/>
        <v>0</v>
      </c>
      <c r="L142" s="155">
        <f t="shared" si="12"/>
        <v>0</v>
      </c>
      <c r="M142" s="38"/>
    </row>
    <row r="143" spans="1:13" ht="28.5" hidden="1" customHeight="1">
      <c r="A143" s="170">
        <v>2</v>
      </c>
      <c r="B143" s="166">
        <v>7</v>
      </c>
      <c r="C143" s="166">
        <v>1</v>
      </c>
      <c r="D143" s="167">
        <v>1</v>
      </c>
      <c r="E143" s="167">
        <v>1</v>
      </c>
      <c r="F143" s="169"/>
      <c r="G143" s="168" t="s">
        <v>86</v>
      </c>
      <c r="H143" s="146">
        <v>110</v>
      </c>
      <c r="I143" s="156">
        <f>SUM(I144:I145)</f>
        <v>0</v>
      </c>
      <c r="J143" s="197">
        <f>SUM(J144:J145)</f>
        <v>0</v>
      </c>
      <c r="K143" s="156">
        <f>SUM(K144:K145)</f>
        <v>0</v>
      </c>
      <c r="L143" s="155">
        <f>SUM(L144:L145)</f>
        <v>0</v>
      </c>
      <c r="M143" s="38"/>
    </row>
    <row r="144" spans="1:13" ht="26.25" hidden="1" customHeight="1">
      <c r="A144" s="187">
        <v>2</v>
      </c>
      <c r="B144" s="161">
        <v>7</v>
      </c>
      <c r="C144" s="187">
        <v>1</v>
      </c>
      <c r="D144" s="166">
        <v>1</v>
      </c>
      <c r="E144" s="159">
        <v>1</v>
      </c>
      <c r="F144" s="162">
        <v>1</v>
      </c>
      <c r="G144" s="160" t="s">
        <v>87</v>
      </c>
      <c r="H144" s="146">
        <v>111</v>
      </c>
      <c r="I144" s="214">
        <v>0</v>
      </c>
      <c r="J144" s="214">
        <v>0</v>
      </c>
      <c r="K144" s="214">
        <v>0</v>
      </c>
      <c r="L144" s="214">
        <v>0</v>
      </c>
      <c r="M144" s="38"/>
    </row>
    <row r="145" spans="1:13" ht="24" hidden="1" customHeight="1">
      <c r="A145" s="166">
        <v>2</v>
      </c>
      <c r="B145" s="166">
        <v>7</v>
      </c>
      <c r="C145" s="170">
        <v>1</v>
      </c>
      <c r="D145" s="166">
        <v>1</v>
      </c>
      <c r="E145" s="167">
        <v>1</v>
      </c>
      <c r="F145" s="169">
        <v>2</v>
      </c>
      <c r="G145" s="168" t="s">
        <v>88</v>
      </c>
      <c r="H145" s="146">
        <v>112</v>
      </c>
      <c r="I145" s="173">
        <v>0</v>
      </c>
      <c r="J145" s="173">
        <v>0</v>
      </c>
      <c r="K145" s="173">
        <v>0</v>
      </c>
      <c r="L145" s="173">
        <v>0</v>
      </c>
      <c r="M145" s="38"/>
    </row>
    <row r="146" spans="1:13" ht="25.5" hidden="1" customHeight="1">
      <c r="A146" s="179">
        <v>2</v>
      </c>
      <c r="B146" s="180">
        <v>7</v>
      </c>
      <c r="C146" s="179">
        <v>2</v>
      </c>
      <c r="D146" s="180"/>
      <c r="E146" s="181"/>
      <c r="F146" s="183"/>
      <c r="G146" s="182" t="s">
        <v>89</v>
      </c>
      <c r="H146" s="146">
        <v>113</v>
      </c>
      <c r="I146" s="164">
        <f t="shared" ref="I146:L147" si="13">I147</f>
        <v>0</v>
      </c>
      <c r="J146" s="200">
        <f t="shared" si="13"/>
        <v>0</v>
      </c>
      <c r="K146" s="164">
        <f t="shared" si="13"/>
        <v>0</v>
      </c>
      <c r="L146" s="165">
        <f t="shared" si="13"/>
        <v>0</v>
      </c>
      <c r="M146" s="38"/>
    </row>
    <row r="147" spans="1:13" ht="25.5" hidden="1" customHeight="1">
      <c r="A147" s="170">
        <v>2</v>
      </c>
      <c r="B147" s="166">
        <v>7</v>
      </c>
      <c r="C147" s="170">
        <v>2</v>
      </c>
      <c r="D147" s="166">
        <v>1</v>
      </c>
      <c r="E147" s="167"/>
      <c r="F147" s="169"/>
      <c r="G147" s="168" t="s">
        <v>90</v>
      </c>
      <c r="H147" s="146">
        <v>114</v>
      </c>
      <c r="I147" s="156">
        <f t="shared" si="13"/>
        <v>0</v>
      </c>
      <c r="J147" s="197">
        <f t="shared" si="13"/>
        <v>0</v>
      </c>
      <c r="K147" s="156">
        <f t="shared" si="13"/>
        <v>0</v>
      </c>
      <c r="L147" s="155">
        <f t="shared" si="13"/>
        <v>0</v>
      </c>
      <c r="M147" s="38"/>
    </row>
    <row r="148" spans="1:13" ht="25.5" hidden="1" customHeight="1">
      <c r="A148" s="170">
        <v>2</v>
      </c>
      <c r="B148" s="166">
        <v>7</v>
      </c>
      <c r="C148" s="170">
        <v>2</v>
      </c>
      <c r="D148" s="166">
        <v>1</v>
      </c>
      <c r="E148" s="167">
        <v>1</v>
      </c>
      <c r="F148" s="169"/>
      <c r="G148" s="168" t="s">
        <v>90</v>
      </c>
      <c r="H148" s="146">
        <v>115</v>
      </c>
      <c r="I148" s="156">
        <f>SUM(I149:I150)</f>
        <v>0</v>
      </c>
      <c r="J148" s="197">
        <f>SUM(J149:J150)</f>
        <v>0</v>
      </c>
      <c r="K148" s="156">
        <f>SUM(K149:K150)</f>
        <v>0</v>
      </c>
      <c r="L148" s="155">
        <f>SUM(L149:L150)</f>
        <v>0</v>
      </c>
      <c r="M148" s="38"/>
    </row>
    <row r="149" spans="1:13" ht="23.25" hidden="1" customHeight="1">
      <c r="A149" s="170">
        <v>2</v>
      </c>
      <c r="B149" s="166">
        <v>7</v>
      </c>
      <c r="C149" s="170">
        <v>2</v>
      </c>
      <c r="D149" s="166">
        <v>1</v>
      </c>
      <c r="E149" s="167">
        <v>1</v>
      </c>
      <c r="F149" s="169">
        <v>1</v>
      </c>
      <c r="G149" s="168" t="s">
        <v>91</v>
      </c>
      <c r="H149" s="146">
        <v>116</v>
      </c>
      <c r="I149" s="173">
        <v>0</v>
      </c>
      <c r="J149" s="173">
        <v>0</v>
      </c>
      <c r="K149" s="173">
        <v>0</v>
      </c>
      <c r="L149" s="173">
        <v>0</v>
      </c>
      <c r="M149" s="38"/>
    </row>
    <row r="150" spans="1:13" ht="26.25" hidden="1" customHeight="1">
      <c r="A150" s="170">
        <v>2</v>
      </c>
      <c r="B150" s="166">
        <v>7</v>
      </c>
      <c r="C150" s="170">
        <v>2</v>
      </c>
      <c r="D150" s="166">
        <v>1</v>
      </c>
      <c r="E150" s="167">
        <v>1</v>
      </c>
      <c r="F150" s="169">
        <v>2</v>
      </c>
      <c r="G150" s="168" t="s">
        <v>92</v>
      </c>
      <c r="H150" s="146">
        <v>117</v>
      </c>
      <c r="I150" s="173">
        <v>0</v>
      </c>
      <c r="J150" s="173">
        <v>0</v>
      </c>
      <c r="K150" s="173">
        <v>0</v>
      </c>
      <c r="L150" s="173">
        <v>0</v>
      </c>
      <c r="M150" s="38"/>
    </row>
    <row r="151" spans="1:13" ht="27.75" hidden="1" customHeight="1">
      <c r="A151" s="170">
        <v>2</v>
      </c>
      <c r="B151" s="166">
        <v>7</v>
      </c>
      <c r="C151" s="170">
        <v>2</v>
      </c>
      <c r="D151" s="166">
        <v>2</v>
      </c>
      <c r="E151" s="167"/>
      <c r="F151" s="169"/>
      <c r="G151" s="168" t="s">
        <v>93</v>
      </c>
      <c r="H151" s="146">
        <v>118</v>
      </c>
      <c r="I151" s="156">
        <f>I152</f>
        <v>0</v>
      </c>
      <c r="J151" s="156">
        <f>J152</f>
        <v>0</v>
      </c>
      <c r="K151" s="156">
        <f>K152</f>
        <v>0</v>
      </c>
      <c r="L151" s="156">
        <f>L152</f>
        <v>0</v>
      </c>
      <c r="M151" s="38"/>
    </row>
    <row r="152" spans="1:13" ht="24.75" hidden="1" customHeight="1">
      <c r="A152" s="170">
        <v>2</v>
      </c>
      <c r="B152" s="166">
        <v>7</v>
      </c>
      <c r="C152" s="170">
        <v>2</v>
      </c>
      <c r="D152" s="166">
        <v>2</v>
      </c>
      <c r="E152" s="167">
        <v>1</v>
      </c>
      <c r="F152" s="169"/>
      <c r="G152" s="168" t="s">
        <v>93</v>
      </c>
      <c r="H152" s="146">
        <v>119</v>
      </c>
      <c r="I152" s="156">
        <f>SUM(I153)</f>
        <v>0</v>
      </c>
      <c r="J152" s="156">
        <f>SUM(J153)</f>
        <v>0</v>
      </c>
      <c r="K152" s="156">
        <f>SUM(K153)</f>
        <v>0</v>
      </c>
      <c r="L152" s="156">
        <f>SUM(L153)</f>
        <v>0</v>
      </c>
      <c r="M152" s="38"/>
    </row>
    <row r="153" spans="1:13" ht="27" hidden="1" customHeight="1">
      <c r="A153" s="170">
        <v>2</v>
      </c>
      <c r="B153" s="166">
        <v>7</v>
      </c>
      <c r="C153" s="170">
        <v>2</v>
      </c>
      <c r="D153" s="166">
        <v>2</v>
      </c>
      <c r="E153" s="167">
        <v>1</v>
      </c>
      <c r="F153" s="169">
        <v>1</v>
      </c>
      <c r="G153" s="168" t="s">
        <v>93</v>
      </c>
      <c r="H153" s="146">
        <v>120</v>
      </c>
      <c r="I153" s="173">
        <v>0</v>
      </c>
      <c r="J153" s="173">
        <v>0</v>
      </c>
      <c r="K153" s="173">
        <v>0</v>
      </c>
      <c r="L153" s="173">
        <v>0</v>
      </c>
      <c r="M153" s="38"/>
    </row>
    <row r="154" spans="1:13">
      <c r="A154" s="170">
        <v>2</v>
      </c>
      <c r="B154" s="166">
        <v>7</v>
      </c>
      <c r="C154" s="170">
        <v>3</v>
      </c>
      <c r="D154" s="166"/>
      <c r="E154" s="167"/>
      <c r="F154" s="169"/>
      <c r="G154" s="168" t="s">
        <v>94</v>
      </c>
      <c r="H154" s="146">
        <v>121</v>
      </c>
      <c r="I154" s="156">
        <f t="shared" ref="I154:L155" si="14">I155</f>
        <v>9375</v>
      </c>
      <c r="J154" s="197">
        <f t="shared" si="14"/>
        <v>9375</v>
      </c>
      <c r="K154" s="156">
        <f t="shared" si="14"/>
        <v>9375</v>
      </c>
      <c r="L154" s="155">
        <f t="shared" si="14"/>
        <v>9375</v>
      </c>
    </row>
    <row r="155" spans="1:13">
      <c r="A155" s="179">
        <v>2</v>
      </c>
      <c r="B155" s="188">
        <v>7</v>
      </c>
      <c r="C155" s="215">
        <v>3</v>
      </c>
      <c r="D155" s="188">
        <v>1</v>
      </c>
      <c r="E155" s="189"/>
      <c r="F155" s="190"/>
      <c r="G155" s="191" t="s">
        <v>94</v>
      </c>
      <c r="H155" s="146">
        <v>122</v>
      </c>
      <c r="I155" s="185">
        <f t="shared" si="14"/>
        <v>9375</v>
      </c>
      <c r="J155" s="211">
        <f t="shared" si="14"/>
        <v>9375</v>
      </c>
      <c r="K155" s="185">
        <f t="shared" si="14"/>
        <v>9375</v>
      </c>
      <c r="L155" s="184">
        <f t="shared" si="14"/>
        <v>9375</v>
      </c>
    </row>
    <row r="156" spans="1:13">
      <c r="A156" s="170">
        <v>2</v>
      </c>
      <c r="B156" s="166">
        <v>7</v>
      </c>
      <c r="C156" s="170">
        <v>3</v>
      </c>
      <c r="D156" s="166">
        <v>1</v>
      </c>
      <c r="E156" s="167">
        <v>1</v>
      </c>
      <c r="F156" s="169"/>
      <c r="G156" s="168" t="s">
        <v>94</v>
      </c>
      <c r="H156" s="146">
        <v>123</v>
      </c>
      <c r="I156" s="156">
        <f>SUM(I157:I158)</f>
        <v>9375</v>
      </c>
      <c r="J156" s="197">
        <f>SUM(J157:J158)</f>
        <v>9375</v>
      </c>
      <c r="K156" s="156">
        <f>SUM(K157:K158)</f>
        <v>9375</v>
      </c>
      <c r="L156" s="155">
        <f>SUM(L157:L158)</f>
        <v>9375</v>
      </c>
    </row>
    <row r="157" spans="1:13">
      <c r="A157" s="187">
        <v>2</v>
      </c>
      <c r="B157" s="161">
        <v>7</v>
      </c>
      <c r="C157" s="187">
        <v>3</v>
      </c>
      <c r="D157" s="161">
        <v>1</v>
      </c>
      <c r="E157" s="159">
        <v>1</v>
      </c>
      <c r="F157" s="162">
        <v>1</v>
      </c>
      <c r="G157" s="160" t="s">
        <v>95</v>
      </c>
      <c r="H157" s="146">
        <v>124</v>
      </c>
      <c r="I157" s="214">
        <v>9375</v>
      </c>
      <c r="J157" s="214">
        <v>9375</v>
      </c>
      <c r="K157" s="214">
        <v>9375</v>
      </c>
      <c r="L157" s="214">
        <v>9375</v>
      </c>
    </row>
    <row r="158" spans="1:13" ht="25.5" hidden="1" customHeight="1">
      <c r="A158" s="170">
        <v>2</v>
      </c>
      <c r="B158" s="166">
        <v>7</v>
      </c>
      <c r="C158" s="170">
        <v>3</v>
      </c>
      <c r="D158" s="166">
        <v>1</v>
      </c>
      <c r="E158" s="167">
        <v>1</v>
      </c>
      <c r="F158" s="169">
        <v>2</v>
      </c>
      <c r="G158" s="168" t="s">
        <v>96</v>
      </c>
      <c r="H158" s="146">
        <v>125</v>
      </c>
      <c r="I158" s="173">
        <v>0</v>
      </c>
      <c r="J158" s="174">
        <v>0</v>
      </c>
      <c r="K158" s="174">
        <v>0</v>
      </c>
      <c r="L158" s="174">
        <v>0</v>
      </c>
      <c r="M158" s="38"/>
    </row>
    <row r="159" spans="1:13" ht="24" hidden="1" customHeight="1">
      <c r="A159" s="201">
        <v>2</v>
      </c>
      <c r="B159" s="201">
        <v>8</v>
      </c>
      <c r="C159" s="151"/>
      <c r="D159" s="176"/>
      <c r="E159" s="158"/>
      <c r="F159" s="216"/>
      <c r="G159" s="163" t="s">
        <v>97</v>
      </c>
      <c r="H159" s="146">
        <v>126</v>
      </c>
      <c r="I159" s="178">
        <f>I160</f>
        <v>0</v>
      </c>
      <c r="J159" s="199">
        <f>J160</f>
        <v>0</v>
      </c>
      <c r="K159" s="178">
        <f>K160</f>
        <v>0</v>
      </c>
      <c r="L159" s="177">
        <f>L160</f>
        <v>0</v>
      </c>
      <c r="M159" s="38"/>
    </row>
    <row r="160" spans="1:13" ht="21.75" hidden="1" customHeight="1">
      <c r="A160" s="179">
        <v>2</v>
      </c>
      <c r="B160" s="179">
        <v>8</v>
      </c>
      <c r="C160" s="179">
        <v>1</v>
      </c>
      <c r="D160" s="180"/>
      <c r="E160" s="181"/>
      <c r="F160" s="183"/>
      <c r="G160" s="160" t="s">
        <v>97</v>
      </c>
      <c r="H160" s="146">
        <v>127</v>
      </c>
      <c r="I160" s="178">
        <f>I161+I166</f>
        <v>0</v>
      </c>
      <c r="J160" s="199">
        <f>J161+J166</f>
        <v>0</v>
      </c>
      <c r="K160" s="178">
        <f>K161+K166</f>
        <v>0</v>
      </c>
      <c r="L160" s="177">
        <f>L161+L166</f>
        <v>0</v>
      </c>
      <c r="M160" s="38"/>
    </row>
    <row r="161" spans="1:13" ht="27" hidden="1" customHeight="1">
      <c r="A161" s="170">
        <v>2</v>
      </c>
      <c r="B161" s="166">
        <v>8</v>
      </c>
      <c r="C161" s="168">
        <v>1</v>
      </c>
      <c r="D161" s="166">
        <v>1</v>
      </c>
      <c r="E161" s="167"/>
      <c r="F161" s="169"/>
      <c r="G161" s="168" t="s">
        <v>98</v>
      </c>
      <c r="H161" s="146">
        <v>128</v>
      </c>
      <c r="I161" s="156">
        <f>I162</f>
        <v>0</v>
      </c>
      <c r="J161" s="197">
        <f>J162</f>
        <v>0</v>
      </c>
      <c r="K161" s="156">
        <f>K162</f>
        <v>0</v>
      </c>
      <c r="L161" s="155">
        <f>L162</f>
        <v>0</v>
      </c>
      <c r="M161" s="38"/>
    </row>
    <row r="162" spans="1:13" ht="23.25" hidden="1" customHeight="1">
      <c r="A162" s="170">
        <v>2</v>
      </c>
      <c r="B162" s="166">
        <v>8</v>
      </c>
      <c r="C162" s="160">
        <v>1</v>
      </c>
      <c r="D162" s="161">
        <v>1</v>
      </c>
      <c r="E162" s="159">
        <v>1</v>
      </c>
      <c r="F162" s="162"/>
      <c r="G162" s="168" t="s">
        <v>98</v>
      </c>
      <c r="H162" s="146">
        <v>129</v>
      </c>
      <c r="I162" s="178">
        <f>SUM(I163:I165)</f>
        <v>0</v>
      </c>
      <c r="J162" s="178">
        <f>SUM(J163:J165)</f>
        <v>0</v>
      </c>
      <c r="K162" s="178">
        <f>SUM(K163:K165)</f>
        <v>0</v>
      </c>
      <c r="L162" s="178">
        <f>SUM(L163:L165)</f>
        <v>0</v>
      </c>
      <c r="M162" s="38"/>
    </row>
    <row r="163" spans="1:13" ht="23.25" hidden="1" customHeight="1">
      <c r="A163" s="166">
        <v>2</v>
      </c>
      <c r="B163" s="161">
        <v>8</v>
      </c>
      <c r="C163" s="168">
        <v>1</v>
      </c>
      <c r="D163" s="166">
        <v>1</v>
      </c>
      <c r="E163" s="167">
        <v>1</v>
      </c>
      <c r="F163" s="169">
        <v>1</v>
      </c>
      <c r="G163" s="168" t="s">
        <v>99</v>
      </c>
      <c r="H163" s="146">
        <v>130</v>
      </c>
      <c r="I163" s="173">
        <v>0</v>
      </c>
      <c r="J163" s="173">
        <v>0</v>
      </c>
      <c r="K163" s="173">
        <v>0</v>
      </c>
      <c r="L163" s="173">
        <v>0</v>
      </c>
      <c r="M163" s="38"/>
    </row>
    <row r="164" spans="1:13" ht="27" hidden="1" customHeight="1">
      <c r="A164" s="179">
        <v>2</v>
      </c>
      <c r="B164" s="188">
        <v>8</v>
      </c>
      <c r="C164" s="191">
        <v>1</v>
      </c>
      <c r="D164" s="188">
        <v>1</v>
      </c>
      <c r="E164" s="189">
        <v>1</v>
      </c>
      <c r="F164" s="190">
        <v>2</v>
      </c>
      <c r="G164" s="191" t="s">
        <v>100</v>
      </c>
      <c r="H164" s="146">
        <v>131</v>
      </c>
      <c r="I164" s="217">
        <v>0</v>
      </c>
      <c r="J164" s="217">
        <v>0</v>
      </c>
      <c r="K164" s="217">
        <v>0</v>
      </c>
      <c r="L164" s="217">
        <v>0</v>
      </c>
      <c r="M164" s="38"/>
    </row>
    <row r="165" spans="1:13" hidden="1">
      <c r="A165" s="179">
        <v>2</v>
      </c>
      <c r="B165" s="188">
        <v>8</v>
      </c>
      <c r="C165" s="191">
        <v>1</v>
      </c>
      <c r="D165" s="188">
        <v>1</v>
      </c>
      <c r="E165" s="189">
        <v>1</v>
      </c>
      <c r="F165" s="190">
        <v>3</v>
      </c>
      <c r="G165" s="191" t="s">
        <v>101</v>
      </c>
      <c r="H165" s="146">
        <v>132</v>
      </c>
      <c r="I165" s="217">
        <v>0</v>
      </c>
      <c r="J165" s="218">
        <v>0</v>
      </c>
      <c r="K165" s="217">
        <v>0</v>
      </c>
      <c r="L165" s="192">
        <v>0</v>
      </c>
    </row>
    <row r="166" spans="1:13" ht="23.25" hidden="1" customHeight="1">
      <c r="A166" s="170">
        <v>2</v>
      </c>
      <c r="B166" s="166">
        <v>8</v>
      </c>
      <c r="C166" s="168">
        <v>1</v>
      </c>
      <c r="D166" s="166">
        <v>2</v>
      </c>
      <c r="E166" s="167"/>
      <c r="F166" s="169"/>
      <c r="G166" s="168" t="s">
        <v>102</v>
      </c>
      <c r="H166" s="146">
        <v>133</v>
      </c>
      <c r="I166" s="156">
        <f t="shared" ref="I166:L167" si="15">I167</f>
        <v>0</v>
      </c>
      <c r="J166" s="197">
        <f t="shared" si="15"/>
        <v>0</v>
      </c>
      <c r="K166" s="156">
        <f t="shared" si="15"/>
        <v>0</v>
      </c>
      <c r="L166" s="155">
        <f t="shared" si="15"/>
        <v>0</v>
      </c>
      <c r="M166" s="38"/>
    </row>
    <row r="167" spans="1:13" hidden="1">
      <c r="A167" s="170">
        <v>2</v>
      </c>
      <c r="B167" s="166">
        <v>8</v>
      </c>
      <c r="C167" s="168">
        <v>1</v>
      </c>
      <c r="D167" s="166">
        <v>2</v>
      </c>
      <c r="E167" s="167">
        <v>1</v>
      </c>
      <c r="F167" s="169"/>
      <c r="G167" s="168" t="s">
        <v>102</v>
      </c>
      <c r="H167" s="146">
        <v>134</v>
      </c>
      <c r="I167" s="156">
        <f t="shared" si="15"/>
        <v>0</v>
      </c>
      <c r="J167" s="197">
        <f t="shared" si="15"/>
        <v>0</v>
      </c>
      <c r="K167" s="156">
        <f t="shared" si="15"/>
        <v>0</v>
      </c>
      <c r="L167" s="155">
        <f t="shared" si="15"/>
        <v>0</v>
      </c>
    </row>
    <row r="168" spans="1:13" hidden="1">
      <c r="A168" s="179">
        <v>2</v>
      </c>
      <c r="B168" s="180">
        <v>8</v>
      </c>
      <c r="C168" s="182">
        <v>1</v>
      </c>
      <c r="D168" s="180">
        <v>2</v>
      </c>
      <c r="E168" s="181">
        <v>1</v>
      </c>
      <c r="F168" s="183">
        <v>1</v>
      </c>
      <c r="G168" s="168" t="s">
        <v>102</v>
      </c>
      <c r="H168" s="146">
        <v>135</v>
      </c>
      <c r="I168" s="219">
        <v>0</v>
      </c>
      <c r="J168" s="174">
        <v>0</v>
      </c>
      <c r="K168" s="174">
        <v>0</v>
      </c>
      <c r="L168" s="174">
        <v>0</v>
      </c>
    </row>
    <row r="169" spans="1:13" ht="93" hidden="1" customHeight="1">
      <c r="A169" s="201">
        <v>2</v>
      </c>
      <c r="B169" s="151">
        <v>9</v>
      </c>
      <c r="C169" s="153"/>
      <c r="D169" s="151"/>
      <c r="E169" s="152"/>
      <c r="F169" s="154"/>
      <c r="G169" s="153" t="s">
        <v>382</v>
      </c>
      <c r="H169" s="146">
        <v>136</v>
      </c>
      <c r="I169" s="156">
        <f>I170+I174</f>
        <v>0</v>
      </c>
      <c r="J169" s="197">
        <f>J170+J174</f>
        <v>0</v>
      </c>
      <c r="K169" s="156">
        <f>K170+K174</f>
        <v>0</v>
      </c>
      <c r="L169" s="155">
        <f>L170+L174</f>
        <v>0</v>
      </c>
      <c r="M169" s="38"/>
    </row>
    <row r="170" spans="1:13" s="182" customFormat="1" ht="39" hidden="1" customHeight="1">
      <c r="A170" s="170">
        <v>2</v>
      </c>
      <c r="B170" s="166">
        <v>9</v>
      </c>
      <c r="C170" s="168">
        <v>1</v>
      </c>
      <c r="D170" s="166"/>
      <c r="E170" s="167"/>
      <c r="F170" s="169"/>
      <c r="G170" s="168" t="s">
        <v>103</v>
      </c>
      <c r="H170" s="146">
        <v>137</v>
      </c>
      <c r="I170" s="156">
        <f t="shared" ref="I170:L172" si="16">I171</f>
        <v>0</v>
      </c>
      <c r="J170" s="197">
        <f t="shared" si="16"/>
        <v>0</v>
      </c>
      <c r="K170" s="156">
        <f t="shared" si="16"/>
        <v>0</v>
      </c>
      <c r="L170" s="155">
        <f t="shared" si="16"/>
        <v>0</v>
      </c>
    </row>
    <row r="171" spans="1:13" ht="42.75" hidden="1" customHeight="1">
      <c r="A171" s="187">
        <v>2</v>
      </c>
      <c r="B171" s="161">
        <v>9</v>
      </c>
      <c r="C171" s="160">
        <v>1</v>
      </c>
      <c r="D171" s="161">
        <v>1</v>
      </c>
      <c r="E171" s="159"/>
      <c r="F171" s="162"/>
      <c r="G171" s="168" t="s">
        <v>103</v>
      </c>
      <c r="H171" s="146">
        <v>138</v>
      </c>
      <c r="I171" s="178">
        <f t="shared" si="16"/>
        <v>0</v>
      </c>
      <c r="J171" s="199">
        <f t="shared" si="16"/>
        <v>0</v>
      </c>
      <c r="K171" s="178">
        <f t="shared" si="16"/>
        <v>0</v>
      </c>
      <c r="L171" s="177">
        <f t="shared" si="16"/>
        <v>0</v>
      </c>
      <c r="M171" s="38"/>
    </row>
    <row r="172" spans="1:13" ht="38.25" hidden="1" customHeight="1">
      <c r="A172" s="170">
        <v>2</v>
      </c>
      <c r="B172" s="166">
        <v>9</v>
      </c>
      <c r="C172" s="170">
        <v>1</v>
      </c>
      <c r="D172" s="166">
        <v>1</v>
      </c>
      <c r="E172" s="167">
        <v>1</v>
      </c>
      <c r="F172" s="169"/>
      <c r="G172" s="168" t="s">
        <v>103</v>
      </c>
      <c r="H172" s="146">
        <v>139</v>
      </c>
      <c r="I172" s="156">
        <f t="shared" si="16"/>
        <v>0</v>
      </c>
      <c r="J172" s="197">
        <f t="shared" si="16"/>
        <v>0</v>
      </c>
      <c r="K172" s="156">
        <f t="shared" si="16"/>
        <v>0</v>
      </c>
      <c r="L172" s="155">
        <f t="shared" si="16"/>
        <v>0</v>
      </c>
      <c r="M172" s="38"/>
    </row>
    <row r="173" spans="1:13" ht="38.25" hidden="1" customHeight="1">
      <c r="A173" s="187">
        <v>2</v>
      </c>
      <c r="B173" s="161">
        <v>9</v>
      </c>
      <c r="C173" s="161">
        <v>1</v>
      </c>
      <c r="D173" s="161">
        <v>1</v>
      </c>
      <c r="E173" s="159">
        <v>1</v>
      </c>
      <c r="F173" s="162">
        <v>1</v>
      </c>
      <c r="G173" s="168" t="s">
        <v>103</v>
      </c>
      <c r="H173" s="146">
        <v>140</v>
      </c>
      <c r="I173" s="214">
        <v>0</v>
      </c>
      <c r="J173" s="214">
        <v>0</v>
      </c>
      <c r="K173" s="214">
        <v>0</v>
      </c>
      <c r="L173" s="214">
        <v>0</v>
      </c>
      <c r="M173" s="38"/>
    </row>
    <row r="174" spans="1:13" ht="90.75" hidden="1" customHeight="1">
      <c r="A174" s="170">
        <v>2</v>
      </c>
      <c r="B174" s="166">
        <v>9</v>
      </c>
      <c r="C174" s="166">
        <v>2</v>
      </c>
      <c r="D174" s="166"/>
      <c r="E174" s="167"/>
      <c r="F174" s="169"/>
      <c r="G174" s="168" t="s">
        <v>382</v>
      </c>
      <c r="H174" s="146">
        <v>141</v>
      </c>
      <c r="I174" s="156">
        <f>SUM(I175+I180)</f>
        <v>0</v>
      </c>
      <c r="J174" s="156">
        <f>SUM(J175+J180)</f>
        <v>0</v>
      </c>
      <c r="K174" s="156">
        <f>SUM(K175+K180)</f>
        <v>0</v>
      </c>
      <c r="L174" s="156">
        <f>SUM(L175+L180)</f>
        <v>0</v>
      </c>
      <c r="M174" s="38"/>
    </row>
    <row r="175" spans="1:13" ht="91.5" hidden="1" customHeight="1">
      <c r="A175" s="170">
        <v>2</v>
      </c>
      <c r="B175" s="166">
        <v>9</v>
      </c>
      <c r="C175" s="166">
        <v>2</v>
      </c>
      <c r="D175" s="161">
        <v>1</v>
      </c>
      <c r="E175" s="159"/>
      <c r="F175" s="162"/>
      <c r="G175" s="168" t="s">
        <v>383</v>
      </c>
      <c r="H175" s="146">
        <v>142</v>
      </c>
      <c r="I175" s="178">
        <f>I176</f>
        <v>0</v>
      </c>
      <c r="J175" s="199">
        <f>J176</f>
        <v>0</v>
      </c>
      <c r="K175" s="178">
        <f>K176</f>
        <v>0</v>
      </c>
      <c r="L175" s="177">
        <f>L176</f>
        <v>0</v>
      </c>
      <c r="M175" s="38"/>
    </row>
    <row r="176" spans="1:13" ht="93" hidden="1" customHeight="1">
      <c r="A176" s="187">
        <v>2</v>
      </c>
      <c r="B176" s="161">
        <v>9</v>
      </c>
      <c r="C176" s="161">
        <v>2</v>
      </c>
      <c r="D176" s="166">
        <v>1</v>
      </c>
      <c r="E176" s="167">
        <v>1</v>
      </c>
      <c r="F176" s="169"/>
      <c r="G176" s="168" t="s">
        <v>383</v>
      </c>
      <c r="H176" s="146">
        <v>143</v>
      </c>
      <c r="I176" s="156">
        <f>SUM(I177:I179)</f>
        <v>0</v>
      </c>
      <c r="J176" s="197">
        <f>SUM(J177:J179)</f>
        <v>0</v>
      </c>
      <c r="K176" s="156">
        <f>SUM(K177:K179)</f>
        <v>0</v>
      </c>
      <c r="L176" s="155">
        <f>SUM(L177:L179)</f>
        <v>0</v>
      </c>
      <c r="M176" s="38"/>
    </row>
    <row r="177" spans="1:13" ht="105" hidden="1" customHeight="1">
      <c r="A177" s="179">
        <v>2</v>
      </c>
      <c r="B177" s="188">
        <v>9</v>
      </c>
      <c r="C177" s="188">
        <v>2</v>
      </c>
      <c r="D177" s="188">
        <v>1</v>
      </c>
      <c r="E177" s="189">
        <v>1</v>
      </c>
      <c r="F177" s="190">
        <v>1</v>
      </c>
      <c r="G177" s="168" t="s">
        <v>384</v>
      </c>
      <c r="H177" s="146">
        <v>144</v>
      </c>
      <c r="I177" s="217">
        <v>0</v>
      </c>
      <c r="J177" s="172">
        <v>0</v>
      </c>
      <c r="K177" s="172">
        <v>0</v>
      </c>
      <c r="L177" s="172">
        <v>0</v>
      </c>
      <c r="M177" s="38"/>
    </row>
    <row r="178" spans="1:13" ht="107.25" hidden="1" customHeight="1">
      <c r="A178" s="170">
        <v>2</v>
      </c>
      <c r="B178" s="166">
        <v>9</v>
      </c>
      <c r="C178" s="166">
        <v>2</v>
      </c>
      <c r="D178" s="166">
        <v>1</v>
      </c>
      <c r="E178" s="167">
        <v>1</v>
      </c>
      <c r="F178" s="169">
        <v>2</v>
      </c>
      <c r="G178" s="168" t="s">
        <v>385</v>
      </c>
      <c r="H178" s="146">
        <v>145</v>
      </c>
      <c r="I178" s="173">
        <v>0</v>
      </c>
      <c r="J178" s="220">
        <v>0</v>
      </c>
      <c r="K178" s="220">
        <v>0</v>
      </c>
      <c r="L178" s="220">
        <v>0</v>
      </c>
      <c r="M178" s="38"/>
    </row>
    <row r="179" spans="1:13" ht="104.25" hidden="1" customHeight="1">
      <c r="A179" s="170">
        <v>2</v>
      </c>
      <c r="B179" s="166">
        <v>9</v>
      </c>
      <c r="C179" s="166">
        <v>2</v>
      </c>
      <c r="D179" s="166">
        <v>1</v>
      </c>
      <c r="E179" s="167">
        <v>1</v>
      </c>
      <c r="F179" s="169">
        <v>3</v>
      </c>
      <c r="G179" s="168" t="s">
        <v>386</v>
      </c>
      <c r="H179" s="146">
        <v>146</v>
      </c>
      <c r="I179" s="173">
        <v>0</v>
      </c>
      <c r="J179" s="173">
        <v>0</v>
      </c>
      <c r="K179" s="173">
        <v>0</v>
      </c>
      <c r="L179" s="173">
        <v>0</v>
      </c>
      <c r="M179" s="38"/>
    </row>
    <row r="180" spans="1:13" ht="92.25" hidden="1" customHeight="1">
      <c r="A180" s="221">
        <v>2</v>
      </c>
      <c r="B180" s="221">
        <v>9</v>
      </c>
      <c r="C180" s="221">
        <v>2</v>
      </c>
      <c r="D180" s="221">
        <v>2</v>
      </c>
      <c r="E180" s="221"/>
      <c r="F180" s="221"/>
      <c r="G180" s="168" t="s">
        <v>387</v>
      </c>
      <c r="H180" s="146">
        <v>147</v>
      </c>
      <c r="I180" s="156">
        <f>I181</f>
        <v>0</v>
      </c>
      <c r="J180" s="197">
        <f>J181</f>
        <v>0</v>
      </c>
      <c r="K180" s="156">
        <f>K181</f>
        <v>0</v>
      </c>
      <c r="L180" s="155">
        <f>L181</f>
        <v>0</v>
      </c>
      <c r="M180" s="38"/>
    </row>
    <row r="181" spans="1:13" ht="91.5" hidden="1" customHeight="1">
      <c r="A181" s="170">
        <v>2</v>
      </c>
      <c r="B181" s="166">
        <v>9</v>
      </c>
      <c r="C181" s="166">
        <v>2</v>
      </c>
      <c r="D181" s="166">
        <v>2</v>
      </c>
      <c r="E181" s="167">
        <v>1</v>
      </c>
      <c r="F181" s="169"/>
      <c r="G181" s="168" t="s">
        <v>387</v>
      </c>
      <c r="H181" s="146">
        <v>148</v>
      </c>
      <c r="I181" s="178">
        <f>SUM(I182:I184)</f>
        <v>0</v>
      </c>
      <c r="J181" s="178">
        <f>SUM(J182:J184)</f>
        <v>0</v>
      </c>
      <c r="K181" s="178">
        <f>SUM(K182:K184)</f>
        <v>0</v>
      </c>
      <c r="L181" s="178">
        <f>SUM(L182:L184)</f>
        <v>0</v>
      </c>
      <c r="M181" s="38"/>
    </row>
    <row r="182" spans="1:13" ht="105" hidden="1" customHeight="1">
      <c r="A182" s="170">
        <v>2</v>
      </c>
      <c r="B182" s="166">
        <v>9</v>
      </c>
      <c r="C182" s="166">
        <v>2</v>
      </c>
      <c r="D182" s="166">
        <v>2</v>
      </c>
      <c r="E182" s="166">
        <v>1</v>
      </c>
      <c r="F182" s="169">
        <v>1</v>
      </c>
      <c r="G182" s="168" t="s">
        <v>388</v>
      </c>
      <c r="H182" s="146">
        <v>149</v>
      </c>
      <c r="I182" s="173">
        <v>0</v>
      </c>
      <c r="J182" s="172">
        <v>0</v>
      </c>
      <c r="K182" s="172">
        <v>0</v>
      </c>
      <c r="L182" s="172">
        <v>0</v>
      </c>
      <c r="M182" s="38"/>
    </row>
    <row r="183" spans="1:13" ht="105" hidden="1" customHeight="1">
      <c r="A183" s="180">
        <v>2</v>
      </c>
      <c r="B183" s="182">
        <v>9</v>
      </c>
      <c r="C183" s="180">
        <v>2</v>
      </c>
      <c r="D183" s="181">
        <v>2</v>
      </c>
      <c r="E183" s="181">
        <v>1</v>
      </c>
      <c r="F183" s="183">
        <v>2</v>
      </c>
      <c r="G183" s="168" t="s">
        <v>389</v>
      </c>
      <c r="H183" s="146">
        <v>150</v>
      </c>
      <c r="I183" s="172">
        <v>0</v>
      </c>
      <c r="J183" s="174">
        <v>0</v>
      </c>
      <c r="K183" s="174">
        <v>0</v>
      </c>
      <c r="L183" s="174">
        <v>0</v>
      </c>
      <c r="M183" s="38"/>
    </row>
    <row r="184" spans="1:13" ht="104.25" hidden="1" customHeight="1">
      <c r="A184" s="166">
        <v>2</v>
      </c>
      <c r="B184" s="191">
        <v>9</v>
      </c>
      <c r="C184" s="188">
        <v>2</v>
      </c>
      <c r="D184" s="189">
        <v>2</v>
      </c>
      <c r="E184" s="189">
        <v>1</v>
      </c>
      <c r="F184" s="190">
        <v>3</v>
      </c>
      <c r="G184" s="168" t="s">
        <v>390</v>
      </c>
      <c r="H184" s="146">
        <v>151</v>
      </c>
      <c r="I184" s="220">
        <v>0</v>
      </c>
      <c r="J184" s="220">
        <v>0</v>
      </c>
      <c r="K184" s="220">
        <v>0</v>
      </c>
      <c r="L184" s="220">
        <v>0</v>
      </c>
      <c r="M184" s="38"/>
    </row>
    <row r="185" spans="1:13" ht="76.5" customHeight="1">
      <c r="A185" s="151">
        <v>3</v>
      </c>
      <c r="B185" s="153"/>
      <c r="C185" s="151"/>
      <c r="D185" s="152"/>
      <c r="E185" s="152"/>
      <c r="F185" s="154"/>
      <c r="G185" s="206" t="s">
        <v>104</v>
      </c>
      <c r="H185" s="146">
        <v>152</v>
      </c>
      <c r="I185" s="155">
        <f>SUM(I186+I239+I304)</f>
        <v>7634</v>
      </c>
      <c r="J185" s="197">
        <f>SUM(J186+J239+J304)</f>
        <v>7634</v>
      </c>
      <c r="K185" s="156">
        <f>SUM(K186+K239+K304)</f>
        <v>7634</v>
      </c>
      <c r="L185" s="155">
        <f>SUM(L186+L239+L304)</f>
        <v>7634</v>
      </c>
      <c r="M185" s="38"/>
    </row>
    <row r="186" spans="1:13" ht="34.5" customHeight="1">
      <c r="A186" s="201">
        <v>3</v>
      </c>
      <c r="B186" s="151">
        <v>1</v>
      </c>
      <c r="C186" s="176"/>
      <c r="D186" s="158"/>
      <c r="E186" s="158"/>
      <c r="F186" s="216"/>
      <c r="G186" s="196" t="s">
        <v>105</v>
      </c>
      <c r="H186" s="146">
        <v>153</v>
      </c>
      <c r="I186" s="155">
        <f>SUM(I187+I210+I217+I229+I233)</f>
        <v>7634</v>
      </c>
      <c r="J186" s="177">
        <f>SUM(J187+J210+J217+J229+J233)</f>
        <v>7634</v>
      </c>
      <c r="K186" s="177">
        <f>SUM(K187+K210+K217+K229+K233)</f>
        <v>7634</v>
      </c>
      <c r="L186" s="177">
        <f>SUM(L187+L210+L217+L229+L233)</f>
        <v>7634</v>
      </c>
      <c r="M186" s="38"/>
    </row>
    <row r="187" spans="1:13" ht="30.75" customHeight="1">
      <c r="A187" s="161">
        <v>3</v>
      </c>
      <c r="B187" s="160">
        <v>1</v>
      </c>
      <c r="C187" s="161">
        <v>1</v>
      </c>
      <c r="D187" s="159"/>
      <c r="E187" s="159"/>
      <c r="F187" s="222"/>
      <c r="G187" s="170" t="s">
        <v>106</v>
      </c>
      <c r="H187" s="146">
        <v>154</v>
      </c>
      <c r="I187" s="177">
        <f>SUM(I188+I191+I196+I202+I207)</f>
        <v>7634</v>
      </c>
      <c r="J187" s="197">
        <f>SUM(J188+J191+J196+J202+J207)</f>
        <v>7634</v>
      </c>
      <c r="K187" s="156">
        <f>SUM(K188+K191+K196+K202+K207)</f>
        <v>7634</v>
      </c>
      <c r="L187" s="155">
        <f>SUM(L188+L191+L196+L202+L207)</f>
        <v>7634</v>
      </c>
      <c r="M187" s="38"/>
    </row>
    <row r="188" spans="1:13" ht="33" hidden="1" customHeight="1">
      <c r="A188" s="166">
        <v>3</v>
      </c>
      <c r="B188" s="168">
        <v>1</v>
      </c>
      <c r="C188" s="166">
        <v>1</v>
      </c>
      <c r="D188" s="167">
        <v>1</v>
      </c>
      <c r="E188" s="167"/>
      <c r="F188" s="223"/>
      <c r="G188" s="170" t="s">
        <v>107</v>
      </c>
      <c r="H188" s="146">
        <v>155</v>
      </c>
      <c r="I188" s="155">
        <f t="shared" ref="I188:L189" si="17">I189</f>
        <v>0</v>
      </c>
      <c r="J188" s="199">
        <f t="shared" si="17"/>
        <v>0</v>
      </c>
      <c r="K188" s="178">
        <f t="shared" si="17"/>
        <v>0</v>
      </c>
      <c r="L188" s="177">
        <f t="shared" si="17"/>
        <v>0</v>
      </c>
      <c r="M188" s="38"/>
    </row>
    <row r="189" spans="1:13" ht="24" hidden="1" customHeight="1">
      <c r="A189" s="166">
        <v>3</v>
      </c>
      <c r="B189" s="168">
        <v>1</v>
      </c>
      <c r="C189" s="166">
        <v>1</v>
      </c>
      <c r="D189" s="167">
        <v>1</v>
      </c>
      <c r="E189" s="167">
        <v>1</v>
      </c>
      <c r="F189" s="202"/>
      <c r="G189" s="170" t="s">
        <v>107</v>
      </c>
      <c r="H189" s="146">
        <v>156</v>
      </c>
      <c r="I189" s="177">
        <f t="shared" si="17"/>
        <v>0</v>
      </c>
      <c r="J189" s="155">
        <f t="shared" si="17"/>
        <v>0</v>
      </c>
      <c r="K189" s="155">
        <f t="shared" si="17"/>
        <v>0</v>
      </c>
      <c r="L189" s="155">
        <f t="shared" si="17"/>
        <v>0</v>
      </c>
      <c r="M189" s="38"/>
    </row>
    <row r="190" spans="1:13" ht="31.5" hidden="1" customHeight="1">
      <c r="A190" s="166">
        <v>3</v>
      </c>
      <c r="B190" s="168">
        <v>1</v>
      </c>
      <c r="C190" s="166">
        <v>1</v>
      </c>
      <c r="D190" s="167">
        <v>1</v>
      </c>
      <c r="E190" s="167">
        <v>1</v>
      </c>
      <c r="F190" s="202">
        <v>1</v>
      </c>
      <c r="G190" s="170" t="s">
        <v>107</v>
      </c>
      <c r="H190" s="146">
        <v>157</v>
      </c>
      <c r="I190" s="174">
        <v>0</v>
      </c>
      <c r="J190" s="174">
        <v>0</v>
      </c>
      <c r="K190" s="174">
        <v>0</v>
      </c>
      <c r="L190" s="174">
        <v>0</v>
      </c>
      <c r="M190" s="38"/>
    </row>
    <row r="191" spans="1:13" ht="27.75" hidden="1" customHeight="1">
      <c r="A191" s="161">
        <v>3</v>
      </c>
      <c r="B191" s="159">
        <v>1</v>
      </c>
      <c r="C191" s="159">
        <v>1</v>
      </c>
      <c r="D191" s="159">
        <v>2</v>
      </c>
      <c r="E191" s="159"/>
      <c r="F191" s="162"/>
      <c r="G191" s="160" t="s">
        <v>108</v>
      </c>
      <c r="H191" s="146">
        <v>158</v>
      </c>
      <c r="I191" s="177">
        <f>I192</f>
        <v>0</v>
      </c>
      <c r="J191" s="199">
        <f>J192</f>
        <v>0</v>
      </c>
      <c r="K191" s="178">
        <f>K192</f>
        <v>0</v>
      </c>
      <c r="L191" s="177">
        <f>L192</f>
        <v>0</v>
      </c>
      <c r="M191" s="38"/>
    </row>
    <row r="192" spans="1:13" ht="27.75" hidden="1" customHeight="1">
      <c r="A192" s="166">
        <v>3</v>
      </c>
      <c r="B192" s="167">
        <v>1</v>
      </c>
      <c r="C192" s="167">
        <v>1</v>
      </c>
      <c r="D192" s="167">
        <v>2</v>
      </c>
      <c r="E192" s="167">
        <v>1</v>
      </c>
      <c r="F192" s="169"/>
      <c r="G192" s="160" t="s">
        <v>108</v>
      </c>
      <c r="H192" s="146">
        <v>159</v>
      </c>
      <c r="I192" s="155">
        <f>SUM(I193:I195)</f>
        <v>0</v>
      </c>
      <c r="J192" s="197">
        <f>SUM(J193:J195)</f>
        <v>0</v>
      </c>
      <c r="K192" s="156">
        <f>SUM(K193:K195)</f>
        <v>0</v>
      </c>
      <c r="L192" s="155">
        <f>SUM(L193:L195)</f>
        <v>0</v>
      </c>
      <c r="M192" s="38"/>
    </row>
    <row r="193" spans="1:13" ht="27" hidden="1" customHeight="1">
      <c r="A193" s="161">
        <v>3</v>
      </c>
      <c r="B193" s="159">
        <v>1</v>
      </c>
      <c r="C193" s="159">
        <v>1</v>
      </c>
      <c r="D193" s="159">
        <v>2</v>
      </c>
      <c r="E193" s="159">
        <v>1</v>
      </c>
      <c r="F193" s="162">
        <v>1</v>
      </c>
      <c r="G193" s="160" t="s">
        <v>109</v>
      </c>
      <c r="H193" s="146">
        <v>160</v>
      </c>
      <c r="I193" s="172">
        <v>0</v>
      </c>
      <c r="J193" s="172">
        <v>0</v>
      </c>
      <c r="K193" s="172">
        <v>0</v>
      </c>
      <c r="L193" s="220">
        <v>0</v>
      </c>
      <c r="M193" s="38"/>
    </row>
    <row r="194" spans="1:13" ht="27" hidden="1" customHeight="1">
      <c r="A194" s="166">
        <v>3</v>
      </c>
      <c r="B194" s="167">
        <v>1</v>
      </c>
      <c r="C194" s="167">
        <v>1</v>
      </c>
      <c r="D194" s="167">
        <v>2</v>
      </c>
      <c r="E194" s="167">
        <v>1</v>
      </c>
      <c r="F194" s="169">
        <v>2</v>
      </c>
      <c r="G194" s="168" t="s">
        <v>110</v>
      </c>
      <c r="H194" s="146">
        <v>161</v>
      </c>
      <c r="I194" s="174">
        <v>0</v>
      </c>
      <c r="J194" s="174">
        <v>0</v>
      </c>
      <c r="K194" s="174">
        <v>0</v>
      </c>
      <c r="L194" s="174">
        <v>0</v>
      </c>
      <c r="M194" s="38"/>
    </row>
    <row r="195" spans="1:13" ht="26.25" hidden="1" customHeight="1">
      <c r="A195" s="161">
        <v>3</v>
      </c>
      <c r="B195" s="159">
        <v>1</v>
      </c>
      <c r="C195" s="159">
        <v>1</v>
      </c>
      <c r="D195" s="159">
        <v>2</v>
      </c>
      <c r="E195" s="159">
        <v>1</v>
      </c>
      <c r="F195" s="162">
        <v>3</v>
      </c>
      <c r="G195" s="160" t="s">
        <v>111</v>
      </c>
      <c r="H195" s="146">
        <v>162</v>
      </c>
      <c r="I195" s="172">
        <v>0</v>
      </c>
      <c r="J195" s="172">
        <v>0</v>
      </c>
      <c r="K195" s="172">
        <v>0</v>
      </c>
      <c r="L195" s="220">
        <v>0</v>
      </c>
      <c r="M195" s="38"/>
    </row>
    <row r="196" spans="1:13" ht="27.75" customHeight="1">
      <c r="A196" s="166">
        <v>3</v>
      </c>
      <c r="B196" s="167">
        <v>1</v>
      </c>
      <c r="C196" s="167">
        <v>1</v>
      </c>
      <c r="D196" s="167">
        <v>3</v>
      </c>
      <c r="E196" s="167"/>
      <c r="F196" s="169"/>
      <c r="G196" s="168" t="s">
        <v>112</v>
      </c>
      <c r="H196" s="146">
        <v>163</v>
      </c>
      <c r="I196" s="155">
        <f>I197</f>
        <v>7634</v>
      </c>
      <c r="J196" s="197">
        <f>J197</f>
        <v>7634</v>
      </c>
      <c r="K196" s="156">
        <f>K197</f>
        <v>7634</v>
      </c>
      <c r="L196" s="155">
        <f>L197</f>
        <v>7634</v>
      </c>
      <c r="M196" s="38"/>
    </row>
    <row r="197" spans="1:13" ht="23.25" customHeight="1">
      <c r="A197" s="166">
        <v>3</v>
      </c>
      <c r="B197" s="167">
        <v>1</v>
      </c>
      <c r="C197" s="167">
        <v>1</v>
      </c>
      <c r="D197" s="167">
        <v>3</v>
      </c>
      <c r="E197" s="167">
        <v>1</v>
      </c>
      <c r="F197" s="169"/>
      <c r="G197" s="168" t="s">
        <v>112</v>
      </c>
      <c r="H197" s="146">
        <v>164</v>
      </c>
      <c r="I197" s="155">
        <f>SUM(I198:I201)</f>
        <v>7634</v>
      </c>
      <c r="J197" s="155">
        <f>SUM(J198:J201)</f>
        <v>7634</v>
      </c>
      <c r="K197" s="155">
        <f>SUM(K198:K201)</f>
        <v>7634</v>
      </c>
      <c r="L197" s="155">
        <f>SUM(L198:L201)</f>
        <v>7634</v>
      </c>
      <c r="M197" s="38"/>
    </row>
    <row r="198" spans="1:13" ht="23.25" hidden="1" customHeight="1">
      <c r="A198" s="166">
        <v>3</v>
      </c>
      <c r="B198" s="167">
        <v>1</v>
      </c>
      <c r="C198" s="167">
        <v>1</v>
      </c>
      <c r="D198" s="167">
        <v>3</v>
      </c>
      <c r="E198" s="167">
        <v>1</v>
      </c>
      <c r="F198" s="169">
        <v>1</v>
      </c>
      <c r="G198" s="168" t="s">
        <v>113</v>
      </c>
      <c r="H198" s="146">
        <v>165</v>
      </c>
      <c r="I198" s="174">
        <v>0</v>
      </c>
      <c r="J198" s="174">
        <v>0</v>
      </c>
      <c r="K198" s="174">
        <v>0</v>
      </c>
      <c r="L198" s="220">
        <v>0</v>
      </c>
      <c r="M198" s="38"/>
    </row>
    <row r="199" spans="1:13" ht="29.25" hidden="1" customHeight="1">
      <c r="A199" s="166">
        <v>3</v>
      </c>
      <c r="B199" s="167">
        <v>1</v>
      </c>
      <c r="C199" s="167">
        <v>1</v>
      </c>
      <c r="D199" s="167">
        <v>3</v>
      </c>
      <c r="E199" s="167">
        <v>1</v>
      </c>
      <c r="F199" s="169">
        <v>2</v>
      </c>
      <c r="G199" s="168" t="s">
        <v>114</v>
      </c>
      <c r="H199" s="146">
        <v>166</v>
      </c>
      <c r="I199" s="172">
        <v>0</v>
      </c>
      <c r="J199" s="174">
        <v>0</v>
      </c>
      <c r="K199" s="174">
        <v>0</v>
      </c>
      <c r="L199" s="174">
        <v>0</v>
      </c>
      <c r="M199" s="38"/>
    </row>
    <row r="200" spans="1:13" ht="27" hidden="1" customHeight="1">
      <c r="A200" s="166">
        <v>3</v>
      </c>
      <c r="B200" s="167">
        <v>1</v>
      </c>
      <c r="C200" s="167">
        <v>1</v>
      </c>
      <c r="D200" s="167">
        <v>3</v>
      </c>
      <c r="E200" s="167">
        <v>1</v>
      </c>
      <c r="F200" s="169">
        <v>3</v>
      </c>
      <c r="G200" s="170" t="s">
        <v>115</v>
      </c>
      <c r="H200" s="146">
        <v>167</v>
      </c>
      <c r="I200" s="172">
        <v>0</v>
      </c>
      <c r="J200" s="192">
        <v>0</v>
      </c>
      <c r="K200" s="192">
        <v>0</v>
      </c>
      <c r="L200" s="192">
        <v>0</v>
      </c>
      <c r="M200" s="38"/>
    </row>
    <row r="201" spans="1:13" ht="25.5" customHeight="1">
      <c r="A201" s="180">
        <v>3</v>
      </c>
      <c r="B201" s="181">
        <v>1</v>
      </c>
      <c r="C201" s="181">
        <v>1</v>
      </c>
      <c r="D201" s="181">
        <v>3</v>
      </c>
      <c r="E201" s="181">
        <v>1</v>
      </c>
      <c r="F201" s="183">
        <v>4</v>
      </c>
      <c r="G201" s="120" t="s">
        <v>116</v>
      </c>
      <c r="H201" s="146">
        <v>168</v>
      </c>
      <c r="I201" s="224">
        <v>7634</v>
      </c>
      <c r="J201" s="225">
        <v>7634</v>
      </c>
      <c r="K201" s="174">
        <v>7634</v>
      </c>
      <c r="L201" s="174">
        <v>7634</v>
      </c>
      <c r="M201" s="38"/>
    </row>
    <row r="202" spans="1:13" ht="27" hidden="1" customHeight="1">
      <c r="A202" s="180">
        <v>3</v>
      </c>
      <c r="B202" s="181">
        <v>1</v>
      </c>
      <c r="C202" s="181">
        <v>1</v>
      </c>
      <c r="D202" s="181">
        <v>4</v>
      </c>
      <c r="E202" s="181"/>
      <c r="F202" s="183"/>
      <c r="G202" s="182" t="s">
        <v>117</v>
      </c>
      <c r="H202" s="146">
        <v>169</v>
      </c>
      <c r="I202" s="155">
        <f>I203</f>
        <v>0</v>
      </c>
      <c r="J202" s="200">
        <f>J203</f>
        <v>0</v>
      </c>
      <c r="K202" s="164">
        <f>K203</f>
        <v>0</v>
      </c>
      <c r="L202" s="165">
        <f>L203</f>
        <v>0</v>
      </c>
      <c r="M202" s="38"/>
    </row>
    <row r="203" spans="1:13" ht="27.75" hidden="1" customHeight="1">
      <c r="A203" s="166">
        <v>3</v>
      </c>
      <c r="B203" s="167">
        <v>1</v>
      </c>
      <c r="C203" s="167">
        <v>1</v>
      </c>
      <c r="D203" s="167">
        <v>4</v>
      </c>
      <c r="E203" s="167">
        <v>1</v>
      </c>
      <c r="F203" s="169"/>
      <c r="G203" s="182" t="s">
        <v>117</v>
      </c>
      <c r="H203" s="146">
        <v>170</v>
      </c>
      <c r="I203" s="177">
        <f>SUM(I204:I206)</f>
        <v>0</v>
      </c>
      <c r="J203" s="197">
        <f>SUM(J204:J206)</f>
        <v>0</v>
      </c>
      <c r="K203" s="156">
        <f>SUM(K204:K206)</f>
        <v>0</v>
      </c>
      <c r="L203" s="155">
        <f>SUM(L204:L206)</f>
        <v>0</v>
      </c>
      <c r="M203" s="38"/>
    </row>
    <row r="204" spans="1:13" ht="24.75" hidden="1" customHeight="1">
      <c r="A204" s="166">
        <v>3</v>
      </c>
      <c r="B204" s="167">
        <v>1</v>
      </c>
      <c r="C204" s="167">
        <v>1</v>
      </c>
      <c r="D204" s="167">
        <v>4</v>
      </c>
      <c r="E204" s="167">
        <v>1</v>
      </c>
      <c r="F204" s="169">
        <v>1</v>
      </c>
      <c r="G204" s="168" t="s">
        <v>118</v>
      </c>
      <c r="H204" s="146">
        <v>171</v>
      </c>
      <c r="I204" s="174">
        <v>0</v>
      </c>
      <c r="J204" s="174">
        <v>0</v>
      </c>
      <c r="K204" s="174">
        <v>0</v>
      </c>
      <c r="L204" s="220">
        <v>0</v>
      </c>
      <c r="M204" s="38"/>
    </row>
    <row r="205" spans="1:13" ht="25.5" hidden="1" customHeight="1">
      <c r="A205" s="161">
        <v>3</v>
      </c>
      <c r="B205" s="159">
        <v>1</v>
      </c>
      <c r="C205" s="159">
        <v>1</v>
      </c>
      <c r="D205" s="159">
        <v>4</v>
      </c>
      <c r="E205" s="159">
        <v>1</v>
      </c>
      <c r="F205" s="162">
        <v>2</v>
      </c>
      <c r="G205" s="160" t="s">
        <v>362</v>
      </c>
      <c r="H205" s="146">
        <v>172</v>
      </c>
      <c r="I205" s="172">
        <v>0</v>
      </c>
      <c r="J205" s="172">
        <v>0</v>
      </c>
      <c r="K205" s="173">
        <v>0</v>
      </c>
      <c r="L205" s="174">
        <v>0</v>
      </c>
      <c r="M205" s="38"/>
    </row>
    <row r="206" spans="1:13" ht="31.5" hidden="1" customHeight="1">
      <c r="A206" s="166">
        <v>3</v>
      </c>
      <c r="B206" s="167">
        <v>1</v>
      </c>
      <c r="C206" s="167">
        <v>1</v>
      </c>
      <c r="D206" s="167">
        <v>4</v>
      </c>
      <c r="E206" s="167">
        <v>1</v>
      </c>
      <c r="F206" s="169">
        <v>3</v>
      </c>
      <c r="G206" s="168" t="s">
        <v>119</v>
      </c>
      <c r="H206" s="146">
        <v>173</v>
      </c>
      <c r="I206" s="172">
        <v>0</v>
      </c>
      <c r="J206" s="172">
        <v>0</v>
      </c>
      <c r="K206" s="172">
        <v>0</v>
      </c>
      <c r="L206" s="174">
        <v>0</v>
      </c>
      <c r="M206" s="38"/>
    </row>
    <row r="207" spans="1:13" ht="25.5" hidden="1" customHeight="1">
      <c r="A207" s="166">
        <v>3</v>
      </c>
      <c r="B207" s="167">
        <v>1</v>
      </c>
      <c r="C207" s="167">
        <v>1</v>
      </c>
      <c r="D207" s="167">
        <v>5</v>
      </c>
      <c r="E207" s="167"/>
      <c r="F207" s="169"/>
      <c r="G207" s="168" t="s">
        <v>120</v>
      </c>
      <c r="H207" s="146">
        <v>174</v>
      </c>
      <c r="I207" s="155">
        <f t="shared" ref="I207:L208" si="18">I208</f>
        <v>0</v>
      </c>
      <c r="J207" s="197">
        <f t="shared" si="18"/>
        <v>0</v>
      </c>
      <c r="K207" s="156">
        <f t="shared" si="18"/>
        <v>0</v>
      </c>
      <c r="L207" s="155">
        <f t="shared" si="18"/>
        <v>0</v>
      </c>
      <c r="M207" s="38"/>
    </row>
    <row r="208" spans="1:13" ht="26.25" hidden="1" customHeight="1">
      <c r="A208" s="180">
        <v>3</v>
      </c>
      <c r="B208" s="181">
        <v>1</v>
      </c>
      <c r="C208" s="181">
        <v>1</v>
      </c>
      <c r="D208" s="181">
        <v>5</v>
      </c>
      <c r="E208" s="181">
        <v>1</v>
      </c>
      <c r="F208" s="183"/>
      <c r="G208" s="168" t="s">
        <v>120</v>
      </c>
      <c r="H208" s="146">
        <v>175</v>
      </c>
      <c r="I208" s="156">
        <f t="shared" si="18"/>
        <v>0</v>
      </c>
      <c r="J208" s="156">
        <f t="shared" si="18"/>
        <v>0</v>
      </c>
      <c r="K208" s="156">
        <f t="shared" si="18"/>
        <v>0</v>
      </c>
      <c r="L208" s="156">
        <f t="shared" si="18"/>
        <v>0</v>
      </c>
      <c r="M208" s="38"/>
    </row>
    <row r="209" spans="1:16" ht="27" hidden="1" customHeight="1">
      <c r="A209" s="166">
        <v>3</v>
      </c>
      <c r="B209" s="167">
        <v>1</v>
      </c>
      <c r="C209" s="167">
        <v>1</v>
      </c>
      <c r="D209" s="167">
        <v>5</v>
      </c>
      <c r="E209" s="167">
        <v>1</v>
      </c>
      <c r="F209" s="169">
        <v>1</v>
      </c>
      <c r="G209" s="168" t="s">
        <v>120</v>
      </c>
      <c r="H209" s="146">
        <v>176</v>
      </c>
      <c r="I209" s="172">
        <v>0</v>
      </c>
      <c r="J209" s="174">
        <v>0</v>
      </c>
      <c r="K209" s="174">
        <v>0</v>
      </c>
      <c r="L209" s="174">
        <v>0</v>
      </c>
      <c r="M209" s="38"/>
    </row>
    <row r="210" spans="1:16" ht="26.25" hidden="1" customHeight="1">
      <c r="A210" s="180">
        <v>3</v>
      </c>
      <c r="B210" s="181">
        <v>1</v>
      </c>
      <c r="C210" s="181">
        <v>2</v>
      </c>
      <c r="D210" s="181"/>
      <c r="E210" s="181"/>
      <c r="F210" s="183"/>
      <c r="G210" s="182" t="s">
        <v>121</v>
      </c>
      <c r="H210" s="146">
        <v>177</v>
      </c>
      <c r="I210" s="155">
        <f t="shared" ref="I210:L211" si="19">I211</f>
        <v>0</v>
      </c>
      <c r="J210" s="200">
        <f t="shared" si="19"/>
        <v>0</v>
      </c>
      <c r="K210" s="164">
        <f t="shared" si="19"/>
        <v>0</v>
      </c>
      <c r="L210" s="165">
        <f t="shared" si="19"/>
        <v>0</v>
      </c>
      <c r="M210" s="38"/>
    </row>
    <row r="211" spans="1:16" ht="25.5" hidden="1" customHeight="1">
      <c r="A211" s="166">
        <v>3</v>
      </c>
      <c r="B211" s="167">
        <v>1</v>
      </c>
      <c r="C211" s="167">
        <v>2</v>
      </c>
      <c r="D211" s="167">
        <v>1</v>
      </c>
      <c r="E211" s="167"/>
      <c r="F211" s="169"/>
      <c r="G211" s="182" t="s">
        <v>121</v>
      </c>
      <c r="H211" s="146">
        <v>178</v>
      </c>
      <c r="I211" s="177">
        <f t="shared" si="19"/>
        <v>0</v>
      </c>
      <c r="J211" s="197">
        <f t="shared" si="19"/>
        <v>0</v>
      </c>
      <c r="K211" s="156">
        <f t="shared" si="19"/>
        <v>0</v>
      </c>
      <c r="L211" s="155">
        <f t="shared" si="19"/>
        <v>0</v>
      </c>
      <c r="M211" s="38"/>
    </row>
    <row r="212" spans="1:16" ht="26.25" hidden="1" customHeight="1">
      <c r="A212" s="161">
        <v>3</v>
      </c>
      <c r="B212" s="159">
        <v>1</v>
      </c>
      <c r="C212" s="159">
        <v>2</v>
      </c>
      <c r="D212" s="159">
        <v>1</v>
      </c>
      <c r="E212" s="159">
        <v>1</v>
      </c>
      <c r="F212" s="162"/>
      <c r="G212" s="182" t="s">
        <v>121</v>
      </c>
      <c r="H212" s="146">
        <v>179</v>
      </c>
      <c r="I212" s="155">
        <f>SUM(I213:I216)</f>
        <v>0</v>
      </c>
      <c r="J212" s="199">
        <f>SUM(J213:J216)</f>
        <v>0</v>
      </c>
      <c r="K212" s="178">
        <f>SUM(K213:K216)</f>
        <v>0</v>
      </c>
      <c r="L212" s="177">
        <f>SUM(L213:L216)</f>
        <v>0</v>
      </c>
      <c r="M212" s="38"/>
    </row>
    <row r="213" spans="1:16" ht="41.25" hidden="1" customHeight="1">
      <c r="A213" s="166">
        <v>3</v>
      </c>
      <c r="B213" s="167">
        <v>1</v>
      </c>
      <c r="C213" s="167">
        <v>2</v>
      </c>
      <c r="D213" s="167">
        <v>1</v>
      </c>
      <c r="E213" s="167">
        <v>1</v>
      </c>
      <c r="F213" s="169">
        <v>2</v>
      </c>
      <c r="G213" s="168" t="s">
        <v>391</v>
      </c>
      <c r="H213" s="146">
        <v>180</v>
      </c>
      <c r="I213" s="174">
        <v>0</v>
      </c>
      <c r="J213" s="174">
        <v>0</v>
      </c>
      <c r="K213" s="174">
        <v>0</v>
      </c>
      <c r="L213" s="174">
        <v>0</v>
      </c>
      <c r="M213" s="38"/>
    </row>
    <row r="214" spans="1:16" ht="26.25" hidden="1" customHeight="1">
      <c r="A214" s="166">
        <v>3</v>
      </c>
      <c r="B214" s="167">
        <v>1</v>
      </c>
      <c r="C214" s="167">
        <v>2</v>
      </c>
      <c r="D214" s="166">
        <v>1</v>
      </c>
      <c r="E214" s="167">
        <v>1</v>
      </c>
      <c r="F214" s="169">
        <v>3</v>
      </c>
      <c r="G214" s="168" t="s">
        <v>122</v>
      </c>
      <c r="H214" s="146">
        <v>181</v>
      </c>
      <c r="I214" s="174">
        <v>0</v>
      </c>
      <c r="J214" s="174">
        <v>0</v>
      </c>
      <c r="K214" s="174">
        <v>0</v>
      </c>
      <c r="L214" s="174">
        <v>0</v>
      </c>
      <c r="M214" s="38"/>
    </row>
    <row r="215" spans="1:16" ht="27.75" hidden="1" customHeight="1">
      <c r="A215" s="166">
        <v>3</v>
      </c>
      <c r="B215" s="167">
        <v>1</v>
      </c>
      <c r="C215" s="167">
        <v>2</v>
      </c>
      <c r="D215" s="166">
        <v>1</v>
      </c>
      <c r="E215" s="167">
        <v>1</v>
      </c>
      <c r="F215" s="169">
        <v>4</v>
      </c>
      <c r="G215" s="168" t="s">
        <v>123</v>
      </c>
      <c r="H215" s="146">
        <v>182</v>
      </c>
      <c r="I215" s="174">
        <v>0</v>
      </c>
      <c r="J215" s="174">
        <v>0</v>
      </c>
      <c r="K215" s="174">
        <v>0</v>
      </c>
      <c r="L215" s="174">
        <v>0</v>
      </c>
      <c r="M215" s="38"/>
    </row>
    <row r="216" spans="1:16" ht="27" hidden="1" customHeight="1">
      <c r="A216" s="180">
        <v>3</v>
      </c>
      <c r="B216" s="189">
        <v>1</v>
      </c>
      <c r="C216" s="189">
        <v>2</v>
      </c>
      <c r="D216" s="188">
        <v>1</v>
      </c>
      <c r="E216" s="189">
        <v>1</v>
      </c>
      <c r="F216" s="190">
        <v>5</v>
      </c>
      <c r="G216" s="191" t="s">
        <v>124</v>
      </c>
      <c r="H216" s="146">
        <v>183</v>
      </c>
      <c r="I216" s="174">
        <v>0</v>
      </c>
      <c r="J216" s="174">
        <v>0</v>
      </c>
      <c r="K216" s="174">
        <v>0</v>
      </c>
      <c r="L216" s="220">
        <v>0</v>
      </c>
      <c r="M216" s="38"/>
    </row>
    <row r="217" spans="1:16" ht="29.25" hidden="1" customHeight="1">
      <c r="A217" s="166">
        <v>3</v>
      </c>
      <c r="B217" s="167">
        <v>1</v>
      </c>
      <c r="C217" s="167">
        <v>3</v>
      </c>
      <c r="D217" s="166"/>
      <c r="E217" s="167"/>
      <c r="F217" s="169"/>
      <c r="G217" s="168" t="s">
        <v>125</v>
      </c>
      <c r="H217" s="146">
        <v>184</v>
      </c>
      <c r="I217" s="155">
        <f>SUM(I218+I221)</f>
        <v>0</v>
      </c>
      <c r="J217" s="197">
        <f>SUM(J218+J221)</f>
        <v>0</v>
      </c>
      <c r="K217" s="156">
        <f>SUM(K218+K221)</f>
        <v>0</v>
      </c>
      <c r="L217" s="155">
        <f>SUM(L218+L221)</f>
        <v>0</v>
      </c>
      <c r="M217" s="38"/>
    </row>
    <row r="218" spans="1:16" ht="27.75" hidden="1" customHeight="1">
      <c r="A218" s="161">
        <v>3</v>
      </c>
      <c r="B218" s="159">
        <v>1</v>
      </c>
      <c r="C218" s="159">
        <v>3</v>
      </c>
      <c r="D218" s="161">
        <v>1</v>
      </c>
      <c r="E218" s="166"/>
      <c r="F218" s="162"/>
      <c r="G218" s="160" t="s">
        <v>126</v>
      </c>
      <c r="H218" s="146">
        <v>185</v>
      </c>
      <c r="I218" s="177">
        <f t="shared" ref="I218:L219" si="20">I219</f>
        <v>0</v>
      </c>
      <c r="J218" s="199">
        <f t="shared" si="20"/>
        <v>0</v>
      </c>
      <c r="K218" s="178">
        <f t="shared" si="20"/>
        <v>0</v>
      </c>
      <c r="L218" s="177">
        <f t="shared" si="20"/>
        <v>0</v>
      </c>
      <c r="M218" s="38"/>
    </row>
    <row r="219" spans="1:16" ht="30.75" hidden="1" customHeight="1">
      <c r="A219" s="166">
        <v>3</v>
      </c>
      <c r="B219" s="167">
        <v>1</v>
      </c>
      <c r="C219" s="167">
        <v>3</v>
      </c>
      <c r="D219" s="166">
        <v>1</v>
      </c>
      <c r="E219" s="166">
        <v>1</v>
      </c>
      <c r="F219" s="169"/>
      <c r="G219" s="160" t="s">
        <v>126</v>
      </c>
      <c r="H219" s="146">
        <v>186</v>
      </c>
      <c r="I219" s="155">
        <f t="shared" si="20"/>
        <v>0</v>
      </c>
      <c r="J219" s="197">
        <f t="shared" si="20"/>
        <v>0</v>
      </c>
      <c r="K219" s="156">
        <f t="shared" si="20"/>
        <v>0</v>
      </c>
      <c r="L219" s="155">
        <f t="shared" si="20"/>
        <v>0</v>
      </c>
      <c r="M219" s="38"/>
    </row>
    <row r="220" spans="1:16" ht="27.75" hidden="1" customHeight="1">
      <c r="A220" s="166">
        <v>3</v>
      </c>
      <c r="B220" s="168">
        <v>1</v>
      </c>
      <c r="C220" s="166">
        <v>3</v>
      </c>
      <c r="D220" s="167">
        <v>1</v>
      </c>
      <c r="E220" s="167">
        <v>1</v>
      </c>
      <c r="F220" s="169">
        <v>1</v>
      </c>
      <c r="G220" s="160" t="s">
        <v>126</v>
      </c>
      <c r="H220" s="146">
        <v>187</v>
      </c>
      <c r="I220" s="220">
        <v>0</v>
      </c>
      <c r="J220" s="220">
        <v>0</v>
      </c>
      <c r="K220" s="220">
        <v>0</v>
      </c>
      <c r="L220" s="220">
        <v>0</v>
      </c>
      <c r="M220" s="38"/>
    </row>
    <row r="221" spans="1:16" ht="30.75" hidden="1" customHeight="1">
      <c r="A221" s="166">
        <v>3</v>
      </c>
      <c r="B221" s="168">
        <v>1</v>
      </c>
      <c r="C221" s="166">
        <v>3</v>
      </c>
      <c r="D221" s="167">
        <v>2</v>
      </c>
      <c r="E221" s="167"/>
      <c r="F221" s="169"/>
      <c r="G221" s="168" t="s">
        <v>127</v>
      </c>
      <c r="H221" s="146">
        <v>188</v>
      </c>
      <c r="I221" s="155">
        <f>I222</f>
        <v>0</v>
      </c>
      <c r="J221" s="197">
        <f>J222</f>
        <v>0</v>
      </c>
      <c r="K221" s="156">
        <f>K222</f>
        <v>0</v>
      </c>
      <c r="L221" s="155">
        <f>L222</f>
        <v>0</v>
      </c>
      <c r="M221" s="38"/>
    </row>
    <row r="222" spans="1:16" ht="27" hidden="1" customHeight="1">
      <c r="A222" s="161">
        <v>3</v>
      </c>
      <c r="B222" s="160">
        <v>1</v>
      </c>
      <c r="C222" s="161">
        <v>3</v>
      </c>
      <c r="D222" s="159">
        <v>2</v>
      </c>
      <c r="E222" s="159">
        <v>1</v>
      </c>
      <c r="F222" s="162"/>
      <c r="G222" s="168" t="s">
        <v>127</v>
      </c>
      <c r="H222" s="146">
        <v>189</v>
      </c>
      <c r="I222" s="155">
        <f t="shared" ref="I222:P222" si="21">SUM(I223:I228)</f>
        <v>0</v>
      </c>
      <c r="J222" s="155">
        <f t="shared" si="21"/>
        <v>0</v>
      </c>
      <c r="K222" s="155">
        <f t="shared" si="21"/>
        <v>0</v>
      </c>
      <c r="L222" s="155">
        <f t="shared" si="21"/>
        <v>0</v>
      </c>
      <c r="M222" s="226">
        <f t="shared" si="21"/>
        <v>0</v>
      </c>
      <c r="N222" s="226">
        <f t="shared" si="21"/>
        <v>0</v>
      </c>
      <c r="O222" s="226">
        <f t="shared" si="21"/>
        <v>0</v>
      </c>
      <c r="P222" s="226">
        <f t="shared" si="21"/>
        <v>0</v>
      </c>
    </row>
    <row r="223" spans="1:16" ht="24.75" hidden="1" customHeight="1">
      <c r="A223" s="166">
        <v>3</v>
      </c>
      <c r="B223" s="168">
        <v>1</v>
      </c>
      <c r="C223" s="166">
        <v>3</v>
      </c>
      <c r="D223" s="167">
        <v>2</v>
      </c>
      <c r="E223" s="167">
        <v>1</v>
      </c>
      <c r="F223" s="169">
        <v>1</v>
      </c>
      <c r="G223" s="168" t="s">
        <v>128</v>
      </c>
      <c r="H223" s="146">
        <v>190</v>
      </c>
      <c r="I223" s="174">
        <v>0</v>
      </c>
      <c r="J223" s="174">
        <v>0</v>
      </c>
      <c r="K223" s="174">
        <v>0</v>
      </c>
      <c r="L223" s="220">
        <v>0</v>
      </c>
      <c r="M223" s="38"/>
    </row>
    <row r="224" spans="1:16" ht="26.25" hidden="1" customHeight="1">
      <c r="A224" s="166">
        <v>3</v>
      </c>
      <c r="B224" s="168">
        <v>1</v>
      </c>
      <c r="C224" s="166">
        <v>3</v>
      </c>
      <c r="D224" s="167">
        <v>2</v>
      </c>
      <c r="E224" s="167">
        <v>1</v>
      </c>
      <c r="F224" s="169">
        <v>2</v>
      </c>
      <c r="G224" s="168" t="s">
        <v>129</v>
      </c>
      <c r="H224" s="146">
        <v>191</v>
      </c>
      <c r="I224" s="174">
        <v>0</v>
      </c>
      <c r="J224" s="174">
        <v>0</v>
      </c>
      <c r="K224" s="174">
        <v>0</v>
      </c>
      <c r="L224" s="174">
        <v>0</v>
      </c>
      <c r="M224" s="38"/>
    </row>
    <row r="225" spans="1:13" ht="26.25" hidden="1" customHeight="1">
      <c r="A225" s="166">
        <v>3</v>
      </c>
      <c r="B225" s="168">
        <v>1</v>
      </c>
      <c r="C225" s="166">
        <v>3</v>
      </c>
      <c r="D225" s="167">
        <v>2</v>
      </c>
      <c r="E225" s="167">
        <v>1</v>
      </c>
      <c r="F225" s="169">
        <v>3</v>
      </c>
      <c r="G225" s="168" t="s">
        <v>130</v>
      </c>
      <c r="H225" s="146">
        <v>192</v>
      </c>
      <c r="I225" s="174">
        <v>0</v>
      </c>
      <c r="J225" s="174">
        <v>0</v>
      </c>
      <c r="K225" s="174">
        <v>0</v>
      </c>
      <c r="L225" s="174">
        <v>0</v>
      </c>
      <c r="M225" s="38"/>
    </row>
    <row r="226" spans="1:13" ht="27.75" hidden="1" customHeight="1">
      <c r="A226" s="166">
        <v>3</v>
      </c>
      <c r="B226" s="168">
        <v>1</v>
      </c>
      <c r="C226" s="166">
        <v>3</v>
      </c>
      <c r="D226" s="167">
        <v>2</v>
      </c>
      <c r="E226" s="167">
        <v>1</v>
      </c>
      <c r="F226" s="169">
        <v>4</v>
      </c>
      <c r="G226" s="168" t="s">
        <v>363</v>
      </c>
      <c r="H226" s="146">
        <v>193</v>
      </c>
      <c r="I226" s="174">
        <v>0</v>
      </c>
      <c r="J226" s="174">
        <v>0</v>
      </c>
      <c r="K226" s="174">
        <v>0</v>
      </c>
      <c r="L226" s="220">
        <v>0</v>
      </c>
      <c r="M226" s="38"/>
    </row>
    <row r="227" spans="1:13" ht="29.25" hidden="1" customHeight="1">
      <c r="A227" s="166">
        <v>3</v>
      </c>
      <c r="B227" s="168">
        <v>1</v>
      </c>
      <c r="C227" s="166">
        <v>3</v>
      </c>
      <c r="D227" s="167">
        <v>2</v>
      </c>
      <c r="E227" s="167">
        <v>1</v>
      </c>
      <c r="F227" s="169">
        <v>5</v>
      </c>
      <c r="G227" s="160" t="s">
        <v>131</v>
      </c>
      <c r="H227" s="146">
        <v>194</v>
      </c>
      <c r="I227" s="174">
        <v>0</v>
      </c>
      <c r="J227" s="174">
        <v>0</v>
      </c>
      <c r="K227" s="174">
        <v>0</v>
      </c>
      <c r="L227" s="174">
        <v>0</v>
      </c>
      <c r="M227" s="38"/>
    </row>
    <row r="228" spans="1:13" ht="25.5" hidden="1" customHeight="1">
      <c r="A228" s="166">
        <v>3</v>
      </c>
      <c r="B228" s="168">
        <v>1</v>
      </c>
      <c r="C228" s="166">
        <v>3</v>
      </c>
      <c r="D228" s="167">
        <v>2</v>
      </c>
      <c r="E228" s="167">
        <v>1</v>
      </c>
      <c r="F228" s="169">
        <v>6</v>
      </c>
      <c r="G228" s="160" t="s">
        <v>127</v>
      </c>
      <c r="H228" s="146">
        <v>195</v>
      </c>
      <c r="I228" s="174">
        <v>0</v>
      </c>
      <c r="J228" s="174">
        <v>0</v>
      </c>
      <c r="K228" s="174">
        <v>0</v>
      </c>
      <c r="L228" s="220">
        <v>0</v>
      </c>
      <c r="M228" s="38"/>
    </row>
    <row r="229" spans="1:13" ht="27" hidden="1" customHeight="1">
      <c r="A229" s="161">
        <v>3</v>
      </c>
      <c r="B229" s="159">
        <v>1</v>
      </c>
      <c r="C229" s="159">
        <v>4</v>
      </c>
      <c r="D229" s="159"/>
      <c r="E229" s="159"/>
      <c r="F229" s="162"/>
      <c r="G229" s="160" t="s">
        <v>132</v>
      </c>
      <c r="H229" s="146">
        <v>196</v>
      </c>
      <c r="I229" s="177">
        <f t="shared" ref="I229:L231" si="22">I230</f>
        <v>0</v>
      </c>
      <c r="J229" s="199">
        <f t="shared" si="22"/>
        <v>0</v>
      </c>
      <c r="K229" s="178">
        <f t="shared" si="22"/>
        <v>0</v>
      </c>
      <c r="L229" s="178">
        <f t="shared" si="22"/>
        <v>0</v>
      </c>
      <c r="M229" s="38"/>
    </row>
    <row r="230" spans="1:13" ht="27" hidden="1" customHeight="1">
      <c r="A230" s="180">
        <v>3</v>
      </c>
      <c r="B230" s="189">
        <v>1</v>
      </c>
      <c r="C230" s="189">
        <v>4</v>
      </c>
      <c r="D230" s="189">
        <v>1</v>
      </c>
      <c r="E230" s="189"/>
      <c r="F230" s="190"/>
      <c r="G230" s="160" t="s">
        <v>132</v>
      </c>
      <c r="H230" s="146">
        <v>197</v>
      </c>
      <c r="I230" s="184">
        <f t="shared" si="22"/>
        <v>0</v>
      </c>
      <c r="J230" s="211">
        <f t="shared" si="22"/>
        <v>0</v>
      </c>
      <c r="K230" s="185">
        <f t="shared" si="22"/>
        <v>0</v>
      </c>
      <c r="L230" s="185">
        <f t="shared" si="22"/>
        <v>0</v>
      </c>
      <c r="M230" s="38"/>
    </row>
    <row r="231" spans="1:13" ht="27.75" hidden="1" customHeight="1">
      <c r="A231" s="166">
        <v>3</v>
      </c>
      <c r="B231" s="167">
        <v>1</v>
      </c>
      <c r="C231" s="167">
        <v>4</v>
      </c>
      <c r="D231" s="167">
        <v>1</v>
      </c>
      <c r="E231" s="167">
        <v>1</v>
      </c>
      <c r="F231" s="169"/>
      <c r="G231" s="160" t="s">
        <v>133</v>
      </c>
      <c r="H231" s="146">
        <v>198</v>
      </c>
      <c r="I231" s="155">
        <f t="shared" si="22"/>
        <v>0</v>
      </c>
      <c r="J231" s="197">
        <f t="shared" si="22"/>
        <v>0</v>
      </c>
      <c r="K231" s="156">
        <f t="shared" si="22"/>
        <v>0</v>
      </c>
      <c r="L231" s="156">
        <f t="shared" si="22"/>
        <v>0</v>
      </c>
      <c r="M231" s="38"/>
    </row>
    <row r="232" spans="1:13" ht="27" hidden="1" customHeight="1">
      <c r="A232" s="170">
        <v>3</v>
      </c>
      <c r="B232" s="166">
        <v>1</v>
      </c>
      <c r="C232" s="167">
        <v>4</v>
      </c>
      <c r="D232" s="167">
        <v>1</v>
      </c>
      <c r="E232" s="167">
        <v>1</v>
      </c>
      <c r="F232" s="169">
        <v>1</v>
      </c>
      <c r="G232" s="160" t="s">
        <v>133</v>
      </c>
      <c r="H232" s="146">
        <v>199</v>
      </c>
      <c r="I232" s="174">
        <v>0</v>
      </c>
      <c r="J232" s="174">
        <v>0</v>
      </c>
      <c r="K232" s="174">
        <v>0</v>
      </c>
      <c r="L232" s="174">
        <v>0</v>
      </c>
      <c r="M232" s="38"/>
    </row>
    <row r="233" spans="1:13" ht="26.25" hidden="1" customHeight="1">
      <c r="A233" s="170">
        <v>3</v>
      </c>
      <c r="B233" s="167">
        <v>1</v>
      </c>
      <c r="C233" s="167">
        <v>5</v>
      </c>
      <c r="D233" s="167"/>
      <c r="E233" s="167"/>
      <c r="F233" s="169"/>
      <c r="G233" s="168" t="s">
        <v>392</v>
      </c>
      <c r="H233" s="146">
        <v>200</v>
      </c>
      <c r="I233" s="155">
        <f t="shared" ref="I233:L234" si="23">I234</f>
        <v>0</v>
      </c>
      <c r="J233" s="155">
        <f t="shared" si="23"/>
        <v>0</v>
      </c>
      <c r="K233" s="155">
        <f t="shared" si="23"/>
        <v>0</v>
      </c>
      <c r="L233" s="155">
        <f t="shared" si="23"/>
        <v>0</v>
      </c>
      <c r="M233" s="38"/>
    </row>
    <row r="234" spans="1:13" ht="30" hidden="1" customHeight="1">
      <c r="A234" s="170">
        <v>3</v>
      </c>
      <c r="B234" s="167">
        <v>1</v>
      </c>
      <c r="C234" s="167">
        <v>5</v>
      </c>
      <c r="D234" s="167">
        <v>1</v>
      </c>
      <c r="E234" s="167"/>
      <c r="F234" s="169"/>
      <c r="G234" s="168" t="s">
        <v>392</v>
      </c>
      <c r="H234" s="146">
        <v>201</v>
      </c>
      <c r="I234" s="155">
        <f t="shared" si="23"/>
        <v>0</v>
      </c>
      <c r="J234" s="155">
        <f t="shared" si="23"/>
        <v>0</v>
      </c>
      <c r="K234" s="155">
        <f t="shared" si="23"/>
        <v>0</v>
      </c>
      <c r="L234" s="155">
        <f t="shared" si="23"/>
        <v>0</v>
      </c>
      <c r="M234" s="38"/>
    </row>
    <row r="235" spans="1:13" ht="27" hidden="1" customHeight="1">
      <c r="A235" s="170">
        <v>3</v>
      </c>
      <c r="B235" s="167">
        <v>1</v>
      </c>
      <c r="C235" s="167">
        <v>5</v>
      </c>
      <c r="D235" s="167">
        <v>1</v>
      </c>
      <c r="E235" s="167">
        <v>1</v>
      </c>
      <c r="F235" s="169"/>
      <c r="G235" s="168" t="s">
        <v>392</v>
      </c>
      <c r="H235" s="146">
        <v>202</v>
      </c>
      <c r="I235" s="155">
        <f>SUM(I236:I238)</f>
        <v>0</v>
      </c>
      <c r="J235" s="155">
        <f>SUM(J236:J238)</f>
        <v>0</v>
      </c>
      <c r="K235" s="155">
        <f>SUM(K236:K238)</f>
        <v>0</v>
      </c>
      <c r="L235" s="155">
        <f>SUM(L236:L238)</f>
        <v>0</v>
      </c>
      <c r="M235" s="38"/>
    </row>
    <row r="236" spans="1:13" ht="31.5" hidden="1" customHeight="1">
      <c r="A236" s="170">
        <v>3</v>
      </c>
      <c r="B236" s="167">
        <v>1</v>
      </c>
      <c r="C236" s="167">
        <v>5</v>
      </c>
      <c r="D236" s="167">
        <v>1</v>
      </c>
      <c r="E236" s="167">
        <v>1</v>
      </c>
      <c r="F236" s="169">
        <v>1</v>
      </c>
      <c r="G236" s="227" t="s">
        <v>134</v>
      </c>
      <c r="H236" s="146">
        <v>203</v>
      </c>
      <c r="I236" s="174">
        <v>0</v>
      </c>
      <c r="J236" s="174">
        <v>0</v>
      </c>
      <c r="K236" s="174">
        <v>0</v>
      </c>
      <c r="L236" s="174">
        <v>0</v>
      </c>
      <c r="M236" s="38"/>
    </row>
    <row r="237" spans="1:13" ht="25.5" hidden="1" customHeight="1">
      <c r="A237" s="170">
        <v>3</v>
      </c>
      <c r="B237" s="167">
        <v>1</v>
      </c>
      <c r="C237" s="167">
        <v>5</v>
      </c>
      <c r="D237" s="167">
        <v>1</v>
      </c>
      <c r="E237" s="167">
        <v>1</v>
      </c>
      <c r="F237" s="169">
        <v>2</v>
      </c>
      <c r="G237" s="227" t="s">
        <v>135</v>
      </c>
      <c r="H237" s="146">
        <v>204</v>
      </c>
      <c r="I237" s="174">
        <v>0</v>
      </c>
      <c r="J237" s="174">
        <v>0</v>
      </c>
      <c r="K237" s="174">
        <v>0</v>
      </c>
      <c r="L237" s="174">
        <v>0</v>
      </c>
      <c r="M237" s="38"/>
    </row>
    <row r="238" spans="1:13" ht="28.5" hidden="1" customHeight="1">
      <c r="A238" s="170">
        <v>3</v>
      </c>
      <c r="B238" s="167">
        <v>1</v>
      </c>
      <c r="C238" s="167">
        <v>5</v>
      </c>
      <c r="D238" s="167">
        <v>1</v>
      </c>
      <c r="E238" s="167">
        <v>1</v>
      </c>
      <c r="F238" s="169">
        <v>3</v>
      </c>
      <c r="G238" s="227" t="s">
        <v>136</v>
      </c>
      <c r="H238" s="146">
        <v>205</v>
      </c>
      <c r="I238" s="174">
        <v>0</v>
      </c>
      <c r="J238" s="174">
        <v>0</v>
      </c>
      <c r="K238" s="174">
        <v>0</v>
      </c>
      <c r="L238" s="174">
        <v>0</v>
      </c>
      <c r="M238" s="38"/>
    </row>
    <row r="239" spans="1:13" ht="41.25" hidden="1" customHeight="1">
      <c r="A239" s="151">
        <v>3</v>
      </c>
      <c r="B239" s="152">
        <v>2</v>
      </c>
      <c r="C239" s="152"/>
      <c r="D239" s="152"/>
      <c r="E239" s="152"/>
      <c r="F239" s="154"/>
      <c r="G239" s="153" t="s">
        <v>364</v>
      </c>
      <c r="H239" s="146">
        <v>206</v>
      </c>
      <c r="I239" s="155">
        <f>SUM(I240+I272)</f>
        <v>0</v>
      </c>
      <c r="J239" s="197">
        <f>SUM(J240+J272)</f>
        <v>0</v>
      </c>
      <c r="K239" s="156">
        <f>SUM(K240+K272)</f>
        <v>0</v>
      </c>
      <c r="L239" s="156">
        <f>SUM(L240+L272)</f>
        <v>0</v>
      </c>
      <c r="M239" s="38"/>
    </row>
    <row r="240" spans="1:13" ht="26.25" hidden="1" customHeight="1">
      <c r="A240" s="180">
        <v>3</v>
      </c>
      <c r="B240" s="188">
        <v>2</v>
      </c>
      <c r="C240" s="189">
        <v>1</v>
      </c>
      <c r="D240" s="189"/>
      <c r="E240" s="189"/>
      <c r="F240" s="190"/>
      <c r="G240" s="191" t="s">
        <v>138</v>
      </c>
      <c r="H240" s="146">
        <v>207</v>
      </c>
      <c r="I240" s="184">
        <f>SUM(I241+I250+I254+I258+I262+I265+I268)</f>
        <v>0</v>
      </c>
      <c r="J240" s="211">
        <f>SUM(J241+J250+J254+J258+J262+J265+J268)</f>
        <v>0</v>
      </c>
      <c r="K240" s="185">
        <f>SUM(K241+K250+K254+K258+K262+K265+K268)</f>
        <v>0</v>
      </c>
      <c r="L240" s="185">
        <f>SUM(L241+L250+L254+L258+L262+L265+L268)</f>
        <v>0</v>
      </c>
      <c r="M240" s="38"/>
    </row>
    <row r="241" spans="1:13" ht="30" hidden="1" customHeight="1">
      <c r="A241" s="166">
        <v>3</v>
      </c>
      <c r="B241" s="167">
        <v>2</v>
      </c>
      <c r="C241" s="167">
        <v>1</v>
      </c>
      <c r="D241" s="167">
        <v>1</v>
      </c>
      <c r="E241" s="167"/>
      <c r="F241" s="169"/>
      <c r="G241" s="168" t="s">
        <v>139</v>
      </c>
      <c r="H241" s="146">
        <v>208</v>
      </c>
      <c r="I241" s="184">
        <f>I242</f>
        <v>0</v>
      </c>
      <c r="J241" s="184">
        <f>J242</f>
        <v>0</v>
      </c>
      <c r="K241" s="184">
        <f>K242</f>
        <v>0</v>
      </c>
      <c r="L241" s="184">
        <f>L242</f>
        <v>0</v>
      </c>
      <c r="M241" s="38"/>
    </row>
    <row r="242" spans="1:13" ht="27" hidden="1" customHeight="1">
      <c r="A242" s="166">
        <v>3</v>
      </c>
      <c r="B242" s="166">
        <v>2</v>
      </c>
      <c r="C242" s="167">
        <v>1</v>
      </c>
      <c r="D242" s="167">
        <v>1</v>
      </c>
      <c r="E242" s="167">
        <v>1</v>
      </c>
      <c r="F242" s="169"/>
      <c r="G242" s="168" t="s">
        <v>140</v>
      </c>
      <c r="H242" s="146">
        <v>209</v>
      </c>
      <c r="I242" s="155">
        <f>SUM(I243:I243)</f>
        <v>0</v>
      </c>
      <c r="J242" s="197">
        <f>SUM(J243:J243)</f>
        <v>0</v>
      </c>
      <c r="K242" s="156">
        <f>SUM(K243:K243)</f>
        <v>0</v>
      </c>
      <c r="L242" s="156">
        <f>SUM(L243:L243)</f>
        <v>0</v>
      </c>
      <c r="M242" s="38"/>
    </row>
    <row r="243" spans="1:13" ht="25.5" hidden="1" customHeight="1">
      <c r="A243" s="180">
        <v>3</v>
      </c>
      <c r="B243" s="180">
        <v>2</v>
      </c>
      <c r="C243" s="189">
        <v>1</v>
      </c>
      <c r="D243" s="189">
        <v>1</v>
      </c>
      <c r="E243" s="189">
        <v>1</v>
      </c>
      <c r="F243" s="190">
        <v>1</v>
      </c>
      <c r="G243" s="191" t="s">
        <v>140</v>
      </c>
      <c r="H243" s="146">
        <v>210</v>
      </c>
      <c r="I243" s="174">
        <v>0</v>
      </c>
      <c r="J243" s="174">
        <v>0</v>
      </c>
      <c r="K243" s="174">
        <v>0</v>
      </c>
      <c r="L243" s="174">
        <v>0</v>
      </c>
      <c r="M243" s="38"/>
    </row>
    <row r="244" spans="1:13" ht="25.5" hidden="1" customHeight="1">
      <c r="A244" s="180">
        <v>3</v>
      </c>
      <c r="B244" s="189">
        <v>2</v>
      </c>
      <c r="C244" s="189">
        <v>1</v>
      </c>
      <c r="D244" s="189">
        <v>1</v>
      </c>
      <c r="E244" s="189">
        <v>2</v>
      </c>
      <c r="F244" s="190"/>
      <c r="G244" s="191" t="s">
        <v>141</v>
      </c>
      <c r="H244" s="146">
        <v>211</v>
      </c>
      <c r="I244" s="155">
        <f>SUM(I245:I246)</f>
        <v>0</v>
      </c>
      <c r="J244" s="155">
        <f>SUM(J245:J246)</f>
        <v>0</v>
      </c>
      <c r="K244" s="155">
        <f>SUM(K245:K246)</f>
        <v>0</v>
      </c>
      <c r="L244" s="155">
        <f>SUM(L245:L246)</f>
        <v>0</v>
      </c>
      <c r="M244" s="38"/>
    </row>
    <row r="245" spans="1:13" ht="24.75" hidden="1" customHeight="1">
      <c r="A245" s="180">
        <v>3</v>
      </c>
      <c r="B245" s="189">
        <v>2</v>
      </c>
      <c r="C245" s="189">
        <v>1</v>
      </c>
      <c r="D245" s="189">
        <v>1</v>
      </c>
      <c r="E245" s="189">
        <v>2</v>
      </c>
      <c r="F245" s="190">
        <v>1</v>
      </c>
      <c r="G245" s="191" t="s">
        <v>142</v>
      </c>
      <c r="H245" s="146">
        <v>212</v>
      </c>
      <c r="I245" s="174">
        <v>0</v>
      </c>
      <c r="J245" s="174">
        <v>0</v>
      </c>
      <c r="K245" s="174">
        <v>0</v>
      </c>
      <c r="L245" s="174">
        <v>0</v>
      </c>
      <c r="M245" s="38"/>
    </row>
    <row r="246" spans="1:13" ht="25.5" hidden="1" customHeight="1">
      <c r="A246" s="180">
        <v>3</v>
      </c>
      <c r="B246" s="189">
        <v>2</v>
      </c>
      <c r="C246" s="189">
        <v>1</v>
      </c>
      <c r="D246" s="189">
        <v>1</v>
      </c>
      <c r="E246" s="189">
        <v>2</v>
      </c>
      <c r="F246" s="190">
        <v>2</v>
      </c>
      <c r="G246" s="191" t="s">
        <v>143</v>
      </c>
      <c r="H246" s="146">
        <v>213</v>
      </c>
      <c r="I246" s="174">
        <v>0</v>
      </c>
      <c r="J246" s="174">
        <v>0</v>
      </c>
      <c r="K246" s="174">
        <v>0</v>
      </c>
      <c r="L246" s="174">
        <v>0</v>
      </c>
      <c r="M246" s="38"/>
    </row>
    <row r="247" spans="1:13" ht="25.5" hidden="1" customHeight="1">
      <c r="A247" s="180">
        <v>3</v>
      </c>
      <c r="B247" s="189">
        <v>2</v>
      </c>
      <c r="C247" s="189">
        <v>1</v>
      </c>
      <c r="D247" s="189">
        <v>1</v>
      </c>
      <c r="E247" s="189">
        <v>3</v>
      </c>
      <c r="F247" s="228"/>
      <c r="G247" s="191" t="s">
        <v>144</v>
      </c>
      <c r="H247" s="146">
        <v>214</v>
      </c>
      <c r="I247" s="155">
        <f>SUM(I248:I249)</f>
        <v>0</v>
      </c>
      <c r="J247" s="155">
        <f>SUM(J248:J249)</f>
        <v>0</v>
      </c>
      <c r="K247" s="155">
        <f>SUM(K248:K249)</f>
        <v>0</v>
      </c>
      <c r="L247" s="155">
        <f>SUM(L248:L249)</f>
        <v>0</v>
      </c>
      <c r="M247" s="38"/>
    </row>
    <row r="248" spans="1:13" ht="29.25" hidden="1" customHeight="1">
      <c r="A248" s="180">
        <v>3</v>
      </c>
      <c r="B248" s="189">
        <v>2</v>
      </c>
      <c r="C248" s="189">
        <v>1</v>
      </c>
      <c r="D248" s="189">
        <v>1</v>
      </c>
      <c r="E248" s="189">
        <v>3</v>
      </c>
      <c r="F248" s="190">
        <v>1</v>
      </c>
      <c r="G248" s="191" t="s">
        <v>145</v>
      </c>
      <c r="H248" s="146">
        <v>215</v>
      </c>
      <c r="I248" s="174">
        <v>0</v>
      </c>
      <c r="J248" s="174">
        <v>0</v>
      </c>
      <c r="K248" s="174">
        <v>0</v>
      </c>
      <c r="L248" s="174">
        <v>0</v>
      </c>
      <c r="M248" s="38"/>
    </row>
    <row r="249" spans="1:13" ht="25.5" hidden="1" customHeight="1">
      <c r="A249" s="180">
        <v>3</v>
      </c>
      <c r="B249" s="189">
        <v>2</v>
      </c>
      <c r="C249" s="189">
        <v>1</v>
      </c>
      <c r="D249" s="189">
        <v>1</v>
      </c>
      <c r="E249" s="189">
        <v>3</v>
      </c>
      <c r="F249" s="190">
        <v>2</v>
      </c>
      <c r="G249" s="191" t="s">
        <v>146</v>
      </c>
      <c r="H249" s="146">
        <v>216</v>
      </c>
      <c r="I249" s="174">
        <v>0</v>
      </c>
      <c r="J249" s="174">
        <v>0</v>
      </c>
      <c r="K249" s="174">
        <v>0</v>
      </c>
      <c r="L249" s="174">
        <v>0</v>
      </c>
      <c r="M249" s="38"/>
    </row>
    <row r="250" spans="1:13" ht="27" hidden="1" customHeight="1">
      <c r="A250" s="166">
        <v>3</v>
      </c>
      <c r="B250" s="167">
        <v>2</v>
      </c>
      <c r="C250" s="167">
        <v>1</v>
      </c>
      <c r="D250" s="167">
        <v>2</v>
      </c>
      <c r="E250" s="167"/>
      <c r="F250" s="169"/>
      <c r="G250" s="168" t="s">
        <v>147</v>
      </c>
      <c r="H250" s="146">
        <v>217</v>
      </c>
      <c r="I250" s="155">
        <f>I251</f>
        <v>0</v>
      </c>
      <c r="J250" s="155">
        <f>J251</f>
        <v>0</v>
      </c>
      <c r="K250" s="155">
        <f>K251</f>
        <v>0</v>
      </c>
      <c r="L250" s="155">
        <f>L251</f>
        <v>0</v>
      </c>
      <c r="M250" s="38"/>
    </row>
    <row r="251" spans="1:13" ht="27.75" hidden="1" customHeight="1">
      <c r="A251" s="166">
        <v>3</v>
      </c>
      <c r="B251" s="167">
        <v>2</v>
      </c>
      <c r="C251" s="167">
        <v>1</v>
      </c>
      <c r="D251" s="167">
        <v>2</v>
      </c>
      <c r="E251" s="167">
        <v>1</v>
      </c>
      <c r="F251" s="169"/>
      <c r="G251" s="168" t="s">
        <v>147</v>
      </c>
      <c r="H251" s="146">
        <v>218</v>
      </c>
      <c r="I251" s="155">
        <f>SUM(I252:I253)</f>
        <v>0</v>
      </c>
      <c r="J251" s="197">
        <f>SUM(J252:J253)</f>
        <v>0</v>
      </c>
      <c r="K251" s="156">
        <f>SUM(K252:K253)</f>
        <v>0</v>
      </c>
      <c r="L251" s="156">
        <f>SUM(L252:L253)</f>
        <v>0</v>
      </c>
      <c r="M251" s="38"/>
    </row>
    <row r="252" spans="1:13" ht="27" hidden="1" customHeight="1">
      <c r="A252" s="180">
        <v>3</v>
      </c>
      <c r="B252" s="188">
        <v>2</v>
      </c>
      <c r="C252" s="189">
        <v>1</v>
      </c>
      <c r="D252" s="189">
        <v>2</v>
      </c>
      <c r="E252" s="189">
        <v>1</v>
      </c>
      <c r="F252" s="190">
        <v>1</v>
      </c>
      <c r="G252" s="191" t="s">
        <v>148</v>
      </c>
      <c r="H252" s="146">
        <v>219</v>
      </c>
      <c r="I252" s="174">
        <v>0</v>
      </c>
      <c r="J252" s="174">
        <v>0</v>
      </c>
      <c r="K252" s="174">
        <v>0</v>
      </c>
      <c r="L252" s="174">
        <v>0</v>
      </c>
      <c r="M252" s="38"/>
    </row>
    <row r="253" spans="1:13" ht="25.5" hidden="1" customHeight="1">
      <c r="A253" s="166">
        <v>3</v>
      </c>
      <c r="B253" s="167">
        <v>2</v>
      </c>
      <c r="C253" s="167">
        <v>1</v>
      </c>
      <c r="D253" s="167">
        <v>2</v>
      </c>
      <c r="E253" s="167">
        <v>1</v>
      </c>
      <c r="F253" s="169">
        <v>2</v>
      </c>
      <c r="G253" s="168" t="s">
        <v>149</v>
      </c>
      <c r="H253" s="146">
        <v>220</v>
      </c>
      <c r="I253" s="174">
        <v>0</v>
      </c>
      <c r="J253" s="174">
        <v>0</v>
      </c>
      <c r="K253" s="174">
        <v>0</v>
      </c>
      <c r="L253" s="174">
        <v>0</v>
      </c>
      <c r="M253" s="38"/>
    </row>
    <row r="254" spans="1:13" ht="26.25" hidden="1" customHeight="1">
      <c r="A254" s="161">
        <v>3</v>
      </c>
      <c r="B254" s="159">
        <v>2</v>
      </c>
      <c r="C254" s="159">
        <v>1</v>
      </c>
      <c r="D254" s="159">
        <v>3</v>
      </c>
      <c r="E254" s="159"/>
      <c r="F254" s="162"/>
      <c r="G254" s="160" t="s">
        <v>150</v>
      </c>
      <c r="H254" s="146">
        <v>221</v>
      </c>
      <c r="I254" s="177">
        <f>I255</f>
        <v>0</v>
      </c>
      <c r="J254" s="199">
        <f>J255</f>
        <v>0</v>
      </c>
      <c r="K254" s="178">
        <f>K255</f>
        <v>0</v>
      </c>
      <c r="L254" s="178">
        <f>L255</f>
        <v>0</v>
      </c>
      <c r="M254" s="38"/>
    </row>
    <row r="255" spans="1:13" ht="29.25" hidden="1" customHeight="1">
      <c r="A255" s="166">
        <v>3</v>
      </c>
      <c r="B255" s="167">
        <v>2</v>
      </c>
      <c r="C255" s="167">
        <v>1</v>
      </c>
      <c r="D255" s="167">
        <v>3</v>
      </c>
      <c r="E255" s="167">
        <v>1</v>
      </c>
      <c r="F255" s="169"/>
      <c r="G255" s="160" t="s">
        <v>150</v>
      </c>
      <c r="H255" s="146">
        <v>222</v>
      </c>
      <c r="I255" s="155">
        <f>I256+I257</f>
        <v>0</v>
      </c>
      <c r="J255" s="155">
        <f>J256+J257</f>
        <v>0</v>
      </c>
      <c r="K255" s="155">
        <f>K256+K257</f>
        <v>0</v>
      </c>
      <c r="L255" s="155">
        <f>L256+L257</f>
        <v>0</v>
      </c>
      <c r="M255" s="38"/>
    </row>
    <row r="256" spans="1:13" ht="30" hidden="1" customHeight="1">
      <c r="A256" s="166">
        <v>3</v>
      </c>
      <c r="B256" s="167">
        <v>2</v>
      </c>
      <c r="C256" s="167">
        <v>1</v>
      </c>
      <c r="D256" s="167">
        <v>3</v>
      </c>
      <c r="E256" s="167">
        <v>1</v>
      </c>
      <c r="F256" s="169">
        <v>1</v>
      </c>
      <c r="G256" s="168" t="s">
        <v>151</v>
      </c>
      <c r="H256" s="146">
        <v>223</v>
      </c>
      <c r="I256" s="174">
        <v>0</v>
      </c>
      <c r="J256" s="174">
        <v>0</v>
      </c>
      <c r="K256" s="174">
        <v>0</v>
      </c>
      <c r="L256" s="174">
        <v>0</v>
      </c>
      <c r="M256" s="38"/>
    </row>
    <row r="257" spans="1:13" ht="27.75" hidden="1" customHeight="1">
      <c r="A257" s="166">
        <v>3</v>
      </c>
      <c r="B257" s="167">
        <v>2</v>
      </c>
      <c r="C257" s="167">
        <v>1</v>
      </c>
      <c r="D257" s="167">
        <v>3</v>
      </c>
      <c r="E257" s="167">
        <v>1</v>
      </c>
      <c r="F257" s="169">
        <v>2</v>
      </c>
      <c r="G257" s="168" t="s">
        <v>152</v>
      </c>
      <c r="H257" s="146">
        <v>224</v>
      </c>
      <c r="I257" s="220">
        <v>0</v>
      </c>
      <c r="J257" s="217">
        <v>0</v>
      </c>
      <c r="K257" s="220">
        <v>0</v>
      </c>
      <c r="L257" s="220">
        <v>0</v>
      </c>
      <c r="M257" s="38"/>
    </row>
    <row r="258" spans="1:13" ht="26.25" hidden="1" customHeight="1">
      <c r="A258" s="166">
        <v>3</v>
      </c>
      <c r="B258" s="167">
        <v>2</v>
      </c>
      <c r="C258" s="167">
        <v>1</v>
      </c>
      <c r="D258" s="167">
        <v>4</v>
      </c>
      <c r="E258" s="167"/>
      <c r="F258" s="169"/>
      <c r="G258" s="168" t="s">
        <v>153</v>
      </c>
      <c r="H258" s="146">
        <v>225</v>
      </c>
      <c r="I258" s="155">
        <f>I259</f>
        <v>0</v>
      </c>
      <c r="J258" s="156">
        <f>J259</f>
        <v>0</v>
      </c>
      <c r="K258" s="155">
        <f>K259</f>
        <v>0</v>
      </c>
      <c r="L258" s="156">
        <f>L259</f>
        <v>0</v>
      </c>
      <c r="M258" s="38"/>
    </row>
    <row r="259" spans="1:13" ht="27.75" hidden="1" customHeight="1">
      <c r="A259" s="161">
        <v>3</v>
      </c>
      <c r="B259" s="159">
        <v>2</v>
      </c>
      <c r="C259" s="159">
        <v>1</v>
      </c>
      <c r="D259" s="159">
        <v>4</v>
      </c>
      <c r="E259" s="159">
        <v>1</v>
      </c>
      <c r="F259" s="162"/>
      <c r="G259" s="160" t="s">
        <v>153</v>
      </c>
      <c r="H259" s="146">
        <v>226</v>
      </c>
      <c r="I259" s="177">
        <f>SUM(I260:I261)</f>
        <v>0</v>
      </c>
      <c r="J259" s="199">
        <f>SUM(J260:J261)</f>
        <v>0</v>
      </c>
      <c r="K259" s="178">
        <f>SUM(K260:K261)</f>
        <v>0</v>
      </c>
      <c r="L259" s="178">
        <f>SUM(L260:L261)</f>
        <v>0</v>
      </c>
      <c r="M259" s="38"/>
    </row>
    <row r="260" spans="1:13" ht="25.5" hidden="1" customHeight="1">
      <c r="A260" s="166">
        <v>3</v>
      </c>
      <c r="B260" s="167">
        <v>2</v>
      </c>
      <c r="C260" s="167">
        <v>1</v>
      </c>
      <c r="D260" s="167">
        <v>4</v>
      </c>
      <c r="E260" s="167">
        <v>1</v>
      </c>
      <c r="F260" s="169">
        <v>1</v>
      </c>
      <c r="G260" s="168" t="s">
        <v>154</v>
      </c>
      <c r="H260" s="146">
        <v>227</v>
      </c>
      <c r="I260" s="174">
        <v>0</v>
      </c>
      <c r="J260" s="174">
        <v>0</v>
      </c>
      <c r="K260" s="174">
        <v>0</v>
      </c>
      <c r="L260" s="174">
        <v>0</v>
      </c>
      <c r="M260" s="38"/>
    </row>
    <row r="261" spans="1:13" ht="27.75" hidden="1" customHeight="1">
      <c r="A261" s="166">
        <v>3</v>
      </c>
      <c r="B261" s="167">
        <v>2</v>
      </c>
      <c r="C261" s="167">
        <v>1</v>
      </c>
      <c r="D261" s="167">
        <v>4</v>
      </c>
      <c r="E261" s="167">
        <v>1</v>
      </c>
      <c r="F261" s="169">
        <v>2</v>
      </c>
      <c r="G261" s="168" t="s">
        <v>155</v>
      </c>
      <c r="H261" s="146">
        <v>228</v>
      </c>
      <c r="I261" s="174">
        <v>0</v>
      </c>
      <c r="J261" s="174">
        <v>0</v>
      </c>
      <c r="K261" s="174">
        <v>0</v>
      </c>
      <c r="L261" s="174">
        <v>0</v>
      </c>
      <c r="M261" s="38"/>
    </row>
    <row r="262" spans="1:13" hidden="1">
      <c r="A262" s="166">
        <v>3</v>
      </c>
      <c r="B262" s="167">
        <v>2</v>
      </c>
      <c r="C262" s="167">
        <v>1</v>
      </c>
      <c r="D262" s="167">
        <v>5</v>
      </c>
      <c r="E262" s="167"/>
      <c r="F262" s="169"/>
      <c r="G262" s="168" t="s">
        <v>156</v>
      </c>
      <c r="H262" s="146">
        <v>229</v>
      </c>
      <c r="I262" s="155">
        <f t="shared" ref="I262:L263" si="24">I263</f>
        <v>0</v>
      </c>
      <c r="J262" s="197">
        <f t="shared" si="24"/>
        <v>0</v>
      </c>
      <c r="K262" s="156">
        <f t="shared" si="24"/>
        <v>0</v>
      </c>
      <c r="L262" s="156">
        <f t="shared" si="24"/>
        <v>0</v>
      </c>
    </row>
    <row r="263" spans="1:13" ht="29.25" hidden="1" customHeight="1">
      <c r="A263" s="166">
        <v>3</v>
      </c>
      <c r="B263" s="167">
        <v>2</v>
      </c>
      <c r="C263" s="167">
        <v>1</v>
      </c>
      <c r="D263" s="167">
        <v>5</v>
      </c>
      <c r="E263" s="167">
        <v>1</v>
      </c>
      <c r="F263" s="169"/>
      <c r="G263" s="168" t="s">
        <v>156</v>
      </c>
      <c r="H263" s="146">
        <v>230</v>
      </c>
      <c r="I263" s="156">
        <f t="shared" si="24"/>
        <v>0</v>
      </c>
      <c r="J263" s="197">
        <f t="shared" si="24"/>
        <v>0</v>
      </c>
      <c r="K263" s="156">
        <f t="shared" si="24"/>
        <v>0</v>
      </c>
      <c r="L263" s="156">
        <f t="shared" si="24"/>
        <v>0</v>
      </c>
      <c r="M263" s="38"/>
    </row>
    <row r="264" spans="1:13" hidden="1">
      <c r="A264" s="188">
        <v>3</v>
      </c>
      <c r="B264" s="189">
        <v>2</v>
      </c>
      <c r="C264" s="189">
        <v>1</v>
      </c>
      <c r="D264" s="189">
        <v>5</v>
      </c>
      <c r="E264" s="189">
        <v>1</v>
      </c>
      <c r="F264" s="190">
        <v>1</v>
      </c>
      <c r="G264" s="168" t="s">
        <v>156</v>
      </c>
      <c r="H264" s="146">
        <v>231</v>
      </c>
      <c r="I264" s="220">
        <v>0</v>
      </c>
      <c r="J264" s="220">
        <v>0</v>
      </c>
      <c r="K264" s="220">
        <v>0</v>
      </c>
      <c r="L264" s="220">
        <v>0</v>
      </c>
    </row>
    <row r="265" spans="1:13" hidden="1">
      <c r="A265" s="166">
        <v>3</v>
      </c>
      <c r="B265" s="167">
        <v>2</v>
      </c>
      <c r="C265" s="167">
        <v>1</v>
      </c>
      <c r="D265" s="167">
        <v>6</v>
      </c>
      <c r="E265" s="167"/>
      <c r="F265" s="169"/>
      <c r="G265" s="168" t="s">
        <v>157</v>
      </c>
      <c r="H265" s="146">
        <v>232</v>
      </c>
      <c r="I265" s="155">
        <f t="shared" ref="I265:L266" si="25">I266</f>
        <v>0</v>
      </c>
      <c r="J265" s="197">
        <f t="shared" si="25"/>
        <v>0</v>
      </c>
      <c r="K265" s="156">
        <f t="shared" si="25"/>
        <v>0</v>
      </c>
      <c r="L265" s="156">
        <f t="shared" si="25"/>
        <v>0</v>
      </c>
    </row>
    <row r="266" spans="1:13" hidden="1">
      <c r="A266" s="166">
        <v>3</v>
      </c>
      <c r="B266" s="166">
        <v>2</v>
      </c>
      <c r="C266" s="167">
        <v>1</v>
      </c>
      <c r="D266" s="167">
        <v>6</v>
      </c>
      <c r="E266" s="167">
        <v>1</v>
      </c>
      <c r="F266" s="169"/>
      <c r="G266" s="168" t="s">
        <v>157</v>
      </c>
      <c r="H266" s="146">
        <v>233</v>
      </c>
      <c r="I266" s="155">
        <f t="shared" si="25"/>
        <v>0</v>
      </c>
      <c r="J266" s="197">
        <f t="shared" si="25"/>
        <v>0</v>
      </c>
      <c r="K266" s="156">
        <f t="shared" si="25"/>
        <v>0</v>
      </c>
      <c r="L266" s="156">
        <f t="shared" si="25"/>
        <v>0</v>
      </c>
    </row>
    <row r="267" spans="1:13" ht="24" hidden="1" customHeight="1">
      <c r="A267" s="161">
        <v>3</v>
      </c>
      <c r="B267" s="161">
        <v>2</v>
      </c>
      <c r="C267" s="167">
        <v>1</v>
      </c>
      <c r="D267" s="167">
        <v>6</v>
      </c>
      <c r="E267" s="167">
        <v>1</v>
      </c>
      <c r="F267" s="169">
        <v>1</v>
      </c>
      <c r="G267" s="168" t="s">
        <v>157</v>
      </c>
      <c r="H267" s="146">
        <v>234</v>
      </c>
      <c r="I267" s="220">
        <v>0</v>
      </c>
      <c r="J267" s="220">
        <v>0</v>
      </c>
      <c r="K267" s="220">
        <v>0</v>
      </c>
      <c r="L267" s="220">
        <v>0</v>
      </c>
      <c r="M267" s="38"/>
    </row>
    <row r="268" spans="1:13" ht="27.75" hidden="1" customHeight="1">
      <c r="A268" s="166">
        <v>3</v>
      </c>
      <c r="B268" s="166">
        <v>2</v>
      </c>
      <c r="C268" s="167">
        <v>1</v>
      </c>
      <c r="D268" s="167">
        <v>7</v>
      </c>
      <c r="E268" s="167"/>
      <c r="F268" s="169"/>
      <c r="G268" s="168" t="s">
        <v>158</v>
      </c>
      <c r="H268" s="146">
        <v>235</v>
      </c>
      <c r="I268" s="155">
        <f>I269</f>
        <v>0</v>
      </c>
      <c r="J268" s="197">
        <f>J269</f>
        <v>0</v>
      </c>
      <c r="K268" s="156">
        <f>K269</f>
        <v>0</v>
      </c>
      <c r="L268" s="156">
        <f>L269</f>
        <v>0</v>
      </c>
      <c r="M268" s="38"/>
    </row>
    <row r="269" spans="1:13" hidden="1">
      <c r="A269" s="166">
        <v>3</v>
      </c>
      <c r="B269" s="167">
        <v>2</v>
      </c>
      <c r="C269" s="167">
        <v>1</v>
      </c>
      <c r="D269" s="167">
        <v>7</v>
      </c>
      <c r="E269" s="167">
        <v>1</v>
      </c>
      <c r="F269" s="169"/>
      <c r="G269" s="168" t="s">
        <v>158</v>
      </c>
      <c r="H269" s="146">
        <v>236</v>
      </c>
      <c r="I269" s="155">
        <f>I270+I271</f>
        <v>0</v>
      </c>
      <c r="J269" s="155">
        <f>J270+J271</f>
        <v>0</v>
      </c>
      <c r="K269" s="155">
        <f>K270+K271</f>
        <v>0</v>
      </c>
      <c r="L269" s="155">
        <f>L270+L271</f>
        <v>0</v>
      </c>
    </row>
    <row r="270" spans="1:13" ht="27" hidden="1" customHeight="1">
      <c r="A270" s="166">
        <v>3</v>
      </c>
      <c r="B270" s="167">
        <v>2</v>
      </c>
      <c r="C270" s="167">
        <v>1</v>
      </c>
      <c r="D270" s="167">
        <v>7</v>
      </c>
      <c r="E270" s="167">
        <v>1</v>
      </c>
      <c r="F270" s="169">
        <v>1</v>
      </c>
      <c r="G270" s="168" t="s">
        <v>159</v>
      </c>
      <c r="H270" s="146">
        <v>237</v>
      </c>
      <c r="I270" s="173">
        <v>0</v>
      </c>
      <c r="J270" s="174">
        <v>0</v>
      </c>
      <c r="K270" s="174">
        <v>0</v>
      </c>
      <c r="L270" s="174">
        <v>0</v>
      </c>
      <c r="M270" s="38"/>
    </row>
    <row r="271" spans="1:13" ht="24.75" hidden="1" customHeight="1">
      <c r="A271" s="166">
        <v>3</v>
      </c>
      <c r="B271" s="167">
        <v>2</v>
      </c>
      <c r="C271" s="167">
        <v>1</v>
      </c>
      <c r="D271" s="167">
        <v>7</v>
      </c>
      <c r="E271" s="167">
        <v>1</v>
      </c>
      <c r="F271" s="169">
        <v>2</v>
      </c>
      <c r="G271" s="168" t="s">
        <v>160</v>
      </c>
      <c r="H271" s="146">
        <v>238</v>
      </c>
      <c r="I271" s="174">
        <v>0</v>
      </c>
      <c r="J271" s="174">
        <v>0</v>
      </c>
      <c r="K271" s="174">
        <v>0</v>
      </c>
      <c r="L271" s="174">
        <v>0</v>
      </c>
      <c r="M271" s="38"/>
    </row>
    <row r="272" spans="1:13" ht="38.25" hidden="1" customHeight="1">
      <c r="A272" s="166">
        <v>3</v>
      </c>
      <c r="B272" s="167">
        <v>2</v>
      </c>
      <c r="C272" s="167">
        <v>2</v>
      </c>
      <c r="D272" s="229"/>
      <c r="E272" s="229"/>
      <c r="F272" s="230"/>
      <c r="G272" s="168" t="s">
        <v>161</v>
      </c>
      <c r="H272" s="146">
        <v>239</v>
      </c>
      <c r="I272" s="155">
        <f>SUM(I273+I282+I286+I290+I294+I297+I300)</f>
        <v>0</v>
      </c>
      <c r="J272" s="197">
        <f>SUM(J273+J282+J286+J290+J294+J297+J300)</f>
        <v>0</v>
      </c>
      <c r="K272" s="156">
        <f>SUM(K273+K282+K286+K290+K294+K297+K300)</f>
        <v>0</v>
      </c>
      <c r="L272" s="156">
        <f>SUM(L273+L282+L286+L290+L294+L297+L300)</f>
        <v>0</v>
      </c>
      <c r="M272" s="38"/>
    </row>
    <row r="273" spans="1:13" hidden="1">
      <c r="A273" s="166">
        <v>3</v>
      </c>
      <c r="B273" s="167">
        <v>2</v>
      </c>
      <c r="C273" s="167">
        <v>2</v>
      </c>
      <c r="D273" s="167">
        <v>1</v>
      </c>
      <c r="E273" s="167"/>
      <c r="F273" s="169"/>
      <c r="G273" s="168" t="s">
        <v>162</v>
      </c>
      <c r="H273" s="146">
        <v>240</v>
      </c>
      <c r="I273" s="155">
        <f>I274</f>
        <v>0</v>
      </c>
      <c r="J273" s="155">
        <f>J274</f>
        <v>0</v>
      </c>
      <c r="K273" s="155">
        <f>K274</f>
        <v>0</v>
      </c>
      <c r="L273" s="155">
        <f>L274</f>
        <v>0</v>
      </c>
    </row>
    <row r="274" spans="1:13" hidden="1">
      <c r="A274" s="170">
        <v>3</v>
      </c>
      <c r="B274" s="166">
        <v>2</v>
      </c>
      <c r="C274" s="167">
        <v>2</v>
      </c>
      <c r="D274" s="167">
        <v>1</v>
      </c>
      <c r="E274" s="167">
        <v>1</v>
      </c>
      <c r="F274" s="169"/>
      <c r="G274" s="168" t="s">
        <v>140</v>
      </c>
      <c r="H274" s="146">
        <v>241</v>
      </c>
      <c r="I274" s="155">
        <f>SUM(I275)</f>
        <v>0</v>
      </c>
      <c r="J274" s="155">
        <f>SUM(J275)</f>
        <v>0</v>
      </c>
      <c r="K274" s="155">
        <f>SUM(K275)</f>
        <v>0</v>
      </c>
      <c r="L274" s="155">
        <f>SUM(L275)</f>
        <v>0</v>
      </c>
    </row>
    <row r="275" spans="1:13" hidden="1">
      <c r="A275" s="170">
        <v>3</v>
      </c>
      <c r="B275" s="166">
        <v>2</v>
      </c>
      <c r="C275" s="167">
        <v>2</v>
      </c>
      <c r="D275" s="167">
        <v>1</v>
      </c>
      <c r="E275" s="167">
        <v>1</v>
      </c>
      <c r="F275" s="169">
        <v>1</v>
      </c>
      <c r="G275" s="168" t="s">
        <v>140</v>
      </c>
      <c r="H275" s="146">
        <v>242</v>
      </c>
      <c r="I275" s="174">
        <v>0</v>
      </c>
      <c r="J275" s="174">
        <v>0</v>
      </c>
      <c r="K275" s="174">
        <v>0</v>
      </c>
      <c r="L275" s="174">
        <v>0</v>
      </c>
    </row>
    <row r="276" spans="1:13" ht="24" hidden="1" customHeight="1">
      <c r="A276" s="170">
        <v>3</v>
      </c>
      <c r="B276" s="166">
        <v>2</v>
      </c>
      <c r="C276" s="167">
        <v>2</v>
      </c>
      <c r="D276" s="167">
        <v>1</v>
      </c>
      <c r="E276" s="167">
        <v>2</v>
      </c>
      <c r="F276" s="169"/>
      <c r="G276" s="168" t="s">
        <v>163</v>
      </c>
      <c r="H276" s="146">
        <v>243</v>
      </c>
      <c r="I276" s="155">
        <f>SUM(I277:I278)</f>
        <v>0</v>
      </c>
      <c r="J276" s="155">
        <f>SUM(J277:J278)</f>
        <v>0</v>
      </c>
      <c r="K276" s="155">
        <f>SUM(K277:K278)</f>
        <v>0</v>
      </c>
      <c r="L276" s="155">
        <f>SUM(L277:L278)</f>
        <v>0</v>
      </c>
      <c r="M276" s="38"/>
    </row>
    <row r="277" spans="1:13" ht="24" hidden="1" customHeight="1">
      <c r="A277" s="170">
        <v>3</v>
      </c>
      <c r="B277" s="166">
        <v>2</v>
      </c>
      <c r="C277" s="167">
        <v>2</v>
      </c>
      <c r="D277" s="167">
        <v>1</v>
      </c>
      <c r="E277" s="167">
        <v>2</v>
      </c>
      <c r="F277" s="169">
        <v>1</v>
      </c>
      <c r="G277" s="168" t="s">
        <v>142</v>
      </c>
      <c r="H277" s="146">
        <v>244</v>
      </c>
      <c r="I277" s="174">
        <v>0</v>
      </c>
      <c r="J277" s="173">
        <v>0</v>
      </c>
      <c r="K277" s="174">
        <v>0</v>
      </c>
      <c r="L277" s="174">
        <v>0</v>
      </c>
      <c r="M277" s="38"/>
    </row>
    <row r="278" spans="1:13" ht="32.25" hidden="1" customHeight="1">
      <c r="A278" s="170">
        <v>3</v>
      </c>
      <c r="B278" s="166">
        <v>2</v>
      </c>
      <c r="C278" s="167">
        <v>2</v>
      </c>
      <c r="D278" s="167">
        <v>1</v>
      </c>
      <c r="E278" s="167">
        <v>2</v>
      </c>
      <c r="F278" s="169">
        <v>2</v>
      </c>
      <c r="G278" s="168" t="s">
        <v>143</v>
      </c>
      <c r="H278" s="146">
        <v>245</v>
      </c>
      <c r="I278" s="174">
        <v>0</v>
      </c>
      <c r="J278" s="173">
        <v>0</v>
      </c>
      <c r="K278" s="174">
        <v>0</v>
      </c>
      <c r="L278" s="174">
        <v>0</v>
      </c>
      <c r="M278" s="38"/>
    </row>
    <row r="279" spans="1:13" ht="27" hidden="1" customHeight="1">
      <c r="A279" s="170">
        <v>3</v>
      </c>
      <c r="B279" s="166">
        <v>2</v>
      </c>
      <c r="C279" s="167">
        <v>2</v>
      </c>
      <c r="D279" s="167">
        <v>1</v>
      </c>
      <c r="E279" s="167">
        <v>3</v>
      </c>
      <c r="F279" s="169"/>
      <c r="G279" s="168" t="s">
        <v>144</v>
      </c>
      <c r="H279" s="146">
        <v>246</v>
      </c>
      <c r="I279" s="155">
        <f>SUM(I280:I281)</f>
        <v>0</v>
      </c>
      <c r="J279" s="155">
        <f>SUM(J280:J281)</f>
        <v>0</v>
      </c>
      <c r="K279" s="155">
        <f>SUM(K280:K281)</f>
        <v>0</v>
      </c>
      <c r="L279" s="155">
        <f>SUM(L280:L281)</f>
        <v>0</v>
      </c>
      <c r="M279" s="38"/>
    </row>
    <row r="280" spans="1:13" ht="27.75" hidden="1" customHeight="1">
      <c r="A280" s="170">
        <v>3</v>
      </c>
      <c r="B280" s="166">
        <v>2</v>
      </c>
      <c r="C280" s="167">
        <v>2</v>
      </c>
      <c r="D280" s="167">
        <v>1</v>
      </c>
      <c r="E280" s="167">
        <v>3</v>
      </c>
      <c r="F280" s="169">
        <v>1</v>
      </c>
      <c r="G280" s="168" t="s">
        <v>145</v>
      </c>
      <c r="H280" s="146">
        <v>247</v>
      </c>
      <c r="I280" s="174">
        <v>0</v>
      </c>
      <c r="J280" s="173">
        <v>0</v>
      </c>
      <c r="K280" s="174">
        <v>0</v>
      </c>
      <c r="L280" s="174">
        <v>0</v>
      </c>
      <c r="M280" s="38"/>
    </row>
    <row r="281" spans="1:13" ht="27" hidden="1" customHeight="1">
      <c r="A281" s="170">
        <v>3</v>
      </c>
      <c r="B281" s="166">
        <v>2</v>
      </c>
      <c r="C281" s="167">
        <v>2</v>
      </c>
      <c r="D281" s="167">
        <v>1</v>
      </c>
      <c r="E281" s="167">
        <v>3</v>
      </c>
      <c r="F281" s="169">
        <v>2</v>
      </c>
      <c r="G281" s="168" t="s">
        <v>164</v>
      </c>
      <c r="H281" s="146">
        <v>248</v>
      </c>
      <c r="I281" s="174">
        <v>0</v>
      </c>
      <c r="J281" s="173">
        <v>0</v>
      </c>
      <c r="K281" s="174">
        <v>0</v>
      </c>
      <c r="L281" s="174">
        <v>0</v>
      </c>
      <c r="M281" s="38"/>
    </row>
    <row r="282" spans="1:13" ht="25.5" hidden="1" customHeight="1">
      <c r="A282" s="170">
        <v>3</v>
      </c>
      <c r="B282" s="166">
        <v>2</v>
      </c>
      <c r="C282" s="167">
        <v>2</v>
      </c>
      <c r="D282" s="167">
        <v>2</v>
      </c>
      <c r="E282" s="167"/>
      <c r="F282" s="169"/>
      <c r="G282" s="168" t="s">
        <v>165</v>
      </c>
      <c r="H282" s="146">
        <v>249</v>
      </c>
      <c r="I282" s="155">
        <f>I283</f>
        <v>0</v>
      </c>
      <c r="J282" s="156">
        <f>J283</f>
        <v>0</v>
      </c>
      <c r="K282" s="155">
        <f>K283</f>
        <v>0</v>
      </c>
      <c r="L282" s="156">
        <f>L283</f>
        <v>0</v>
      </c>
      <c r="M282" s="38"/>
    </row>
    <row r="283" spans="1:13" ht="32.25" hidden="1" customHeight="1">
      <c r="A283" s="166">
        <v>3</v>
      </c>
      <c r="B283" s="167">
        <v>2</v>
      </c>
      <c r="C283" s="159">
        <v>2</v>
      </c>
      <c r="D283" s="159">
        <v>2</v>
      </c>
      <c r="E283" s="159">
        <v>1</v>
      </c>
      <c r="F283" s="162"/>
      <c r="G283" s="168" t="s">
        <v>165</v>
      </c>
      <c r="H283" s="146">
        <v>250</v>
      </c>
      <c r="I283" s="177">
        <f>SUM(I284:I285)</f>
        <v>0</v>
      </c>
      <c r="J283" s="199">
        <f>SUM(J284:J285)</f>
        <v>0</v>
      </c>
      <c r="K283" s="178">
        <f>SUM(K284:K285)</f>
        <v>0</v>
      </c>
      <c r="L283" s="178">
        <f>SUM(L284:L285)</f>
        <v>0</v>
      </c>
      <c r="M283" s="38"/>
    </row>
    <row r="284" spans="1:13" ht="25.5" hidden="1" customHeight="1">
      <c r="A284" s="166">
        <v>3</v>
      </c>
      <c r="B284" s="167">
        <v>2</v>
      </c>
      <c r="C284" s="167">
        <v>2</v>
      </c>
      <c r="D284" s="167">
        <v>2</v>
      </c>
      <c r="E284" s="167">
        <v>1</v>
      </c>
      <c r="F284" s="169">
        <v>1</v>
      </c>
      <c r="G284" s="168" t="s">
        <v>166</v>
      </c>
      <c r="H284" s="146">
        <v>251</v>
      </c>
      <c r="I284" s="174">
        <v>0</v>
      </c>
      <c r="J284" s="174">
        <v>0</v>
      </c>
      <c r="K284" s="174">
        <v>0</v>
      </c>
      <c r="L284" s="174">
        <v>0</v>
      </c>
      <c r="M284" s="38"/>
    </row>
    <row r="285" spans="1:13" ht="25.5" hidden="1" customHeight="1">
      <c r="A285" s="166">
        <v>3</v>
      </c>
      <c r="B285" s="167">
        <v>2</v>
      </c>
      <c r="C285" s="167">
        <v>2</v>
      </c>
      <c r="D285" s="167">
        <v>2</v>
      </c>
      <c r="E285" s="167">
        <v>1</v>
      </c>
      <c r="F285" s="169">
        <v>2</v>
      </c>
      <c r="G285" s="170" t="s">
        <v>167</v>
      </c>
      <c r="H285" s="146">
        <v>252</v>
      </c>
      <c r="I285" s="174">
        <v>0</v>
      </c>
      <c r="J285" s="174">
        <v>0</v>
      </c>
      <c r="K285" s="174">
        <v>0</v>
      </c>
      <c r="L285" s="174">
        <v>0</v>
      </c>
      <c r="M285" s="38"/>
    </row>
    <row r="286" spans="1:13" ht="25.5" hidden="1" customHeight="1">
      <c r="A286" s="166">
        <v>3</v>
      </c>
      <c r="B286" s="167">
        <v>2</v>
      </c>
      <c r="C286" s="167">
        <v>2</v>
      </c>
      <c r="D286" s="167">
        <v>3</v>
      </c>
      <c r="E286" s="167"/>
      <c r="F286" s="169"/>
      <c r="G286" s="168" t="s">
        <v>168</v>
      </c>
      <c r="H286" s="146">
        <v>253</v>
      </c>
      <c r="I286" s="155">
        <f>I287</f>
        <v>0</v>
      </c>
      <c r="J286" s="197">
        <f>J287</f>
        <v>0</v>
      </c>
      <c r="K286" s="156">
        <f>K287</f>
        <v>0</v>
      </c>
      <c r="L286" s="156">
        <f>L287</f>
        <v>0</v>
      </c>
      <c r="M286" s="38"/>
    </row>
    <row r="287" spans="1:13" ht="30" hidden="1" customHeight="1">
      <c r="A287" s="161">
        <v>3</v>
      </c>
      <c r="B287" s="167">
        <v>2</v>
      </c>
      <c r="C287" s="167">
        <v>2</v>
      </c>
      <c r="D287" s="167">
        <v>3</v>
      </c>
      <c r="E287" s="167">
        <v>1</v>
      </c>
      <c r="F287" s="169"/>
      <c r="G287" s="168" t="s">
        <v>168</v>
      </c>
      <c r="H287" s="146">
        <v>254</v>
      </c>
      <c r="I287" s="155">
        <f>I288+I289</f>
        <v>0</v>
      </c>
      <c r="J287" s="155">
        <f>J288+J289</f>
        <v>0</v>
      </c>
      <c r="K287" s="155">
        <f>K288+K289</f>
        <v>0</v>
      </c>
      <c r="L287" s="155">
        <f>L288+L289</f>
        <v>0</v>
      </c>
      <c r="M287" s="38"/>
    </row>
    <row r="288" spans="1:13" ht="31.5" hidden="1" customHeight="1">
      <c r="A288" s="161">
        <v>3</v>
      </c>
      <c r="B288" s="167">
        <v>2</v>
      </c>
      <c r="C288" s="167">
        <v>2</v>
      </c>
      <c r="D288" s="167">
        <v>3</v>
      </c>
      <c r="E288" s="167">
        <v>1</v>
      </c>
      <c r="F288" s="169">
        <v>1</v>
      </c>
      <c r="G288" s="168" t="s">
        <v>169</v>
      </c>
      <c r="H288" s="146">
        <v>255</v>
      </c>
      <c r="I288" s="174">
        <v>0</v>
      </c>
      <c r="J288" s="174">
        <v>0</v>
      </c>
      <c r="K288" s="174">
        <v>0</v>
      </c>
      <c r="L288" s="174">
        <v>0</v>
      </c>
      <c r="M288" s="38"/>
    </row>
    <row r="289" spans="1:13" ht="25.5" hidden="1" customHeight="1">
      <c r="A289" s="161">
        <v>3</v>
      </c>
      <c r="B289" s="167">
        <v>2</v>
      </c>
      <c r="C289" s="167">
        <v>2</v>
      </c>
      <c r="D289" s="167">
        <v>3</v>
      </c>
      <c r="E289" s="167">
        <v>1</v>
      </c>
      <c r="F289" s="169">
        <v>2</v>
      </c>
      <c r="G289" s="168" t="s">
        <v>170</v>
      </c>
      <c r="H289" s="146">
        <v>256</v>
      </c>
      <c r="I289" s="174">
        <v>0</v>
      </c>
      <c r="J289" s="174">
        <v>0</v>
      </c>
      <c r="K289" s="174">
        <v>0</v>
      </c>
      <c r="L289" s="174">
        <v>0</v>
      </c>
      <c r="M289" s="38"/>
    </row>
    <row r="290" spans="1:13" ht="27" hidden="1" customHeight="1">
      <c r="A290" s="166">
        <v>3</v>
      </c>
      <c r="B290" s="167">
        <v>2</v>
      </c>
      <c r="C290" s="167">
        <v>2</v>
      </c>
      <c r="D290" s="167">
        <v>4</v>
      </c>
      <c r="E290" s="167"/>
      <c r="F290" s="169"/>
      <c r="G290" s="168" t="s">
        <v>171</v>
      </c>
      <c r="H290" s="146">
        <v>257</v>
      </c>
      <c r="I290" s="155">
        <f>I291</f>
        <v>0</v>
      </c>
      <c r="J290" s="197">
        <f>J291</f>
        <v>0</v>
      </c>
      <c r="K290" s="156">
        <f>K291</f>
        <v>0</v>
      </c>
      <c r="L290" s="156">
        <f>L291</f>
        <v>0</v>
      </c>
      <c r="M290" s="38"/>
    </row>
    <row r="291" spans="1:13" hidden="1">
      <c r="A291" s="166">
        <v>3</v>
      </c>
      <c r="B291" s="167">
        <v>2</v>
      </c>
      <c r="C291" s="167">
        <v>2</v>
      </c>
      <c r="D291" s="167">
        <v>4</v>
      </c>
      <c r="E291" s="167">
        <v>1</v>
      </c>
      <c r="F291" s="169"/>
      <c r="G291" s="168" t="s">
        <v>171</v>
      </c>
      <c r="H291" s="146">
        <v>258</v>
      </c>
      <c r="I291" s="155">
        <f>SUM(I292:I293)</f>
        <v>0</v>
      </c>
      <c r="J291" s="197">
        <f>SUM(J292:J293)</f>
        <v>0</v>
      </c>
      <c r="K291" s="156">
        <f>SUM(K292:K293)</f>
        <v>0</v>
      </c>
      <c r="L291" s="156">
        <f>SUM(L292:L293)</f>
        <v>0</v>
      </c>
    </row>
    <row r="292" spans="1:13" ht="30.75" hidden="1" customHeight="1">
      <c r="A292" s="166">
        <v>3</v>
      </c>
      <c r="B292" s="167">
        <v>2</v>
      </c>
      <c r="C292" s="167">
        <v>2</v>
      </c>
      <c r="D292" s="167">
        <v>4</v>
      </c>
      <c r="E292" s="167">
        <v>1</v>
      </c>
      <c r="F292" s="169">
        <v>1</v>
      </c>
      <c r="G292" s="168" t="s">
        <v>172</v>
      </c>
      <c r="H292" s="146">
        <v>259</v>
      </c>
      <c r="I292" s="174">
        <v>0</v>
      </c>
      <c r="J292" s="174">
        <v>0</v>
      </c>
      <c r="K292" s="174">
        <v>0</v>
      </c>
      <c r="L292" s="174">
        <v>0</v>
      </c>
      <c r="M292" s="38"/>
    </row>
    <row r="293" spans="1:13" ht="27.75" hidden="1" customHeight="1">
      <c r="A293" s="161">
        <v>3</v>
      </c>
      <c r="B293" s="159">
        <v>2</v>
      </c>
      <c r="C293" s="159">
        <v>2</v>
      </c>
      <c r="D293" s="159">
        <v>4</v>
      </c>
      <c r="E293" s="159">
        <v>1</v>
      </c>
      <c r="F293" s="162">
        <v>2</v>
      </c>
      <c r="G293" s="170" t="s">
        <v>173</v>
      </c>
      <c r="H293" s="146">
        <v>260</v>
      </c>
      <c r="I293" s="174">
        <v>0</v>
      </c>
      <c r="J293" s="174">
        <v>0</v>
      </c>
      <c r="K293" s="174">
        <v>0</v>
      </c>
      <c r="L293" s="174">
        <v>0</v>
      </c>
      <c r="M293" s="38"/>
    </row>
    <row r="294" spans="1:13" ht="28.5" hidden="1" customHeight="1">
      <c r="A294" s="166">
        <v>3</v>
      </c>
      <c r="B294" s="167">
        <v>2</v>
      </c>
      <c r="C294" s="167">
        <v>2</v>
      </c>
      <c r="D294" s="167">
        <v>5</v>
      </c>
      <c r="E294" s="167"/>
      <c r="F294" s="169"/>
      <c r="G294" s="168" t="s">
        <v>174</v>
      </c>
      <c r="H294" s="146">
        <v>261</v>
      </c>
      <c r="I294" s="155">
        <f t="shared" ref="I294:L295" si="26">I295</f>
        <v>0</v>
      </c>
      <c r="J294" s="197">
        <f t="shared" si="26"/>
        <v>0</v>
      </c>
      <c r="K294" s="156">
        <f t="shared" si="26"/>
        <v>0</v>
      </c>
      <c r="L294" s="156">
        <f t="shared" si="26"/>
        <v>0</v>
      </c>
      <c r="M294" s="38"/>
    </row>
    <row r="295" spans="1:13" ht="26.25" hidden="1" customHeight="1">
      <c r="A295" s="166">
        <v>3</v>
      </c>
      <c r="B295" s="167">
        <v>2</v>
      </c>
      <c r="C295" s="167">
        <v>2</v>
      </c>
      <c r="D295" s="167">
        <v>5</v>
      </c>
      <c r="E295" s="167">
        <v>1</v>
      </c>
      <c r="F295" s="169"/>
      <c r="G295" s="168" t="s">
        <v>174</v>
      </c>
      <c r="H295" s="146">
        <v>262</v>
      </c>
      <c r="I295" s="155">
        <f t="shared" si="26"/>
        <v>0</v>
      </c>
      <c r="J295" s="197">
        <f t="shared" si="26"/>
        <v>0</v>
      </c>
      <c r="K295" s="156">
        <f t="shared" si="26"/>
        <v>0</v>
      </c>
      <c r="L295" s="156">
        <f t="shared" si="26"/>
        <v>0</v>
      </c>
      <c r="M295" s="38"/>
    </row>
    <row r="296" spans="1:13" ht="26.25" hidden="1" customHeight="1">
      <c r="A296" s="166">
        <v>3</v>
      </c>
      <c r="B296" s="167">
        <v>2</v>
      </c>
      <c r="C296" s="167">
        <v>2</v>
      </c>
      <c r="D296" s="167">
        <v>5</v>
      </c>
      <c r="E296" s="167">
        <v>1</v>
      </c>
      <c r="F296" s="169">
        <v>1</v>
      </c>
      <c r="G296" s="168" t="s">
        <v>174</v>
      </c>
      <c r="H296" s="146">
        <v>263</v>
      </c>
      <c r="I296" s="174">
        <v>0</v>
      </c>
      <c r="J296" s="174">
        <v>0</v>
      </c>
      <c r="K296" s="174">
        <v>0</v>
      </c>
      <c r="L296" s="174">
        <v>0</v>
      </c>
      <c r="M296" s="38"/>
    </row>
    <row r="297" spans="1:13" ht="26.25" hidden="1" customHeight="1">
      <c r="A297" s="166">
        <v>3</v>
      </c>
      <c r="B297" s="167">
        <v>2</v>
      </c>
      <c r="C297" s="167">
        <v>2</v>
      </c>
      <c r="D297" s="167">
        <v>6</v>
      </c>
      <c r="E297" s="167"/>
      <c r="F297" s="169"/>
      <c r="G297" s="168" t="s">
        <v>157</v>
      </c>
      <c r="H297" s="146">
        <v>264</v>
      </c>
      <c r="I297" s="155">
        <f t="shared" ref="I297:L298" si="27">I298</f>
        <v>0</v>
      </c>
      <c r="J297" s="231">
        <f t="shared" si="27"/>
        <v>0</v>
      </c>
      <c r="K297" s="156">
        <f t="shared" si="27"/>
        <v>0</v>
      </c>
      <c r="L297" s="156">
        <f t="shared" si="27"/>
        <v>0</v>
      </c>
      <c r="M297" s="38"/>
    </row>
    <row r="298" spans="1:13" ht="30" hidden="1" customHeight="1">
      <c r="A298" s="166">
        <v>3</v>
      </c>
      <c r="B298" s="167">
        <v>2</v>
      </c>
      <c r="C298" s="167">
        <v>2</v>
      </c>
      <c r="D298" s="167">
        <v>6</v>
      </c>
      <c r="E298" s="167">
        <v>1</v>
      </c>
      <c r="F298" s="169"/>
      <c r="G298" s="168" t="s">
        <v>157</v>
      </c>
      <c r="H298" s="146">
        <v>265</v>
      </c>
      <c r="I298" s="155">
        <f t="shared" si="27"/>
        <v>0</v>
      </c>
      <c r="J298" s="231">
        <f t="shared" si="27"/>
        <v>0</v>
      </c>
      <c r="K298" s="156">
        <f t="shared" si="27"/>
        <v>0</v>
      </c>
      <c r="L298" s="156">
        <f t="shared" si="27"/>
        <v>0</v>
      </c>
      <c r="M298" s="38"/>
    </row>
    <row r="299" spans="1:13" ht="24.75" hidden="1" customHeight="1">
      <c r="A299" s="166">
        <v>3</v>
      </c>
      <c r="B299" s="189">
        <v>2</v>
      </c>
      <c r="C299" s="189">
        <v>2</v>
      </c>
      <c r="D299" s="167">
        <v>6</v>
      </c>
      <c r="E299" s="189">
        <v>1</v>
      </c>
      <c r="F299" s="190">
        <v>1</v>
      </c>
      <c r="G299" s="191" t="s">
        <v>157</v>
      </c>
      <c r="H299" s="146">
        <v>266</v>
      </c>
      <c r="I299" s="174">
        <v>0</v>
      </c>
      <c r="J299" s="174">
        <v>0</v>
      </c>
      <c r="K299" s="174">
        <v>0</v>
      </c>
      <c r="L299" s="174">
        <v>0</v>
      </c>
      <c r="M299" s="38"/>
    </row>
    <row r="300" spans="1:13" ht="29.25" hidden="1" customHeight="1">
      <c r="A300" s="170">
        <v>3</v>
      </c>
      <c r="B300" s="166">
        <v>2</v>
      </c>
      <c r="C300" s="167">
        <v>2</v>
      </c>
      <c r="D300" s="167">
        <v>7</v>
      </c>
      <c r="E300" s="167"/>
      <c r="F300" s="169"/>
      <c r="G300" s="168" t="s">
        <v>158</v>
      </c>
      <c r="H300" s="146">
        <v>267</v>
      </c>
      <c r="I300" s="155">
        <f>I301</f>
        <v>0</v>
      </c>
      <c r="J300" s="231">
        <f>J301</f>
        <v>0</v>
      </c>
      <c r="K300" s="156">
        <f>K301</f>
        <v>0</v>
      </c>
      <c r="L300" s="156">
        <f>L301</f>
        <v>0</v>
      </c>
      <c r="M300" s="38"/>
    </row>
    <row r="301" spans="1:13" ht="26.25" hidden="1" customHeight="1">
      <c r="A301" s="170">
        <v>3</v>
      </c>
      <c r="B301" s="166">
        <v>2</v>
      </c>
      <c r="C301" s="167">
        <v>2</v>
      </c>
      <c r="D301" s="167">
        <v>7</v>
      </c>
      <c r="E301" s="167">
        <v>1</v>
      </c>
      <c r="F301" s="169"/>
      <c r="G301" s="168" t="s">
        <v>158</v>
      </c>
      <c r="H301" s="146">
        <v>268</v>
      </c>
      <c r="I301" s="155">
        <f>I302+I303</f>
        <v>0</v>
      </c>
      <c r="J301" s="155">
        <f>J302+J303</f>
        <v>0</v>
      </c>
      <c r="K301" s="155">
        <f>K302+K303</f>
        <v>0</v>
      </c>
      <c r="L301" s="155">
        <f>L302+L303</f>
        <v>0</v>
      </c>
      <c r="M301" s="38"/>
    </row>
    <row r="302" spans="1:13" ht="27.75" hidden="1" customHeight="1">
      <c r="A302" s="170">
        <v>3</v>
      </c>
      <c r="B302" s="166">
        <v>2</v>
      </c>
      <c r="C302" s="166">
        <v>2</v>
      </c>
      <c r="D302" s="167">
        <v>7</v>
      </c>
      <c r="E302" s="167">
        <v>1</v>
      </c>
      <c r="F302" s="169">
        <v>1</v>
      </c>
      <c r="G302" s="168" t="s">
        <v>159</v>
      </c>
      <c r="H302" s="146">
        <v>269</v>
      </c>
      <c r="I302" s="174">
        <v>0</v>
      </c>
      <c r="J302" s="174">
        <v>0</v>
      </c>
      <c r="K302" s="174">
        <v>0</v>
      </c>
      <c r="L302" s="174">
        <v>0</v>
      </c>
      <c r="M302" s="38"/>
    </row>
    <row r="303" spans="1:13" ht="25.5" hidden="1" customHeight="1">
      <c r="A303" s="170">
        <v>3</v>
      </c>
      <c r="B303" s="166">
        <v>2</v>
      </c>
      <c r="C303" s="166">
        <v>2</v>
      </c>
      <c r="D303" s="167">
        <v>7</v>
      </c>
      <c r="E303" s="167">
        <v>1</v>
      </c>
      <c r="F303" s="169">
        <v>2</v>
      </c>
      <c r="G303" s="168" t="s">
        <v>160</v>
      </c>
      <c r="H303" s="146">
        <v>270</v>
      </c>
      <c r="I303" s="174">
        <v>0</v>
      </c>
      <c r="J303" s="174">
        <v>0</v>
      </c>
      <c r="K303" s="174">
        <v>0</v>
      </c>
      <c r="L303" s="174">
        <v>0</v>
      </c>
      <c r="M303" s="38"/>
    </row>
    <row r="304" spans="1:13" ht="30" hidden="1" customHeight="1">
      <c r="A304" s="175">
        <v>3</v>
      </c>
      <c r="B304" s="175">
        <v>3</v>
      </c>
      <c r="C304" s="151"/>
      <c r="D304" s="152"/>
      <c r="E304" s="152"/>
      <c r="F304" s="154"/>
      <c r="G304" s="153" t="s">
        <v>175</v>
      </c>
      <c r="H304" s="146">
        <v>271</v>
      </c>
      <c r="I304" s="155">
        <f>SUM(I305+I337)</f>
        <v>0</v>
      </c>
      <c r="J304" s="231">
        <f>SUM(J305+J337)</f>
        <v>0</v>
      </c>
      <c r="K304" s="156">
        <f>SUM(K305+K337)</f>
        <v>0</v>
      </c>
      <c r="L304" s="156">
        <f>SUM(L305+L337)</f>
        <v>0</v>
      </c>
      <c r="M304" s="38"/>
    </row>
    <row r="305" spans="1:13" ht="40.5" hidden="1" customHeight="1">
      <c r="A305" s="170">
        <v>3</v>
      </c>
      <c r="B305" s="170">
        <v>3</v>
      </c>
      <c r="C305" s="166">
        <v>1</v>
      </c>
      <c r="D305" s="167"/>
      <c r="E305" s="167"/>
      <c r="F305" s="169"/>
      <c r="G305" s="168" t="s">
        <v>176</v>
      </c>
      <c r="H305" s="146">
        <v>272</v>
      </c>
      <c r="I305" s="155">
        <f>SUM(I306+I315+I319+I323+I327+I330+I333)</f>
        <v>0</v>
      </c>
      <c r="J305" s="231">
        <f>SUM(J306+J315+J319+J323+J327+J330+J333)</f>
        <v>0</v>
      </c>
      <c r="K305" s="156">
        <f>SUM(K306+K315+K319+K323+K327+K330+K333)</f>
        <v>0</v>
      </c>
      <c r="L305" s="156">
        <f>SUM(L306+L315+L319+L323+L327+L330+L333)</f>
        <v>0</v>
      </c>
      <c r="M305" s="38"/>
    </row>
    <row r="306" spans="1:13" ht="29.25" hidden="1" customHeight="1">
      <c r="A306" s="170">
        <v>3</v>
      </c>
      <c r="B306" s="170">
        <v>3</v>
      </c>
      <c r="C306" s="166">
        <v>1</v>
      </c>
      <c r="D306" s="167">
        <v>1</v>
      </c>
      <c r="E306" s="167"/>
      <c r="F306" s="169"/>
      <c r="G306" s="168" t="s">
        <v>162</v>
      </c>
      <c r="H306" s="146">
        <v>273</v>
      </c>
      <c r="I306" s="155">
        <f>SUM(I307+I309+I312)</f>
        <v>0</v>
      </c>
      <c r="J306" s="155">
        <f>SUM(J307+J309+J312)</f>
        <v>0</v>
      </c>
      <c r="K306" s="155">
        <f>SUM(K307+K309+K312)</f>
        <v>0</v>
      </c>
      <c r="L306" s="155">
        <f>SUM(L307+L309+L312)</f>
        <v>0</v>
      </c>
      <c r="M306" s="38"/>
    </row>
    <row r="307" spans="1:13" ht="27" hidden="1" customHeight="1">
      <c r="A307" s="170">
        <v>3</v>
      </c>
      <c r="B307" s="170">
        <v>3</v>
      </c>
      <c r="C307" s="166">
        <v>1</v>
      </c>
      <c r="D307" s="167">
        <v>1</v>
      </c>
      <c r="E307" s="167">
        <v>1</v>
      </c>
      <c r="F307" s="169"/>
      <c r="G307" s="168" t="s">
        <v>140</v>
      </c>
      <c r="H307" s="146">
        <v>274</v>
      </c>
      <c r="I307" s="155">
        <f>SUM(I308:I308)</f>
        <v>0</v>
      </c>
      <c r="J307" s="231">
        <f>SUM(J308:J308)</f>
        <v>0</v>
      </c>
      <c r="K307" s="156">
        <f>SUM(K308:K308)</f>
        <v>0</v>
      </c>
      <c r="L307" s="156">
        <f>SUM(L308:L308)</f>
        <v>0</v>
      </c>
      <c r="M307" s="38"/>
    </row>
    <row r="308" spans="1:13" ht="28.5" hidden="1" customHeight="1">
      <c r="A308" s="170">
        <v>3</v>
      </c>
      <c r="B308" s="170">
        <v>3</v>
      </c>
      <c r="C308" s="166">
        <v>1</v>
      </c>
      <c r="D308" s="167">
        <v>1</v>
      </c>
      <c r="E308" s="167">
        <v>1</v>
      </c>
      <c r="F308" s="169">
        <v>1</v>
      </c>
      <c r="G308" s="168" t="s">
        <v>140</v>
      </c>
      <c r="H308" s="146">
        <v>275</v>
      </c>
      <c r="I308" s="174">
        <v>0</v>
      </c>
      <c r="J308" s="174">
        <v>0</v>
      </c>
      <c r="K308" s="174">
        <v>0</v>
      </c>
      <c r="L308" s="174">
        <v>0</v>
      </c>
      <c r="M308" s="38"/>
    </row>
    <row r="309" spans="1:13" ht="31.5" hidden="1" customHeight="1">
      <c r="A309" s="170">
        <v>3</v>
      </c>
      <c r="B309" s="170">
        <v>3</v>
      </c>
      <c r="C309" s="166">
        <v>1</v>
      </c>
      <c r="D309" s="167">
        <v>1</v>
      </c>
      <c r="E309" s="167">
        <v>2</v>
      </c>
      <c r="F309" s="169"/>
      <c r="G309" s="168" t="s">
        <v>163</v>
      </c>
      <c r="H309" s="146">
        <v>276</v>
      </c>
      <c r="I309" s="155">
        <f>SUM(I310:I311)</f>
        <v>0</v>
      </c>
      <c r="J309" s="155">
        <f>SUM(J310:J311)</f>
        <v>0</v>
      </c>
      <c r="K309" s="155">
        <f>SUM(K310:K311)</f>
        <v>0</v>
      </c>
      <c r="L309" s="155">
        <f>SUM(L310:L311)</f>
        <v>0</v>
      </c>
      <c r="M309" s="38"/>
    </row>
    <row r="310" spans="1:13" ht="25.5" hidden="1" customHeight="1">
      <c r="A310" s="170">
        <v>3</v>
      </c>
      <c r="B310" s="170">
        <v>3</v>
      </c>
      <c r="C310" s="166">
        <v>1</v>
      </c>
      <c r="D310" s="167">
        <v>1</v>
      </c>
      <c r="E310" s="167">
        <v>2</v>
      </c>
      <c r="F310" s="169">
        <v>1</v>
      </c>
      <c r="G310" s="168" t="s">
        <v>142</v>
      </c>
      <c r="H310" s="146">
        <v>277</v>
      </c>
      <c r="I310" s="174">
        <v>0</v>
      </c>
      <c r="J310" s="174">
        <v>0</v>
      </c>
      <c r="K310" s="174">
        <v>0</v>
      </c>
      <c r="L310" s="174">
        <v>0</v>
      </c>
      <c r="M310" s="38"/>
    </row>
    <row r="311" spans="1:13" ht="29.25" hidden="1" customHeight="1">
      <c r="A311" s="170">
        <v>3</v>
      </c>
      <c r="B311" s="170">
        <v>3</v>
      </c>
      <c r="C311" s="166">
        <v>1</v>
      </c>
      <c r="D311" s="167">
        <v>1</v>
      </c>
      <c r="E311" s="167">
        <v>2</v>
      </c>
      <c r="F311" s="169">
        <v>2</v>
      </c>
      <c r="G311" s="168" t="s">
        <v>143</v>
      </c>
      <c r="H311" s="146">
        <v>278</v>
      </c>
      <c r="I311" s="174">
        <v>0</v>
      </c>
      <c r="J311" s="174">
        <v>0</v>
      </c>
      <c r="K311" s="174">
        <v>0</v>
      </c>
      <c r="L311" s="174">
        <v>0</v>
      </c>
      <c r="M311" s="38"/>
    </row>
    <row r="312" spans="1:13" ht="28.5" hidden="1" customHeight="1">
      <c r="A312" s="170">
        <v>3</v>
      </c>
      <c r="B312" s="170">
        <v>3</v>
      </c>
      <c r="C312" s="166">
        <v>1</v>
      </c>
      <c r="D312" s="167">
        <v>1</v>
      </c>
      <c r="E312" s="167">
        <v>3</v>
      </c>
      <c r="F312" s="169"/>
      <c r="G312" s="168" t="s">
        <v>144</v>
      </c>
      <c r="H312" s="146">
        <v>279</v>
      </c>
      <c r="I312" s="155">
        <f>SUM(I313:I314)</f>
        <v>0</v>
      </c>
      <c r="J312" s="155">
        <f>SUM(J313:J314)</f>
        <v>0</v>
      </c>
      <c r="K312" s="155">
        <f>SUM(K313:K314)</f>
        <v>0</v>
      </c>
      <c r="L312" s="155">
        <f>SUM(L313:L314)</f>
        <v>0</v>
      </c>
      <c r="M312" s="38"/>
    </row>
    <row r="313" spans="1:13" ht="24.75" hidden="1" customHeight="1">
      <c r="A313" s="170">
        <v>3</v>
      </c>
      <c r="B313" s="170">
        <v>3</v>
      </c>
      <c r="C313" s="166">
        <v>1</v>
      </c>
      <c r="D313" s="167">
        <v>1</v>
      </c>
      <c r="E313" s="167">
        <v>3</v>
      </c>
      <c r="F313" s="169">
        <v>1</v>
      </c>
      <c r="G313" s="168" t="s">
        <v>145</v>
      </c>
      <c r="H313" s="146">
        <v>280</v>
      </c>
      <c r="I313" s="174">
        <v>0</v>
      </c>
      <c r="J313" s="174">
        <v>0</v>
      </c>
      <c r="K313" s="174">
        <v>0</v>
      </c>
      <c r="L313" s="174">
        <v>0</v>
      </c>
      <c r="M313" s="38"/>
    </row>
    <row r="314" spans="1:13" ht="22.5" hidden="1" customHeight="1">
      <c r="A314" s="170">
        <v>3</v>
      </c>
      <c r="B314" s="170">
        <v>3</v>
      </c>
      <c r="C314" s="166">
        <v>1</v>
      </c>
      <c r="D314" s="167">
        <v>1</v>
      </c>
      <c r="E314" s="167">
        <v>3</v>
      </c>
      <c r="F314" s="169">
        <v>2</v>
      </c>
      <c r="G314" s="168" t="s">
        <v>164</v>
      </c>
      <c r="H314" s="146">
        <v>281</v>
      </c>
      <c r="I314" s="174">
        <v>0</v>
      </c>
      <c r="J314" s="174">
        <v>0</v>
      </c>
      <c r="K314" s="174">
        <v>0</v>
      </c>
      <c r="L314" s="174">
        <v>0</v>
      </c>
      <c r="M314" s="38"/>
    </row>
    <row r="315" spans="1:13" hidden="1">
      <c r="A315" s="187">
        <v>3</v>
      </c>
      <c r="B315" s="161">
        <v>3</v>
      </c>
      <c r="C315" s="166">
        <v>1</v>
      </c>
      <c r="D315" s="167">
        <v>2</v>
      </c>
      <c r="E315" s="167"/>
      <c r="F315" s="169"/>
      <c r="G315" s="168" t="s">
        <v>177</v>
      </c>
      <c r="H315" s="146">
        <v>282</v>
      </c>
      <c r="I315" s="155">
        <f>I316</f>
        <v>0</v>
      </c>
      <c r="J315" s="231">
        <f>J316</f>
        <v>0</v>
      </c>
      <c r="K315" s="156">
        <f>K316</f>
        <v>0</v>
      </c>
      <c r="L315" s="156">
        <f>L316</f>
        <v>0</v>
      </c>
    </row>
    <row r="316" spans="1:13" ht="26.25" hidden="1" customHeight="1">
      <c r="A316" s="187">
        <v>3</v>
      </c>
      <c r="B316" s="187">
        <v>3</v>
      </c>
      <c r="C316" s="161">
        <v>1</v>
      </c>
      <c r="D316" s="159">
        <v>2</v>
      </c>
      <c r="E316" s="159">
        <v>1</v>
      </c>
      <c r="F316" s="162"/>
      <c r="G316" s="168" t="s">
        <v>177</v>
      </c>
      <c r="H316" s="146">
        <v>283</v>
      </c>
      <c r="I316" s="177">
        <f>SUM(I317:I318)</f>
        <v>0</v>
      </c>
      <c r="J316" s="232">
        <f>SUM(J317:J318)</f>
        <v>0</v>
      </c>
      <c r="K316" s="178">
        <f>SUM(K317:K318)</f>
        <v>0</v>
      </c>
      <c r="L316" s="178">
        <f>SUM(L317:L318)</f>
        <v>0</v>
      </c>
      <c r="M316" s="38"/>
    </row>
    <row r="317" spans="1:13" ht="25.5" hidden="1" customHeight="1">
      <c r="A317" s="170">
        <v>3</v>
      </c>
      <c r="B317" s="170">
        <v>3</v>
      </c>
      <c r="C317" s="166">
        <v>1</v>
      </c>
      <c r="D317" s="167">
        <v>2</v>
      </c>
      <c r="E317" s="167">
        <v>1</v>
      </c>
      <c r="F317" s="169">
        <v>1</v>
      </c>
      <c r="G317" s="168" t="s">
        <v>178</v>
      </c>
      <c r="H317" s="146">
        <v>284</v>
      </c>
      <c r="I317" s="174">
        <v>0</v>
      </c>
      <c r="J317" s="174">
        <v>0</v>
      </c>
      <c r="K317" s="174">
        <v>0</v>
      </c>
      <c r="L317" s="174">
        <v>0</v>
      </c>
      <c r="M317" s="38"/>
    </row>
    <row r="318" spans="1:13" ht="24" hidden="1" customHeight="1">
      <c r="A318" s="179">
        <v>3</v>
      </c>
      <c r="B318" s="215">
        <v>3</v>
      </c>
      <c r="C318" s="188">
        <v>1</v>
      </c>
      <c r="D318" s="189">
        <v>2</v>
      </c>
      <c r="E318" s="189">
        <v>1</v>
      </c>
      <c r="F318" s="190">
        <v>2</v>
      </c>
      <c r="G318" s="191" t="s">
        <v>179</v>
      </c>
      <c r="H318" s="146">
        <v>285</v>
      </c>
      <c r="I318" s="174">
        <v>0</v>
      </c>
      <c r="J318" s="174">
        <v>0</v>
      </c>
      <c r="K318" s="174">
        <v>0</v>
      </c>
      <c r="L318" s="174">
        <v>0</v>
      </c>
      <c r="M318" s="38"/>
    </row>
    <row r="319" spans="1:13" ht="27.75" hidden="1" customHeight="1">
      <c r="A319" s="166">
        <v>3</v>
      </c>
      <c r="B319" s="168">
        <v>3</v>
      </c>
      <c r="C319" s="166">
        <v>1</v>
      </c>
      <c r="D319" s="167">
        <v>3</v>
      </c>
      <c r="E319" s="167"/>
      <c r="F319" s="169"/>
      <c r="G319" s="168" t="s">
        <v>180</v>
      </c>
      <c r="H319" s="146">
        <v>286</v>
      </c>
      <c r="I319" s="155">
        <f>I320</f>
        <v>0</v>
      </c>
      <c r="J319" s="231">
        <f>J320</f>
        <v>0</v>
      </c>
      <c r="K319" s="156">
        <f>K320</f>
        <v>0</v>
      </c>
      <c r="L319" s="156">
        <f>L320</f>
        <v>0</v>
      </c>
      <c r="M319" s="38"/>
    </row>
    <row r="320" spans="1:13" ht="24" hidden="1" customHeight="1">
      <c r="A320" s="166">
        <v>3</v>
      </c>
      <c r="B320" s="191">
        <v>3</v>
      </c>
      <c r="C320" s="188">
        <v>1</v>
      </c>
      <c r="D320" s="189">
        <v>3</v>
      </c>
      <c r="E320" s="189">
        <v>1</v>
      </c>
      <c r="F320" s="190"/>
      <c r="G320" s="168" t="s">
        <v>180</v>
      </c>
      <c r="H320" s="146">
        <v>287</v>
      </c>
      <c r="I320" s="156">
        <f>I321+I322</f>
        <v>0</v>
      </c>
      <c r="J320" s="156">
        <f>J321+J322</f>
        <v>0</v>
      </c>
      <c r="K320" s="156">
        <f>K321+K322</f>
        <v>0</v>
      </c>
      <c r="L320" s="156">
        <f>L321+L322</f>
        <v>0</v>
      </c>
      <c r="M320" s="38"/>
    </row>
    <row r="321" spans="1:13" ht="27" hidden="1" customHeight="1">
      <c r="A321" s="166">
        <v>3</v>
      </c>
      <c r="B321" s="168">
        <v>3</v>
      </c>
      <c r="C321" s="166">
        <v>1</v>
      </c>
      <c r="D321" s="167">
        <v>3</v>
      </c>
      <c r="E321" s="167">
        <v>1</v>
      </c>
      <c r="F321" s="169">
        <v>1</v>
      </c>
      <c r="G321" s="168" t="s">
        <v>181</v>
      </c>
      <c r="H321" s="146">
        <v>288</v>
      </c>
      <c r="I321" s="220">
        <v>0</v>
      </c>
      <c r="J321" s="220">
        <v>0</v>
      </c>
      <c r="K321" s="220">
        <v>0</v>
      </c>
      <c r="L321" s="219">
        <v>0</v>
      </c>
      <c r="M321" s="38"/>
    </row>
    <row r="322" spans="1:13" ht="26.25" hidden="1" customHeight="1">
      <c r="A322" s="166">
        <v>3</v>
      </c>
      <c r="B322" s="168">
        <v>3</v>
      </c>
      <c r="C322" s="166">
        <v>1</v>
      </c>
      <c r="D322" s="167">
        <v>3</v>
      </c>
      <c r="E322" s="167">
        <v>1</v>
      </c>
      <c r="F322" s="169">
        <v>2</v>
      </c>
      <c r="G322" s="168" t="s">
        <v>182</v>
      </c>
      <c r="H322" s="146">
        <v>289</v>
      </c>
      <c r="I322" s="174">
        <v>0</v>
      </c>
      <c r="J322" s="174">
        <v>0</v>
      </c>
      <c r="K322" s="174">
        <v>0</v>
      </c>
      <c r="L322" s="174">
        <v>0</v>
      </c>
      <c r="M322" s="38"/>
    </row>
    <row r="323" spans="1:13" hidden="1">
      <c r="A323" s="166">
        <v>3</v>
      </c>
      <c r="B323" s="168">
        <v>3</v>
      </c>
      <c r="C323" s="166">
        <v>1</v>
      </c>
      <c r="D323" s="167">
        <v>4</v>
      </c>
      <c r="E323" s="167"/>
      <c r="F323" s="169"/>
      <c r="G323" s="168" t="s">
        <v>183</v>
      </c>
      <c r="H323" s="146">
        <v>290</v>
      </c>
      <c r="I323" s="155">
        <f>I324</f>
        <v>0</v>
      </c>
      <c r="J323" s="231">
        <f>J324</f>
        <v>0</v>
      </c>
      <c r="K323" s="156">
        <f>K324</f>
        <v>0</v>
      </c>
      <c r="L323" s="156">
        <f>L324</f>
        <v>0</v>
      </c>
    </row>
    <row r="324" spans="1:13" ht="31.5" hidden="1" customHeight="1">
      <c r="A324" s="170">
        <v>3</v>
      </c>
      <c r="B324" s="166">
        <v>3</v>
      </c>
      <c r="C324" s="167">
        <v>1</v>
      </c>
      <c r="D324" s="167">
        <v>4</v>
      </c>
      <c r="E324" s="167">
        <v>1</v>
      </c>
      <c r="F324" s="169"/>
      <c r="G324" s="168" t="s">
        <v>183</v>
      </c>
      <c r="H324" s="146">
        <v>291</v>
      </c>
      <c r="I324" s="155">
        <f>SUM(I325:I326)</f>
        <v>0</v>
      </c>
      <c r="J324" s="155">
        <f>SUM(J325:J326)</f>
        <v>0</v>
      </c>
      <c r="K324" s="155">
        <f>SUM(K325:K326)</f>
        <v>0</v>
      </c>
      <c r="L324" s="155">
        <f>SUM(L325:L326)</f>
        <v>0</v>
      </c>
      <c r="M324" s="38"/>
    </row>
    <row r="325" spans="1:13" hidden="1">
      <c r="A325" s="170">
        <v>3</v>
      </c>
      <c r="B325" s="166">
        <v>3</v>
      </c>
      <c r="C325" s="167">
        <v>1</v>
      </c>
      <c r="D325" s="167">
        <v>4</v>
      </c>
      <c r="E325" s="167">
        <v>1</v>
      </c>
      <c r="F325" s="169">
        <v>1</v>
      </c>
      <c r="G325" s="168" t="s">
        <v>184</v>
      </c>
      <c r="H325" s="146">
        <v>292</v>
      </c>
      <c r="I325" s="173">
        <v>0</v>
      </c>
      <c r="J325" s="174">
        <v>0</v>
      </c>
      <c r="K325" s="174">
        <v>0</v>
      </c>
      <c r="L325" s="173">
        <v>0</v>
      </c>
    </row>
    <row r="326" spans="1:13" ht="30.75" hidden="1" customHeight="1">
      <c r="A326" s="166">
        <v>3</v>
      </c>
      <c r="B326" s="167">
        <v>3</v>
      </c>
      <c r="C326" s="167">
        <v>1</v>
      </c>
      <c r="D326" s="167">
        <v>4</v>
      </c>
      <c r="E326" s="167">
        <v>1</v>
      </c>
      <c r="F326" s="169">
        <v>2</v>
      </c>
      <c r="G326" s="168" t="s">
        <v>185</v>
      </c>
      <c r="H326" s="146">
        <v>293</v>
      </c>
      <c r="I326" s="174">
        <v>0</v>
      </c>
      <c r="J326" s="220">
        <v>0</v>
      </c>
      <c r="K326" s="220">
        <v>0</v>
      </c>
      <c r="L326" s="219">
        <v>0</v>
      </c>
      <c r="M326" s="38"/>
    </row>
    <row r="327" spans="1:13" ht="26.25" hidden="1" customHeight="1">
      <c r="A327" s="166">
        <v>3</v>
      </c>
      <c r="B327" s="167">
        <v>3</v>
      </c>
      <c r="C327" s="167">
        <v>1</v>
      </c>
      <c r="D327" s="167">
        <v>5</v>
      </c>
      <c r="E327" s="167"/>
      <c r="F327" s="169"/>
      <c r="G327" s="168" t="s">
        <v>186</v>
      </c>
      <c r="H327" s="146">
        <v>294</v>
      </c>
      <c r="I327" s="178">
        <f t="shared" ref="I327:L328" si="28">I328</f>
        <v>0</v>
      </c>
      <c r="J327" s="231">
        <f t="shared" si="28"/>
        <v>0</v>
      </c>
      <c r="K327" s="156">
        <f t="shared" si="28"/>
        <v>0</v>
      </c>
      <c r="L327" s="156">
        <f t="shared" si="28"/>
        <v>0</v>
      </c>
      <c r="M327" s="38"/>
    </row>
    <row r="328" spans="1:13" ht="30" hidden="1" customHeight="1">
      <c r="A328" s="161">
        <v>3</v>
      </c>
      <c r="B328" s="189">
        <v>3</v>
      </c>
      <c r="C328" s="189">
        <v>1</v>
      </c>
      <c r="D328" s="189">
        <v>5</v>
      </c>
      <c r="E328" s="189">
        <v>1</v>
      </c>
      <c r="F328" s="190"/>
      <c r="G328" s="168" t="s">
        <v>186</v>
      </c>
      <c r="H328" s="146">
        <v>295</v>
      </c>
      <c r="I328" s="156">
        <f t="shared" si="28"/>
        <v>0</v>
      </c>
      <c r="J328" s="232">
        <f t="shared" si="28"/>
        <v>0</v>
      </c>
      <c r="K328" s="178">
        <f t="shared" si="28"/>
        <v>0</v>
      </c>
      <c r="L328" s="178">
        <f t="shared" si="28"/>
        <v>0</v>
      </c>
      <c r="M328" s="38"/>
    </row>
    <row r="329" spans="1:13" ht="30" hidden="1" customHeight="1">
      <c r="A329" s="166">
        <v>3</v>
      </c>
      <c r="B329" s="167">
        <v>3</v>
      </c>
      <c r="C329" s="167">
        <v>1</v>
      </c>
      <c r="D329" s="167">
        <v>5</v>
      </c>
      <c r="E329" s="167">
        <v>1</v>
      </c>
      <c r="F329" s="169">
        <v>1</v>
      </c>
      <c r="G329" s="168" t="s">
        <v>187</v>
      </c>
      <c r="H329" s="146">
        <v>296</v>
      </c>
      <c r="I329" s="174">
        <v>0</v>
      </c>
      <c r="J329" s="220">
        <v>0</v>
      </c>
      <c r="K329" s="220">
        <v>0</v>
      </c>
      <c r="L329" s="219">
        <v>0</v>
      </c>
      <c r="M329" s="38"/>
    </row>
    <row r="330" spans="1:13" ht="30" hidden="1" customHeight="1">
      <c r="A330" s="166">
        <v>3</v>
      </c>
      <c r="B330" s="167">
        <v>3</v>
      </c>
      <c r="C330" s="167">
        <v>1</v>
      </c>
      <c r="D330" s="167">
        <v>6</v>
      </c>
      <c r="E330" s="167"/>
      <c r="F330" s="169"/>
      <c r="G330" s="168" t="s">
        <v>157</v>
      </c>
      <c r="H330" s="146">
        <v>297</v>
      </c>
      <c r="I330" s="156">
        <f t="shared" ref="I330:L331" si="29">I331</f>
        <v>0</v>
      </c>
      <c r="J330" s="231">
        <f t="shared" si="29"/>
        <v>0</v>
      </c>
      <c r="K330" s="156">
        <f t="shared" si="29"/>
        <v>0</v>
      </c>
      <c r="L330" s="156">
        <f t="shared" si="29"/>
        <v>0</v>
      </c>
      <c r="M330" s="38"/>
    </row>
    <row r="331" spans="1:13" ht="30" hidden="1" customHeight="1">
      <c r="A331" s="166">
        <v>3</v>
      </c>
      <c r="B331" s="167">
        <v>3</v>
      </c>
      <c r="C331" s="167">
        <v>1</v>
      </c>
      <c r="D331" s="167">
        <v>6</v>
      </c>
      <c r="E331" s="167">
        <v>1</v>
      </c>
      <c r="F331" s="169"/>
      <c r="G331" s="168" t="s">
        <v>157</v>
      </c>
      <c r="H331" s="146">
        <v>298</v>
      </c>
      <c r="I331" s="155">
        <f t="shared" si="29"/>
        <v>0</v>
      </c>
      <c r="J331" s="231">
        <f t="shared" si="29"/>
        <v>0</v>
      </c>
      <c r="K331" s="156">
        <f t="shared" si="29"/>
        <v>0</v>
      </c>
      <c r="L331" s="156">
        <f t="shared" si="29"/>
        <v>0</v>
      </c>
      <c r="M331" s="38"/>
    </row>
    <row r="332" spans="1:13" ht="25.5" hidden="1" customHeight="1">
      <c r="A332" s="166">
        <v>3</v>
      </c>
      <c r="B332" s="167">
        <v>3</v>
      </c>
      <c r="C332" s="167">
        <v>1</v>
      </c>
      <c r="D332" s="167">
        <v>6</v>
      </c>
      <c r="E332" s="167">
        <v>1</v>
      </c>
      <c r="F332" s="169">
        <v>1</v>
      </c>
      <c r="G332" s="168" t="s">
        <v>157</v>
      </c>
      <c r="H332" s="146">
        <v>299</v>
      </c>
      <c r="I332" s="220">
        <v>0</v>
      </c>
      <c r="J332" s="220">
        <v>0</v>
      </c>
      <c r="K332" s="220">
        <v>0</v>
      </c>
      <c r="L332" s="219">
        <v>0</v>
      </c>
      <c r="M332" s="38"/>
    </row>
    <row r="333" spans="1:13" ht="22.5" hidden="1" customHeight="1">
      <c r="A333" s="166">
        <v>3</v>
      </c>
      <c r="B333" s="167">
        <v>3</v>
      </c>
      <c r="C333" s="167">
        <v>1</v>
      </c>
      <c r="D333" s="167">
        <v>7</v>
      </c>
      <c r="E333" s="167"/>
      <c r="F333" s="169"/>
      <c r="G333" s="168" t="s">
        <v>188</v>
      </c>
      <c r="H333" s="146">
        <v>300</v>
      </c>
      <c r="I333" s="155">
        <f>I334</f>
        <v>0</v>
      </c>
      <c r="J333" s="231">
        <f>J334</f>
        <v>0</v>
      </c>
      <c r="K333" s="156">
        <f>K334</f>
        <v>0</v>
      </c>
      <c r="L333" s="156">
        <f>L334</f>
        <v>0</v>
      </c>
      <c r="M333" s="38"/>
    </row>
    <row r="334" spans="1:13" ht="25.5" hidden="1" customHeight="1">
      <c r="A334" s="166">
        <v>3</v>
      </c>
      <c r="B334" s="167">
        <v>3</v>
      </c>
      <c r="C334" s="167">
        <v>1</v>
      </c>
      <c r="D334" s="167">
        <v>7</v>
      </c>
      <c r="E334" s="167">
        <v>1</v>
      </c>
      <c r="F334" s="169"/>
      <c r="G334" s="168" t="s">
        <v>188</v>
      </c>
      <c r="H334" s="146">
        <v>301</v>
      </c>
      <c r="I334" s="155">
        <f>I335+I336</f>
        <v>0</v>
      </c>
      <c r="J334" s="155">
        <f>J335+J336</f>
        <v>0</v>
      </c>
      <c r="K334" s="155">
        <f>K335+K336</f>
        <v>0</v>
      </c>
      <c r="L334" s="155">
        <f>L335+L336</f>
        <v>0</v>
      </c>
      <c r="M334" s="38"/>
    </row>
    <row r="335" spans="1:13" ht="27" hidden="1" customHeight="1">
      <c r="A335" s="166">
        <v>3</v>
      </c>
      <c r="B335" s="167">
        <v>3</v>
      </c>
      <c r="C335" s="167">
        <v>1</v>
      </c>
      <c r="D335" s="167">
        <v>7</v>
      </c>
      <c r="E335" s="167">
        <v>1</v>
      </c>
      <c r="F335" s="169">
        <v>1</v>
      </c>
      <c r="G335" s="168" t="s">
        <v>189</v>
      </c>
      <c r="H335" s="146">
        <v>302</v>
      </c>
      <c r="I335" s="220">
        <v>0</v>
      </c>
      <c r="J335" s="220">
        <v>0</v>
      </c>
      <c r="K335" s="220">
        <v>0</v>
      </c>
      <c r="L335" s="219">
        <v>0</v>
      </c>
      <c r="M335" s="38"/>
    </row>
    <row r="336" spans="1:13" ht="27.75" hidden="1" customHeight="1">
      <c r="A336" s="166">
        <v>3</v>
      </c>
      <c r="B336" s="167">
        <v>3</v>
      </c>
      <c r="C336" s="167">
        <v>1</v>
      </c>
      <c r="D336" s="167">
        <v>7</v>
      </c>
      <c r="E336" s="167">
        <v>1</v>
      </c>
      <c r="F336" s="169">
        <v>2</v>
      </c>
      <c r="G336" s="168" t="s">
        <v>190</v>
      </c>
      <c r="H336" s="146">
        <v>303</v>
      </c>
      <c r="I336" s="174">
        <v>0</v>
      </c>
      <c r="J336" s="174">
        <v>0</v>
      </c>
      <c r="K336" s="174">
        <v>0</v>
      </c>
      <c r="L336" s="174">
        <v>0</v>
      </c>
      <c r="M336" s="38"/>
    </row>
    <row r="337" spans="1:16" ht="38.25" hidden="1" customHeight="1">
      <c r="A337" s="166">
        <v>3</v>
      </c>
      <c r="B337" s="167">
        <v>3</v>
      </c>
      <c r="C337" s="167">
        <v>2</v>
      </c>
      <c r="D337" s="167"/>
      <c r="E337" s="167"/>
      <c r="F337" s="169"/>
      <c r="G337" s="168" t="s">
        <v>191</v>
      </c>
      <c r="H337" s="146">
        <v>304</v>
      </c>
      <c r="I337" s="155">
        <f>SUM(I338+I347+I351+I355+I359+I362+I365)</f>
        <v>0</v>
      </c>
      <c r="J337" s="231">
        <f>SUM(J338+J347+J351+J355+J359+J362+J365)</f>
        <v>0</v>
      </c>
      <c r="K337" s="156">
        <f>SUM(K338+K347+K351+K355+K359+K362+K365)</f>
        <v>0</v>
      </c>
      <c r="L337" s="156">
        <f>SUM(L338+L347+L351+L355+L359+L362+L365)</f>
        <v>0</v>
      </c>
      <c r="M337" s="38"/>
    </row>
    <row r="338" spans="1:16" ht="30" hidden="1" customHeight="1">
      <c r="A338" s="166">
        <v>3</v>
      </c>
      <c r="B338" s="167">
        <v>3</v>
      </c>
      <c r="C338" s="167">
        <v>2</v>
      </c>
      <c r="D338" s="167">
        <v>1</v>
      </c>
      <c r="E338" s="167"/>
      <c r="F338" s="169"/>
      <c r="G338" s="168" t="s">
        <v>139</v>
      </c>
      <c r="H338" s="146">
        <v>305</v>
      </c>
      <c r="I338" s="155">
        <f>I339</f>
        <v>0</v>
      </c>
      <c r="J338" s="231">
        <f>J339</f>
        <v>0</v>
      </c>
      <c r="K338" s="156">
        <f>K339</f>
        <v>0</v>
      </c>
      <c r="L338" s="156">
        <f>L339</f>
        <v>0</v>
      </c>
      <c r="M338" s="38"/>
    </row>
    <row r="339" spans="1:16" hidden="1">
      <c r="A339" s="170">
        <v>3</v>
      </c>
      <c r="B339" s="166">
        <v>3</v>
      </c>
      <c r="C339" s="167">
        <v>2</v>
      </c>
      <c r="D339" s="168">
        <v>1</v>
      </c>
      <c r="E339" s="166">
        <v>1</v>
      </c>
      <c r="F339" s="169"/>
      <c r="G339" s="168" t="s">
        <v>139</v>
      </c>
      <c r="H339" s="146">
        <v>306</v>
      </c>
      <c r="I339" s="155">
        <f t="shared" ref="I339:P339" si="30">SUM(I340:I340)</f>
        <v>0</v>
      </c>
      <c r="J339" s="155">
        <f t="shared" si="30"/>
        <v>0</v>
      </c>
      <c r="K339" s="155">
        <f t="shared" si="30"/>
        <v>0</v>
      </c>
      <c r="L339" s="155">
        <f t="shared" si="30"/>
        <v>0</v>
      </c>
      <c r="M339" s="233">
        <f t="shared" si="30"/>
        <v>0</v>
      </c>
      <c r="N339" s="233">
        <f t="shared" si="30"/>
        <v>0</v>
      </c>
      <c r="O339" s="233">
        <f t="shared" si="30"/>
        <v>0</v>
      </c>
      <c r="P339" s="233">
        <f t="shared" si="30"/>
        <v>0</v>
      </c>
    </row>
    <row r="340" spans="1:16" ht="27.75" hidden="1" customHeight="1">
      <c r="A340" s="170">
        <v>3</v>
      </c>
      <c r="B340" s="166">
        <v>3</v>
      </c>
      <c r="C340" s="167">
        <v>2</v>
      </c>
      <c r="D340" s="168">
        <v>1</v>
      </c>
      <c r="E340" s="166">
        <v>1</v>
      </c>
      <c r="F340" s="169">
        <v>1</v>
      </c>
      <c r="G340" s="168" t="s">
        <v>140</v>
      </c>
      <c r="H340" s="146">
        <v>307</v>
      </c>
      <c r="I340" s="220">
        <v>0</v>
      </c>
      <c r="J340" s="220">
        <v>0</v>
      </c>
      <c r="K340" s="220">
        <v>0</v>
      </c>
      <c r="L340" s="219">
        <v>0</v>
      </c>
      <c r="M340" s="38"/>
    </row>
    <row r="341" spans="1:16" hidden="1">
      <c r="A341" s="170">
        <v>3</v>
      </c>
      <c r="B341" s="166">
        <v>3</v>
      </c>
      <c r="C341" s="167">
        <v>2</v>
      </c>
      <c r="D341" s="168">
        <v>1</v>
      </c>
      <c r="E341" s="166">
        <v>2</v>
      </c>
      <c r="F341" s="169"/>
      <c r="G341" s="191" t="s">
        <v>163</v>
      </c>
      <c r="H341" s="146">
        <v>308</v>
      </c>
      <c r="I341" s="155">
        <f>SUM(I342:I343)</f>
        <v>0</v>
      </c>
      <c r="J341" s="155">
        <f>SUM(J342:J343)</f>
        <v>0</v>
      </c>
      <c r="K341" s="155">
        <f>SUM(K342:K343)</f>
        <v>0</v>
      </c>
      <c r="L341" s="155">
        <f>SUM(L342:L343)</f>
        <v>0</v>
      </c>
    </row>
    <row r="342" spans="1:16" hidden="1">
      <c r="A342" s="170">
        <v>3</v>
      </c>
      <c r="B342" s="166">
        <v>3</v>
      </c>
      <c r="C342" s="167">
        <v>2</v>
      </c>
      <c r="D342" s="168">
        <v>1</v>
      </c>
      <c r="E342" s="166">
        <v>2</v>
      </c>
      <c r="F342" s="169">
        <v>1</v>
      </c>
      <c r="G342" s="191" t="s">
        <v>142</v>
      </c>
      <c r="H342" s="146">
        <v>309</v>
      </c>
      <c r="I342" s="220">
        <v>0</v>
      </c>
      <c r="J342" s="220">
        <v>0</v>
      </c>
      <c r="K342" s="220">
        <v>0</v>
      </c>
      <c r="L342" s="219">
        <v>0</v>
      </c>
    </row>
    <row r="343" spans="1:16" hidden="1">
      <c r="A343" s="170">
        <v>3</v>
      </c>
      <c r="B343" s="166">
        <v>3</v>
      </c>
      <c r="C343" s="167">
        <v>2</v>
      </c>
      <c r="D343" s="168">
        <v>1</v>
      </c>
      <c r="E343" s="166">
        <v>2</v>
      </c>
      <c r="F343" s="169">
        <v>2</v>
      </c>
      <c r="G343" s="191" t="s">
        <v>143</v>
      </c>
      <c r="H343" s="146">
        <v>310</v>
      </c>
      <c r="I343" s="174">
        <v>0</v>
      </c>
      <c r="J343" s="174">
        <v>0</v>
      </c>
      <c r="K343" s="174">
        <v>0</v>
      </c>
      <c r="L343" s="174">
        <v>0</v>
      </c>
    </row>
    <row r="344" spans="1:16" hidden="1">
      <c r="A344" s="170">
        <v>3</v>
      </c>
      <c r="B344" s="166">
        <v>3</v>
      </c>
      <c r="C344" s="167">
        <v>2</v>
      </c>
      <c r="D344" s="168">
        <v>1</v>
      </c>
      <c r="E344" s="166">
        <v>3</v>
      </c>
      <c r="F344" s="169"/>
      <c r="G344" s="191" t="s">
        <v>144</v>
      </c>
      <c r="H344" s="146">
        <v>311</v>
      </c>
      <c r="I344" s="155">
        <f>SUM(I345:I346)</f>
        <v>0</v>
      </c>
      <c r="J344" s="155">
        <f>SUM(J345:J346)</f>
        <v>0</v>
      </c>
      <c r="K344" s="155">
        <f>SUM(K345:K346)</f>
        <v>0</v>
      </c>
      <c r="L344" s="155">
        <f>SUM(L345:L346)</f>
        <v>0</v>
      </c>
    </row>
    <row r="345" spans="1:16" hidden="1">
      <c r="A345" s="170">
        <v>3</v>
      </c>
      <c r="B345" s="166">
        <v>3</v>
      </c>
      <c r="C345" s="167">
        <v>2</v>
      </c>
      <c r="D345" s="168">
        <v>1</v>
      </c>
      <c r="E345" s="166">
        <v>3</v>
      </c>
      <c r="F345" s="169">
        <v>1</v>
      </c>
      <c r="G345" s="191" t="s">
        <v>145</v>
      </c>
      <c r="H345" s="146">
        <v>312</v>
      </c>
      <c r="I345" s="174">
        <v>0</v>
      </c>
      <c r="J345" s="174">
        <v>0</v>
      </c>
      <c r="K345" s="174">
        <v>0</v>
      </c>
      <c r="L345" s="174">
        <v>0</v>
      </c>
    </row>
    <row r="346" spans="1:16" hidden="1">
      <c r="A346" s="170">
        <v>3</v>
      </c>
      <c r="B346" s="166">
        <v>3</v>
      </c>
      <c r="C346" s="167">
        <v>2</v>
      </c>
      <c r="D346" s="168">
        <v>1</v>
      </c>
      <c r="E346" s="166">
        <v>3</v>
      </c>
      <c r="F346" s="169">
        <v>2</v>
      </c>
      <c r="G346" s="191" t="s">
        <v>164</v>
      </c>
      <c r="H346" s="146">
        <v>313</v>
      </c>
      <c r="I346" s="192">
        <v>0</v>
      </c>
      <c r="J346" s="234">
        <v>0</v>
      </c>
      <c r="K346" s="192">
        <v>0</v>
      </c>
      <c r="L346" s="192">
        <v>0</v>
      </c>
    </row>
    <row r="347" spans="1:16" hidden="1">
      <c r="A347" s="179">
        <v>3</v>
      </c>
      <c r="B347" s="179">
        <v>3</v>
      </c>
      <c r="C347" s="188">
        <v>2</v>
      </c>
      <c r="D347" s="191">
        <v>2</v>
      </c>
      <c r="E347" s="188"/>
      <c r="F347" s="190"/>
      <c r="G347" s="191" t="s">
        <v>177</v>
      </c>
      <c r="H347" s="146">
        <v>314</v>
      </c>
      <c r="I347" s="184">
        <f>I348</f>
        <v>0</v>
      </c>
      <c r="J347" s="235">
        <f>J348</f>
        <v>0</v>
      </c>
      <c r="K347" s="185">
        <f>K348</f>
        <v>0</v>
      </c>
      <c r="L347" s="185">
        <f>L348</f>
        <v>0</v>
      </c>
    </row>
    <row r="348" spans="1:16" hidden="1">
      <c r="A348" s="170">
        <v>3</v>
      </c>
      <c r="B348" s="170">
        <v>3</v>
      </c>
      <c r="C348" s="166">
        <v>2</v>
      </c>
      <c r="D348" s="168">
        <v>2</v>
      </c>
      <c r="E348" s="166">
        <v>1</v>
      </c>
      <c r="F348" s="169"/>
      <c r="G348" s="191" t="s">
        <v>177</v>
      </c>
      <c r="H348" s="146">
        <v>315</v>
      </c>
      <c r="I348" s="155">
        <f>SUM(I349:I350)</f>
        <v>0</v>
      </c>
      <c r="J348" s="197">
        <f>SUM(J349:J350)</f>
        <v>0</v>
      </c>
      <c r="K348" s="156">
        <f>SUM(K349:K350)</f>
        <v>0</v>
      </c>
      <c r="L348" s="156">
        <f>SUM(L349:L350)</f>
        <v>0</v>
      </c>
    </row>
    <row r="349" spans="1:16" hidden="1">
      <c r="A349" s="170">
        <v>3</v>
      </c>
      <c r="B349" s="170">
        <v>3</v>
      </c>
      <c r="C349" s="166">
        <v>2</v>
      </c>
      <c r="D349" s="168">
        <v>2</v>
      </c>
      <c r="E349" s="170">
        <v>1</v>
      </c>
      <c r="F349" s="202">
        <v>1</v>
      </c>
      <c r="G349" s="168" t="s">
        <v>178</v>
      </c>
      <c r="H349" s="146">
        <v>316</v>
      </c>
      <c r="I349" s="174">
        <v>0</v>
      </c>
      <c r="J349" s="174">
        <v>0</v>
      </c>
      <c r="K349" s="174">
        <v>0</v>
      </c>
      <c r="L349" s="174">
        <v>0</v>
      </c>
    </row>
    <row r="350" spans="1:16" hidden="1">
      <c r="A350" s="179">
        <v>3</v>
      </c>
      <c r="B350" s="179">
        <v>3</v>
      </c>
      <c r="C350" s="180">
        <v>2</v>
      </c>
      <c r="D350" s="181">
        <v>2</v>
      </c>
      <c r="E350" s="182">
        <v>1</v>
      </c>
      <c r="F350" s="210">
        <v>2</v>
      </c>
      <c r="G350" s="182" t="s">
        <v>179</v>
      </c>
      <c r="H350" s="146">
        <v>317</v>
      </c>
      <c r="I350" s="174">
        <v>0</v>
      </c>
      <c r="J350" s="174">
        <v>0</v>
      </c>
      <c r="K350" s="174">
        <v>0</v>
      </c>
      <c r="L350" s="174">
        <v>0</v>
      </c>
    </row>
    <row r="351" spans="1:16" ht="23.25" hidden="1" customHeight="1">
      <c r="A351" s="170">
        <v>3</v>
      </c>
      <c r="B351" s="170">
        <v>3</v>
      </c>
      <c r="C351" s="166">
        <v>2</v>
      </c>
      <c r="D351" s="167">
        <v>3</v>
      </c>
      <c r="E351" s="168"/>
      <c r="F351" s="202"/>
      <c r="G351" s="168" t="s">
        <v>180</v>
      </c>
      <c r="H351" s="146">
        <v>318</v>
      </c>
      <c r="I351" s="155">
        <f>I352</f>
        <v>0</v>
      </c>
      <c r="J351" s="197">
        <f>J352</f>
        <v>0</v>
      </c>
      <c r="K351" s="156">
        <f>K352</f>
        <v>0</v>
      </c>
      <c r="L351" s="156">
        <f>L352</f>
        <v>0</v>
      </c>
      <c r="M351" s="38"/>
    </row>
    <row r="352" spans="1:16" ht="27.75" hidden="1" customHeight="1">
      <c r="A352" s="170">
        <v>3</v>
      </c>
      <c r="B352" s="170">
        <v>3</v>
      </c>
      <c r="C352" s="166">
        <v>2</v>
      </c>
      <c r="D352" s="167">
        <v>3</v>
      </c>
      <c r="E352" s="168">
        <v>1</v>
      </c>
      <c r="F352" s="202"/>
      <c r="G352" s="168" t="s">
        <v>180</v>
      </c>
      <c r="H352" s="146">
        <v>319</v>
      </c>
      <c r="I352" s="155">
        <f>I353+I354</f>
        <v>0</v>
      </c>
      <c r="J352" s="155">
        <f>J353+J354</f>
        <v>0</v>
      </c>
      <c r="K352" s="155">
        <f>K353+K354</f>
        <v>0</v>
      </c>
      <c r="L352" s="155">
        <f>L353+L354</f>
        <v>0</v>
      </c>
      <c r="M352" s="38"/>
    </row>
    <row r="353" spans="1:13" ht="28.5" hidden="1" customHeight="1">
      <c r="A353" s="170">
        <v>3</v>
      </c>
      <c r="B353" s="170">
        <v>3</v>
      </c>
      <c r="C353" s="166">
        <v>2</v>
      </c>
      <c r="D353" s="167">
        <v>3</v>
      </c>
      <c r="E353" s="168">
        <v>1</v>
      </c>
      <c r="F353" s="202">
        <v>1</v>
      </c>
      <c r="G353" s="168" t="s">
        <v>181</v>
      </c>
      <c r="H353" s="146">
        <v>320</v>
      </c>
      <c r="I353" s="220">
        <v>0</v>
      </c>
      <c r="J353" s="220">
        <v>0</v>
      </c>
      <c r="K353" s="220">
        <v>0</v>
      </c>
      <c r="L353" s="219">
        <v>0</v>
      </c>
      <c r="M353" s="38"/>
    </row>
    <row r="354" spans="1:13" ht="27.75" hidden="1" customHeight="1">
      <c r="A354" s="170">
        <v>3</v>
      </c>
      <c r="B354" s="170">
        <v>3</v>
      </c>
      <c r="C354" s="166">
        <v>2</v>
      </c>
      <c r="D354" s="167">
        <v>3</v>
      </c>
      <c r="E354" s="168">
        <v>1</v>
      </c>
      <c r="F354" s="202">
        <v>2</v>
      </c>
      <c r="G354" s="168" t="s">
        <v>182</v>
      </c>
      <c r="H354" s="146">
        <v>321</v>
      </c>
      <c r="I354" s="174">
        <v>0</v>
      </c>
      <c r="J354" s="174">
        <v>0</v>
      </c>
      <c r="K354" s="174">
        <v>0</v>
      </c>
      <c r="L354" s="174">
        <v>0</v>
      </c>
      <c r="M354" s="38"/>
    </row>
    <row r="355" spans="1:13" hidden="1">
      <c r="A355" s="170">
        <v>3</v>
      </c>
      <c r="B355" s="170">
        <v>3</v>
      </c>
      <c r="C355" s="166">
        <v>2</v>
      </c>
      <c r="D355" s="167">
        <v>4</v>
      </c>
      <c r="E355" s="167"/>
      <c r="F355" s="169"/>
      <c r="G355" s="168" t="s">
        <v>183</v>
      </c>
      <c r="H355" s="146">
        <v>322</v>
      </c>
      <c r="I355" s="155">
        <f>I356</f>
        <v>0</v>
      </c>
      <c r="J355" s="197">
        <f>J356</f>
        <v>0</v>
      </c>
      <c r="K355" s="156">
        <f>K356</f>
        <v>0</v>
      </c>
      <c r="L355" s="156">
        <f>L356</f>
        <v>0</v>
      </c>
    </row>
    <row r="356" spans="1:13" hidden="1">
      <c r="A356" s="187">
        <v>3</v>
      </c>
      <c r="B356" s="187">
        <v>3</v>
      </c>
      <c r="C356" s="161">
        <v>2</v>
      </c>
      <c r="D356" s="159">
        <v>4</v>
      </c>
      <c r="E356" s="159">
        <v>1</v>
      </c>
      <c r="F356" s="162"/>
      <c r="G356" s="168" t="s">
        <v>183</v>
      </c>
      <c r="H356" s="146">
        <v>323</v>
      </c>
      <c r="I356" s="177">
        <f>SUM(I357:I358)</f>
        <v>0</v>
      </c>
      <c r="J356" s="199">
        <f>SUM(J357:J358)</f>
        <v>0</v>
      </c>
      <c r="K356" s="178">
        <f>SUM(K357:K358)</f>
        <v>0</v>
      </c>
      <c r="L356" s="178">
        <f>SUM(L357:L358)</f>
        <v>0</v>
      </c>
    </row>
    <row r="357" spans="1:13" ht="30.75" hidden="1" customHeight="1">
      <c r="A357" s="170">
        <v>3</v>
      </c>
      <c r="B357" s="170">
        <v>3</v>
      </c>
      <c r="C357" s="166">
        <v>2</v>
      </c>
      <c r="D357" s="167">
        <v>4</v>
      </c>
      <c r="E357" s="167">
        <v>1</v>
      </c>
      <c r="F357" s="169">
        <v>1</v>
      </c>
      <c r="G357" s="168" t="s">
        <v>184</v>
      </c>
      <c r="H357" s="146">
        <v>324</v>
      </c>
      <c r="I357" s="174">
        <v>0</v>
      </c>
      <c r="J357" s="174">
        <v>0</v>
      </c>
      <c r="K357" s="174">
        <v>0</v>
      </c>
      <c r="L357" s="174">
        <v>0</v>
      </c>
      <c r="M357" s="38"/>
    </row>
    <row r="358" spans="1:13" hidden="1">
      <c r="A358" s="170">
        <v>3</v>
      </c>
      <c r="B358" s="170">
        <v>3</v>
      </c>
      <c r="C358" s="166">
        <v>2</v>
      </c>
      <c r="D358" s="167">
        <v>4</v>
      </c>
      <c r="E358" s="167">
        <v>1</v>
      </c>
      <c r="F358" s="169">
        <v>2</v>
      </c>
      <c r="G358" s="168" t="s">
        <v>192</v>
      </c>
      <c r="H358" s="146">
        <v>325</v>
      </c>
      <c r="I358" s="174">
        <v>0</v>
      </c>
      <c r="J358" s="174">
        <v>0</v>
      </c>
      <c r="K358" s="174">
        <v>0</v>
      </c>
      <c r="L358" s="174">
        <v>0</v>
      </c>
    </row>
    <row r="359" spans="1:13" hidden="1">
      <c r="A359" s="170">
        <v>3</v>
      </c>
      <c r="B359" s="170">
        <v>3</v>
      </c>
      <c r="C359" s="166">
        <v>2</v>
      </c>
      <c r="D359" s="167">
        <v>5</v>
      </c>
      <c r="E359" s="167"/>
      <c r="F359" s="169"/>
      <c r="G359" s="168" t="s">
        <v>186</v>
      </c>
      <c r="H359" s="146">
        <v>326</v>
      </c>
      <c r="I359" s="155">
        <f t="shared" ref="I359:L360" si="31">I360</f>
        <v>0</v>
      </c>
      <c r="J359" s="197">
        <f t="shared" si="31"/>
        <v>0</v>
      </c>
      <c r="K359" s="156">
        <f t="shared" si="31"/>
        <v>0</v>
      </c>
      <c r="L359" s="156">
        <f t="shared" si="31"/>
        <v>0</v>
      </c>
    </row>
    <row r="360" spans="1:13" hidden="1">
      <c r="A360" s="187">
        <v>3</v>
      </c>
      <c r="B360" s="187">
        <v>3</v>
      </c>
      <c r="C360" s="161">
        <v>2</v>
      </c>
      <c r="D360" s="159">
        <v>5</v>
      </c>
      <c r="E360" s="159">
        <v>1</v>
      </c>
      <c r="F360" s="162"/>
      <c r="G360" s="168" t="s">
        <v>186</v>
      </c>
      <c r="H360" s="146">
        <v>327</v>
      </c>
      <c r="I360" s="177">
        <f t="shared" si="31"/>
        <v>0</v>
      </c>
      <c r="J360" s="199">
        <f t="shared" si="31"/>
        <v>0</v>
      </c>
      <c r="K360" s="178">
        <f t="shared" si="31"/>
        <v>0</v>
      </c>
      <c r="L360" s="178">
        <f t="shared" si="31"/>
        <v>0</v>
      </c>
    </row>
    <row r="361" spans="1:13" hidden="1">
      <c r="A361" s="170">
        <v>3</v>
      </c>
      <c r="B361" s="170">
        <v>3</v>
      </c>
      <c r="C361" s="166">
        <v>2</v>
      </c>
      <c r="D361" s="167">
        <v>5</v>
      </c>
      <c r="E361" s="167">
        <v>1</v>
      </c>
      <c r="F361" s="169">
        <v>1</v>
      </c>
      <c r="G361" s="168" t="s">
        <v>186</v>
      </c>
      <c r="H361" s="146">
        <v>328</v>
      </c>
      <c r="I361" s="220">
        <v>0</v>
      </c>
      <c r="J361" s="220">
        <v>0</v>
      </c>
      <c r="K361" s="220">
        <v>0</v>
      </c>
      <c r="L361" s="219">
        <v>0</v>
      </c>
    </row>
    <row r="362" spans="1:13" ht="30.75" hidden="1" customHeight="1">
      <c r="A362" s="170">
        <v>3</v>
      </c>
      <c r="B362" s="170">
        <v>3</v>
      </c>
      <c r="C362" s="166">
        <v>2</v>
      </c>
      <c r="D362" s="167">
        <v>6</v>
      </c>
      <c r="E362" s="167"/>
      <c r="F362" s="169"/>
      <c r="G362" s="168" t="s">
        <v>157</v>
      </c>
      <c r="H362" s="146">
        <v>329</v>
      </c>
      <c r="I362" s="155">
        <f t="shared" ref="I362:L363" si="32">I363</f>
        <v>0</v>
      </c>
      <c r="J362" s="197">
        <f t="shared" si="32"/>
        <v>0</v>
      </c>
      <c r="K362" s="156">
        <f t="shared" si="32"/>
        <v>0</v>
      </c>
      <c r="L362" s="156">
        <f t="shared" si="32"/>
        <v>0</v>
      </c>
      <c r="M362" s="38"/>
    </row>
    <row r="363" spans="1:13" ht="25.5" hidden="1" customHeight="1">
      <c r="A363" s="170">
        <v>3</v>
      </c>
      <c r="B363" s="170">
        <v>3</v>
      </c>
      <c r="C363" s="166">
        <v>2</v>
      </c>
      <c r="D363" s="167">
        <v>6</v>
      </c>
      <c r="E363" s="167">
        <v>1</v>
      </c>
      <c r="F363" s="169"/>
      <c r="G363" s="168" t="s">
        <v>157</v>
      </c>
      <c r="H363" s="146">
        <v>330</v>
      </c>
      <c r="I363" s="155">
        <f t="shared" si="32"/>
        <v>0</v>
      </c>
      <c r="J363" s="197">
        <f t="shared" si="32"/>
        <v>0</v>
      </c>
      <c r="K363" s="156">
        <f t="shared" si="32"/>
        <v>0</v>
      </c>
      <c r="L363" s="156">
        <f t="shared" si="32"/>
        <v>0</v>
      </c>
      <c r="M363" s="38"/>
    </row>
    <row r="364" spans="1:13" ht="24" hidden="1" customHeight="1">
      <c r="A364" s="179">
        <v>3</v>
      </c>
      <c r="B364" s="179">
        <v>3</v>
      </c>
      <c r="C364" s="180">
        <v>2</v>
      </c>
      <c r="D364" s="181">
        <v>6</v>
      </c>
      <c r="E364" s="181">
        <v>1</v>
      </c>
      <c r="F364" s="183">
        <v>1</v>
      </c>
      <c r="G364" s="182" t="s">
        <v>157</v>
      </c>
      <c r="H364" s="146">
        <v>331</v>
      </c>
      <c r="I364" s="220">
        <v>0</v>
      </c>
      <c r="J364" s="220">
        <v>0</v>
      </c>
      <c r="K364" s="220">
        <v>0</v>
      </c>
      <c r="L364" s="219">
        <v>0</v>
      </c>
      <c r="M364" s="38"/>
    </row>
    <row r="365" spans="1:13" ht="28.5" hidden="1" customHeight="1">
      <c r="A365" s="170">
        <v>3</v>
      </c>
      <c r="B365" s="170">
        <v>3</v>
      </c>
      <c r="C365" s="166">
        <v>2</v>
      </c>
      <c r="D365" s="167">
        <v>7</v>
      </c>
      <c r="E365" s="167"/>
      <c r="F365" s="169"/>
      <c r="G365" s="168" t="s">
        <v>188</v>
      </c>
      <c r="H365" s="146">
        <v>332</v>
      </c>
      <c r="I365" s="155">
        <f>I366</f>
        <v>0</v>
      </c>
      <c r="J365" s="197">
        <f>J366</f>
        <v>0</v>
      </c>
      <c r="K365" s="156">
        <f>K366</f>
        <v>0</v>
      </c>
      <c r="L365" s="156">
        <f>L366</f>
        <v>0</v>
      </c>
      <c r="M365" s="38"/>
    </row>
    <row r="366" spans="1:13" ht="28.5" hidden="1" customHeight="1">
      <c r="A366" s="179">
        <v>3</v>
      </c>
      <c r="B366" s="179">
        <v>3</v>
      </c>
      <c r="C366" s="180">
        <v>2</v>
      </c>
      <c r="D366" s="181">
        <v>7</v>
      </c>
      <c r="E366" s="181">
        <v>1</v>
      </c>
      <c r="F366" s="183"/>
      <c r="G366" s="168" t="s">
        <v>188</v>
      </c>
      <c r="H366" s="146">
        <v>333</v>
      </c>
      <c r="I366" s="155">
        <f>SUM(I367:I368)</f>
        <v>0</v>
      </c>
      <c r="J366" s="155">
        <f>SUM(J367:J368)</f>
        <v>0</v>
      </c>
      <c r="K366" s="155">
        <f>SUM(K367:K368)</f>
        <v>0</v>
      </c>
      <c r="L366" s="155">
        <f>SUM(L367:L368)</f>
        <v>0</v>
      </c>
      <c r="M366" s="38"/>
    </row>
    <row r="367" spans="1:13" ht="27" hidden="1" customHeight="1">
      <c r="A367" s="170">
        <v>3</v>
      </c>
      <c r="B367" s="170">
        <v>3</v>
      </c>
      <c r="C367" s="166">
        <v>2</v>
      </c>
      <c r="D367" s="167">
        <v>7</v>
      </c>
      <c r="E367" s="167">
        <v>1</v>
      </c>
      <c r="F367" s="169">
        <v>1</v>
      </c>
      <c r="G367" s="168" t="s">
        <v>189</v>
      </c>
      <c r="H367" s="146">
        <v>334</v>
      </c>
      <c r="I367" s="220">
        <v>0</v>
      </c>
      <c r="J367" s="220">
        <v>0</v>
      </c>
      <c r="K367" s="220">
        <v>0</v>
      </c>
      <c r="L367" s="219">
        <v>0</v>
      </c>
      <c r="M367" s="38"/>
    </row>
    <row r="368" spans="1:13" ht="30" hidden="1" customHeight="1">
      <c r="A368" s="170">
        <v>3</v>
      </c>
      <c r="B368" s="170">
        <v>3</v>
      </c>
      <c r="C368" s="166">
        <v>2</v>
      </c>
      <c r="D368" s="167">
        <v>7</v>
      </c>
      <c r="E368" s="167">
        <v>1</v>
      </c>
      <c r="F368" s="169">
        <v>2</v>
      </c>
      <c r="G368" s="168" t="s">
        <v>190</v>
      </c>
      <c r="H368" s="146">
        <v>335</v>
      </c>
      <c r="I368" s="174">
        <v>0</v>
      </c>
      <c r="J368" s="174">
        <v>0</v>
      </c>
      <c r="K368" s="174">
        <v>0</v>
      </c>
      <c r="L368" s="174">
        <v>0</v>
      </c>
      <c r="M368" s="38"/>
    </row>
    <row r="369" spans="1:13" ht="39.75" customHeight="1">
      <c r="A369" s="133"/>
      <c r="B369" s="133"/>
      <c r="C369" s="134"/>
      <c r="D369" s="236"/>
      <c r="E369" s="237"/>
      <c r="F369" s="238"/>
      <c r="G369" s="239" t="s">
        <v>193</v>
      </c>
      <c r="H369" s="146">
        <v>336</v>
      </c>
      <c r="I369" s="207">
        <f>SUM(I34+I185)</f>
        <v>707609</v>
      </c>
      <c r="J369" s="207">
        <f>SUM(J34+J185)</f>
        <v>707609</v>
      </c>
      <c r="K369" s="207">
        <f>SUM(K34+K185)</f>
        <v>707609</v>
      </c>
      <c r="L369" s="207">
        <f>SUM(L34+L185)</f>
        <v>707609</v>
      </c>
      <c r="M369" s="38"/>
    </row>
    <row r="370" spans="1:13" ht="18.75" customHeight="1">
      <c r="G370" s="157"/>
      <c r="H370" s="146"/>
      <c r="I370" s="240"/>
      <c r="J370" s="241"/>
      <c r="K370" s="241"/>
      <c r="L370" s="241"/>
    </row>
    <row r="371" spans="1:13" ht="23.25" customHeight="1">
      <c r="A371" s="491" t="s">
        <v>371</v>
      </c>
      <c r="B371" s="491"/>
      <c r="C371" s="491"/>
      <c r="D371" s="491"/>
      <c r="E371" s="491"/>
      <c r="F371" s="491"/>
      <c r="G371" s="491"/>
      <c r="H371" s="242"/>
      <c r="I371" s="243"/>
      <c r="J371" s="492" t="s">
        <v>372</v>
      </c>
      <c r="K371" s="492"/>
      <c r="L371" s="492"/>
    </row>
    <row r="372" spans="1:13" ht="18.75" customHeight="1">
      <c r="A372" s="244"/>
      <c r="B372" s="244"/>
      <c r="C372" s="244"/>
      <c r="D372" s="478" t="s">
        <v>393</v>
      </c>
      <c r="E372" s="478"/>
      <c r="F372" s="478"/>
      <c r="G372" s="478"/>
      <c r="I372" s="245" t="s">
        <v>194</v>
      </c>
      <c r="K372" s="479" t="s">
        <v>195</v>
      </c>
      <c r="L372" s="479"/>
    </row>
    <row r="373" spans="1:13" ht="12.75" customHeight="1">
      <c r="I373" s="246"/>
      <c r="K373" s="246"/>
      <c r="L373" s="246"/>
    </row>
    <row r="374" spans="1:13" ht="31.5" customHeight="1">
      <c r="A374" s="480" t="s">
        <v>365</v>
      </c>
      <c r="B374" s="480"/>
      <c r="C374" s="480"/>
      <c r="D374" s="480"/>
      <c r="E374" s="480"/>
      <c r="F374" s="480"/>
      <c r="G374" s="480"/>
      <c r="I374" s="246"/>
      <c r="J374" s="481" t="s">
        <v>196</v>
      </c>
      <c r="K374" s="481"/>
      <c r="L374" s="481"/>
    </row>
    <row r="375" spans="1:13" ht="33.75" customHeight="1">
      <c r="D375" s="482" t="s">
        <v>394</v>
      </c>
      <c r="E375" s="483"/>
      <c r="F375" s="483"/>
      <c r="G375" s="483"/>
      <c r="H375" s="91"/>
      <c r="I375" s="247" t="s">
        <v>194</v>
      </c>
      <c r="K375" s="479" t="s">
        <v>195</v>
      </c>
      <c r="L375" s="479"/>
    </row>
    <row r="376" spans="1:13" ht="7.5" customHeight="1"/>
    <row r="377" spans="1:13" ht="8.25" customHeight="1">
      <c r="H377" s="92" t="s">
        <v>373</v>
      </c>
    </row>
  </sheetData>
  <mergeCells count="32">
    <mergeCell ref="A374:G374"/>
    <mergeCell ref="J374:L374"/>
    <mergeCell ref="D375:G375"/>
    <mergeCell ref="K375:L375"/>
    <mergeCell ref="A33:F33"/>
    <mergeCell ref="A371:G371"/>
    <mergeCell ref="J371:L371"/>
    <mergeCell ref="D372:G372"/>
    <mergeCell ref="K372:L372"/>
    <mergeCell ref="E21:K21"/>
    <mergeCell ref="A22:L22"/>
    <mergeCell ref="G31:G32"/>
    <mergeCell ref="H31:H32"/>
    <mergeCell ref="I31:J31"/>
    <mergeCell ref="K31:K32"/>
    <mergeCell ref="L31:L32"/>
    <mergeCell ref="A31:F32"/>
    <mergeCell ref="A27:I27"/>
    <mergeCell ref="A26:I26"/>
    <mergeCell ref="G29:H29"/>
    <mergeCell ref="J1:L1"/>
    <mergeCell ref="J2:L2"/>
    <mergeCell ref="A10:L10"/>
    <mergeCell ref="G15:K15"/>
    <mergeCell ref="G19:K19"/>
    <mergeCell ref="A7:L7"/>
    <mergeCell ref="A9:L9"/>
    <mergeCell ref="G12:K12"/>
    <mergeCell ref="A13:L13"/>
    <mergeCell ref="G14:K14"/>
    <mergeCell ref="B16:L16"/>
    <mergeCell ref="G18:K18"/>
  </mergeCells>
  <pageMargins left="0.70866141732283472" right="0.70866141732283472" top="0.74803149606299213" bottom="0.74803149606299213" header="0.31496062992125984" footer="0.31496062992125984"/>
  <pageSetup paperSize="9" scale="58"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7"/>
  <sheetViews>
    <sheetView topLeftCell="A19" workbookViewId="0">
      <selection activeCell="G30" sqref="G30"/>
    </sheetView>
  </sheetViews>
  <sheetFormatPr defaultColWidth="9.140625" defaultRowHeight="15"/>
  <cols>
    <col min="1" max="4" width="2" style="92" customWidth="1"/>
    <col min="5" max="5" width="2.140625" style="92" customWidth="1"/>
    <col min="6" max="6" width="3.5703125" style="91" customWidth="1"/>
    <col min="7" max="7" width="34.28515625" style="92" customWidth="1"/>
    <col min="8" max="8" width="4.7109375" style="92" customWidth="1"/>
    <col min="9" max="12" width="12.85546875" style="92" customWidth="1"/>
    <col min="13" max="13" width="0.140625" style="92" hidden="1" customWidth="1"/>
    <col min="14" max="14" width="6.140625" style="92" hidden="1" customWidth="1"/>
    <col min="15" max="15" width="8.85546875" style="92" hidden="1" customWidth="1"/>
    <col min="16" max="16" width="9.140625" style="92"/>
    <col min="17" max="17" width="6.140625" style="92" customWidth="1"/>
    <col min="18" max="18" width="9.140625" style="92"/>
    <col min="19" max="16384" width="9.140625" style="38"/>
  </cols>
  <sheetData>
    <row r="1" spans="1:17" ht="24.75" customHeight="1">
      <c r="G1" s="107"/>
      <c r="H1" s="108"/>
      <c r="I1" s="109"/>
      <c r="J1" s="474" t="s">
        <v>368</v>
      </c>
      <c r="K1" s="474"/>
      <c r="L1" s="474"/>
      <c r="M1" s="110"/>
      <c r="N1" s="81"/>
      <c r="O1" s="81"/>
      <c r="P1" s="81"/>
      <c r="Q1" s="81"/>
    </row>
    <row r="2" spans="1:17" ht="13.5" customHeight="1">
      <c r="H2" s="108"/>
      <c r="I2" s="111"/>
      <c r="J2" s="475" t="s">
        <v>357</v>
      </c>
      <c r="K2" s="475"/>
      <c r="L2" s="475"/>
      <c r="M2" s="110"/>
      <c r="N2" s="81"/>
      <c r="O2" s="81"/>
      <c r="P2" s="81"/>
      <c r="Q2" s="112"/>
    </row>
    <row r="3" spans="1:17" ht="5.25" customHeight="1">
      <c r="H3" s="113"/>
      <c r="I3" s="81"/>
      <c r="J3" s="81"/>
      <c r="K3" s="114"/>
      <c r="L3" s="114"/>
      <c r="M3" s="110"/>
      <c r="N3" s="81"/>
      <c r="O3" s="81"/>
      <c r="P3" s="81"/>
      <c r="Q3" s="112"/>
    </row>
    <row r="4" spans="1:17" ht="6" customHeight="1">
      <c r="G4" s="115" t="s">
        <v>0</v>
      </c>
      <c r="H4" s="108"/>
      <c r="J4" s="114"/>
      <c r="K4" s="114"/>
      <c r="L4" s="114"/>
      <c r="M4" s="110"/>
      <c r="N4" s="81"/>
      <c r="O4" s="81"/>
      <c r="P4" s="81"/>
      <c r="Q4" s="112"/>
    </row>
    <row r="5" spans="1:17" ht="5.25" customHeight="1">
      <c r="H5" s="108"/>
      <c r="J5" s="114"/>
      <c r="K5" s="114"/>
      <c r="L5" s="114"/>
      <c r="M5" s="110"/>
      <c r="N5" s="81"/>
      <c r="O5" s="81"/>
      <c r="P5" s="81"/>
      <c r="Q5" s="112"/>
    </row>
    <row r="6" spans="1:17" ht="3.75" customHeight="1">
      <c r="H6" s="108"/>
      <c r="J6" s="116"/>
      <c r="K6" s="114"/>
      <c r="L6" s="114"/>
      <c r="M6" s="110"/>
      <c r="N6" s="81"/>
      <c r="O6" s="81"/>
      <c r="P6" s="81"/>
    </row>
    <row r="7" spans="1:17" ht="36.75" customHeight="1">
      <c r="A7" s="476" t="s">
        <v>377</v>
      </c>
      <c r="B7" s="476"/>
      <c r="C7" s="476"/>
      <c r="D7" s="476"/>
      <c r="E7" s="476"/>
      <c r="F7" s="476"/>
      <c r="G7" s="476"/>
      <c r="H7" s="476"/>
      <c r="I7" s="476"/>
      <c r="J7" s="476"/>
      <c r="K7" s="476"/>
      <c r="L7" s="476"/>
      <c r="M7" s="117"/>
      <c r="N7" s="117"/>
      <c r="O7" s="117"/>
      <c r="P7" s="117"/>
      <c r="Q7" s="117"/>
    </row>
    <row r="8" spans="1:17" ht="12" customHeight="1">
      <c r="G8" s="117"/>
      <c r="H8" s="118"/>
      <c r="I8" s="118"/>
      <c r="J8" s="119"/>
      <c r="K8" s="119"/>
      <c r="L8" s="120"/>
      <c r="M8" s="110"/>
    </row>
    <row r="9" spans="1:17" ht="18" customHeight="1">
      <c r="A9" s="477" t="s">
        <v>338</v>
      </c>
      <c r="B9" s="477"/>
      <c r="C9" s="477"/>
      <c r="D9" s="477"/>
      <c r="E9" s="477"/>
      <c r="F9" s="477"/>
      <c r="G9" s="477"/>
      <c r="H9" s="477"/>
      <c r="I9" s="477"/>
      <c r="J9" s="477"/>
      <c r="K9" s="477"/>
      <c r="L9" s="477"/>
      <c r="M9" s="110"/>
    </row>
    <row r="10" spans="1:17" ht="18.75" customHeight="1">
      <c r="A10" s="473" t="s">
        <v>1</v>
      </c>
      <c r="B10" s="470"/>
      <c r="C10" s="470"/>
      <c r="D10" s="470"/>
      <c r="E10" s="470"/>
      <c r="F10" s="470"/>
      <c r="G10" s="470"/>
      <c r="H10" s="470"/>
      <c r="I10" s="470"/>
      <c r="J10" s="470"/>
      <c r="K10" s="470"/>
      <c r="L10" s="470"/>
      <c r="M10" s="110"/>
    </row>
    <row r="11" spans="1:17" ht="7.5" customHeight="1">
      <c r="A11" s="121"/>
      <c r="B11" s="81"/>
      <c r="C11" s="81"/>
      <c r="D11" s="81"/>
      <c r="E11" s="81"/>
      <c r="F11" s="81"/>
      <c r="G11" s="81"/>
      <c r="H11" s="81"/>
      <c r="I11" s="81"/>
      <c r="J11" s="81"/>
      <c r="K11" s="81"/>
      <c r="L11" s="81"/>
      <c r="M11" s="110"/>
    </row>
    <row r="12" spans="1:17" ht="14.25" customHeight="1">
      <c r="A12" s="121"/>
      <c r="B12" s="81"/>
      <c r="C12" s="81"/>
      <c r="D12" s="81"/>
      <c r="E12" s="81"/>
      <c r="F12" s="81"/>
      <c r="G12" s="467" t="s">
        <v>378</v>
      </c>
      <c r="H12" s="467"/>
      <c r="I12" s="467"/>
      <c r="J12" s="467"/>
      <c r="K12" s="467"/>
      <c r="L12" s="81"/>
      <c r="M12" s="110"/>
    </row>
    <row r="13" spans="1:17" ht="16.5" customHeight="1">
      <c r="A13" s="468" t="s">
        <v>379</v>
      </c>
      <c r="B13" s="468"/>
      <c r="C13" s="468"/>
      <c r="D13" s="468"/>
      <c r="E13" s="468"/>
      <c r="F13" s="468"/>
      <c r="G13" s="468"/>
      <c r="H13" s="468"/>
      <c r="I13" s="468"/>
      <c r="J13" s="468"/>
      <c r="K13" s="468"/>
      <c r="L13" s="468"/>
      <c r="M13" s="110"/>
      <c r="P13" s="92" t="s">
        <v>9</v>
      </c>
    </row>
    <row r="14" spans="1:17" ht="15.75" customHeight="1">
      <c r="G14" s="472" t="s">
        <v>395</v>
      </c>
      <c r="H14" s="472"/>
      <c r="I14" s="472"/>
      <c r="J14" s="472"/>
      <c r="K14" s="472"/>
      <c r="M14" s="110"/>
    </row>
    <row r="15" spans="1:17" ht="12" customHeight="1">
      <c r="G15" s="469" t="s">
        <v>380</v>
      </c>
      <c r="H15" s="469"/>
      <c r="I15" s="469"/>
      <c r="J15" s="469"/>
      <c r="K15" s="469"/>
    </row>
    <row r="16" spans="1:17" ht="12" customHeight="1">
      <c r="B16" s="468" t="s">
        <v>2</v>
      </c>
      <c r="C16" s="468"/>
      <c r="D16" s="468"/>
      <c r="E16" s="468"/>
      <c r="F16" s="468"/>
      <c r="G16" s="468"/>
      <c r="H16" s="468"/>
      <c r="I16" s="468"/>
      <c r="J16" s="468"/>
      <c r="K16" s="468"/>
      <c r="L16" s="468"/>
    </row>
    <row r="17" spans="1:13" ht="12" customHeight="1"/>
    <row r="18" spans="1:13" ht="12.75" customHeight="1">
      <c r="G18" s="472" t="s">
        <v>381</v>
      </c>
      <c r="H18" s="472"/>
      <c r="I18" s="472"/>
      <c r="J18" s="472"/>
      <c r="K18" s="472"/>
    </row>
    <row r="19" spans="1:13" ht="11.25" customHeight="1">
      <c r="G19" s="470" t="s">
        <v>3</v>
      </c>
      <c r="H19" s="470"/>
      <c r="I19" s="470"/>
      <c r="J19" s="470"/>
      <c r="K19" s="470"/>
    </row>
    <row r="20" spans="1:13" ht="11.25" customHeight="1">
      <c r="G20" s="81"/>
      <c r="H20" s="81"/>
      <c r="I20" s="81"/>
      <c r="J20" s="81"/>
      <c r="K20" s="81"/>
    </row>
    <row r="21" spans="1:13">
      <c r="E21" s="465" t="s">
        <v>199</v>
      </c>
      <c r="F21" s="465"/>
      <c r="G21" s="465"/>
      <c r="H21" s="465"/>
      <c r="I21" s="465"/>
      <c r="J21" s="465"/>
      <c r="K21" s="465"/>
    </row>
    <row r="22" spans="1:13" ht="12" customHeight="1">
      <c r="A22" s="466" t="s">
        <v>4</v>
      </c>
      <c r="B22" s="466"/>
      <c r="C22" s="466"/>
      <c r="D22" s="466"/>
      <c r="E22" s="466"/>
      <c r="F22" s="466"/>
      <c r="G22" s="466"/>
      <c r="H22" s="466"/>
      <c r="I22" s="466"/>
      <c r="J22" s="466"/>
      <c r="K22" s="466"/>
      <c r="L22" s="466"/>
      <c r="M22" s="122"/>
    </row>
    <row r="23" spans="1:13" ht="12" customHeight="1">
      <c r="F23" s="92"/>
      <c r="J23" s="123"/>
      <c r="K23" s="120"/>
      <c r="L23" s="124" t="s">
        <v>5</v>
      </c>
      <c r="M23" s="122"/>
    </row>
    <row r="24" spans="1:13" ht="11.25" customHeight="1">
      <c r="F24" s="92"/>
      <c r="J24" s="125" t="s">
        <v>358</v>
      </c>
      <c r="K24" s="113"/>
      <c r="L24" s="126"/>
      <c r="M24" s="122"/>
    </row>
    <row r="25" spans="1:13" ht="12" customHeight="1">
      <c r="E25" s="81"/>
      <c r="F25" s="127"/>
      <c r="I25" s="102"/>
      <c r="J25" s="102"/>
      <c r="K25" s="128" t="s">
        <v>6</v>
      </c>
      <c r="L25" s="126"/>
      <c r="M25" s="122"/>
    </row>
    <row r="26" spans="1:13" ht="12.75" customHeight="1">
      <c r="A26" s="483"/>
      <c r="B26" s="483"/>
      <c r="C26" s="483"/>
      <c r="D26" s="483"/>
      <c r="E26" s="483"/>
      <c r="F26" s="483"/>
      <c r="G26" s="483"/>
      <c r="H26" s="483"/>
      <c r="I26" s="483"/>
      <c r="K26" s="128" t="s">
        <v>7</v>
      </c>
      <c r="L26" s="129" t="s">
        <v>8</v>
      </c>
      <c r="M26" s="122"/>
    </row>
    <row r="27" spans="1:13" ht="12" customHeight="1">
      <c r="A27" s="483" t="s">
        <v>200</v>
      </c>
      <c r="B27" s="483"/>
      <c r="C27" s="483"/>
      <c r="D27" s="483"/>
      <c r="E27" s="483"/>
      <c r="F27" s="483"/>
      <c r="G27" s="483"/>
      <c r="H27" s="483"/>
      <c r="I27" s="483"/>
      <c r="J27" s="130" t="s">
        <v>10</v>
      </c>
      <c r="K27" s="131" t="s">
        <v>22</v>
      </c>
      <c r="L27" s="126"/>
      <c r="M27" s="122"/>
    </row>
    <row r="28" spans="1:13" ht="43.5" customHeight="1">
      <c r="F28" s="92"/>
      <c r="G28" s="132" t="s">
        <v>11</v>
      </c>
      <c r="H28" s="133" t="s">
        <v>366</v>
      </c>
      <c r="I28" s="134"/>
      <c r="J28" s="135"/>
      <c r="K28" s="126"/>
      <c r="L28" s="126"/>
      <c r="M28" s="122"/>
    </row>
    <row r="29" spans="1:13" ht="13.5" customHeight="1">
      <c r="F29" s="92"/>
      <c r="G29" s="493" t="s">
        <v>12</v>
      </c>
      <c r="H29" s="493"/>
      <c r="I29" s="136" t="s">
        <v>201</v>
      </c>
      <c r="J29" s="137" t="s">
        <v>202</v>
      </c>
      <c r="K29" s="138" t="s">
        <v>202</v>
      </c>
      <c r="L29" s="138" t="s">
        <v>202</v>
      </c>
      <c r="M29" s="122"/>
    </row>
    <row r="30" spans="1:13" ht="25.5" customHeight="1">
      <c r="A30" s="139" t="s">
        <v>367</v>
      </c>
      <c r="B30" s="139"/>
      <c r="C30" s="139"/>
      <c r="D30" s="139"/>
      <c r="E30" s="139"/>
      <c r="F30" s="140"/>
      <c r="G30" s="141"/>
      <c r="I30" s="141"/>
      <c r="J30" s="141"/>
      <c r="K30" s="141"/>
      <c r="L30" s="142" t="s">
        <v>13</v>
      </c>
      <c r="M30" s="143"/>
    </row>
    <row r="31" spans="1:13" ht="24" customHeight="1">
      <c r="A31" s="494" t="s">
        <v>14</v>
      </c>
      <c r="B31" s="495"/>
      <c r="C31" s="495"/>
      <c r="D31" s="495"/>
      <c r="E31" s="495"/>
      <c r="F31" s="495"/>
      <c r="G31" s="498" t="s">
        <v>15</v>
      </c>
      <c r="H31" s="500" t="s">
        <v>16</v>
      </c>
      <c r="I31" s="502" t="s">
        <v>17</v>
      </c>
      <c r="J31" s="503"/>
      <c r="K31" s="484" t="s">
        <v>18</v>
      </c>
      <c r="L31" s="486" t="s">
        <v>19</v>
      </c>
      <c r="M31" s="143"/>
    </row>
    <row r="32" spans="1:13" ht="46.5" customHeight="1">
      <c r="A32" s="496"/>
      <c r="B32" s="497"/>
      <c r="C32" s="497"/>
      <c r="D32" s="497"/>
      <c r="E32" s="497"/>
      <c r="F32" s="497"/>
      <c r="G32" s="499"/>
      <c r="H32" s="501"/>
      <c r="I32" s="144" t="s">
        <v>20</v>
      </c>
      <c r="J32" s="145" t="s">
        <v>21</v>
      </c>
      <c r="K32" s="485"/>
      <c r="L32" s="487"/>
    </row>
    <row r="33" spans="1:18" ht="11.25" customHeight="1">
      <c r="A33" s="488" t="s">
        <v>22</v>
      </c>
      <c r="B33" s="489"/>
      <c r="C33" s="489"/>
      <c r="D33" s="489"/>
      <c r="E33" s="489"/>
      <c r="F33" s="490"/>
      <c r="G33" s="146">
        <v>2</v>
      </c>
      <c r="H33" s="147">
        <v>3</v>
      </c>
      <c r="I33" s="148" t="s">
        <v>23</v>
      </c>
      <c r="J33" s="149" t="s">
        <v>24</v>
      </c>
      <c r="K33" s="150">
        <v>6</v>
      </c>
      <c r="L33" s="150">
        <v>7</v>
      </c>
    </row>
    <row r="34" spans="1:18" s="157" customFormat="1" ht="14.25" customHeight="1">
      <c r="A34" s="151">
        <v>2</v>
      </c>
      <c r="B34" s="151"/>
      <c r="C34" s="152"/>
      <c r="D34" s="153"/>
      <c r="E34" s="151"/>
      <c r="F34" s="154"/>
      <c r="G34" s="153" t="s">
        <v>25</v>
      </c>
      <c r="H34" s="146">
        <v>1</v>
      </c>
      <c r="I34" s="155">
        <f>SUM(I35+I46+I66+I87+I94+I114+I140+I159+I169)</f>
        <v>5954</v>
      </c>
      <c r="J34" s="155">
        <f>SUM(J35+J46+J66+J87+J94+J114+J140+J159+J169)</f>
        <v>5954</v>
      </c>
      <c r="K34" s="156">
        <f>SUM(K35+K46+K66+K87+K94+K114+K140+K159+K169)</f>
        <v>5954</v>
      </c>
      <c r="L34" s="155">
        <f>SUM(L35+L46+L66+L87+L94+L114+L140+L159+L169)</f>
        <v>5954</v>
      </c>
    </row>
    <row r="35" spans="1:18" ht="16.5" customHeight="1">
      <c r="A35" s="151">
        <v>2</v>
      </c>
      <c r="B35" s="158">
        <v>1</v>
      </c>
      <c r="C35" s="159"/>
      <c r="D35" s="160"/>
      <c r="E35" s="161"/>
      <c r="F35" s="162"/>
      <c r="G35" s="163" t="s">
        <v>26</v>
      </c>
      <c r="H35" s="146">
        <v>2</v>
      </c>
      <c r="I35" s="155">
        <f>SUM(I36+I42)</f>
        <v>5954</v>
      </c>
      <c r="J35" s="155">
        <f>SUM(J36+J42)</f>
        <v>5954</v>
      </c>
      <c r="K35" s="164">
        <f>SUM(K36+K42)</f>
        <v>5954</v>
      </c>
      <c r="L35" s="165">
        <f>SUM(L36+L42)</f>
        <v>5954</v>
      </c>
      <c r="M35" s="38"/>
    </row>
    <row r="36" spans="1:18" ht="14.25" customHeight="1">
      <c r="A36" s="166">
        <v>2</v>
      </c>
      <c r="B36" s="166">
        <v>1</v>
      </c>
      <c r="C36" s="167">
        <v>1</v>
      </c>
      <c r="D36" s="168"/>
      <c r="E36" s="166"/>
      <c r="F36" s="169"/>
      <c r="G36" s="168" t="s">
        <v>27</v>
      </c>
      <c r="H36" s="146">
        <v>3</v>
      </c>
      <c r="I36" s="155">
        <f>SUM(I37)</f>
        <v>5930</v>
      </c>
      <c r="J36" s="155">
        <f>SUM(J37)</f>
        <v>5930</v>
      </c>
      <c r="K36" s="156">
        <f>SUM(K37)</f>
        <v>5930</v>
      </c>
      <c r="L36" s="155">
        <f>SUM(L37)</f>
        <v>5930</v>
      </c>
      <c r="M36" s="38"/>
    </row>
    <row r="37" spans="1:18" ht="13.5" customHeight="1">
      <c r="A37" s="170">
        <v>2</v>
      </c>
      <c r="B37" s="166">
        <v>1</v>
      </c>
      <c r="C37" s="167">
        <v>1</v>
      </c>
      <c r="D37" s="168">
        <v>1</v>
      </c>
      <c r="E37" s="166"/>
      <c r="F37" s="169"/>
      <c r="G37" s="168" t="s">
        <v>27</v>
      </c>
      <c r="H37" s="146">
        <v>4</v>
      </c>
      <c r="I37" s="155">
        <f>SUM(I38+I40)</f>
        <v>5930</v>
      </c>
      <c r="J37" s="155">
        <f>SUM(J38+J40)</f>
        <v>5930</v>
      </c>
      <c r="K37" s="155">
        <f>SUM(K38+K40)</f>
        <v>5930</v>
      </c>
      <c r="L37" s="155">
        <f>SUM(L38+L40)</f>
        <v>5930</v>
      </c>
      <c r="M37" s="38"/>
      <c r="Q37" s="171"/>
    </row>
    <row r="38" spans="1:18" ht="14.25" customHeight="1">
      <c r="A38" s="170">
        <v>2</v>
      </c>
      <c r="B38" s="166">
        <v>1</v>
      </c>
      <c r="C38" s="167">
        <v>1</v>
      </c>
      <c r="D38" s="168">
        <v>1</v>
      </c>
      <c r="E38" s="166">
        <v>1</v>
      </c>
      <c r="F38" s="169"/>
      <c r="G38" s="168" t="s">
        <v>28</v>
      </c>
      <c r="H38" s="146">
        <v>5</v>
      </c>
      <c r="I38" s="156">
        <f>SUM(I39)</f>
        <v>5930</v>
      </c>
      <c r="J38" s="156">
        <f>SUM(J39)</f>
        <v>5930</v>
      </c>
      <c r="K38" s="156">
        <f>SUM(K39)</f>
        <v>5930</v>
      </c>
      <c r="L38" s="156">
        <f>SUM(L39)</f>
        <v>5930</v>
      </c>
      <c r="M38" s="38"/>
      <c r="Q38" s="171"/>
    </row>
    <row r="39" spans="1:18" ht="14.25" customHeight="1">
      <c r="A39" s="170">
        <v>2</v>
      </c>
      <c r="B39" s="166">
        <v>1</v>
      </c>
      <c r="C39" s="167">
        <v>1</v>
      </c>
      <c r="D39" s="168">
        <v>1</v>
      </c>
      <c r="E39" s="166">
        <v>1</v>
      </c>
      <c r="F39" s="169">
        <v>1</v>
      </c>
      <c r="G39" s="168" t="s">
        <v>28</v>
      </c>
      <c r="H39" s="146">
        <v>6</v>
      </c>
      <c r="I39" s="172">
        <v>5930</v>
      </c>
      <c r="J39" s="173">
        <v>5930</v>
      </c>
      <c r="K39" s="173">
        <v>5930</v>
      </c>
      <c r="L39" s="173">
        <v>5930</v>
      </c>
      <c r="M39" s="38"/>
      <c r="Q39" s="171"/>
    </row>
    <row r="40" spans="1:18" ht="12.75" hidden="1" customHeight="1">
      <c r="A40" s="170">
        <v>2</v>
      </c>
      <c r="B40" s="166">
        <v>1</v>
      </c>
      <c r="C40" s="167">
        <v>1</v>
      </c>
      <c r="D40" s="168">
        <v>1</v>
      </c>
      <c r="E40" s="166">
        <v>2</v>
      </c>
      <c r="F40" s="169"/>
      <c r="G40" s="168" t="s">
        <v>29</v>
      </c>
      <c r="H40" s="146">
        <v>7</v>
      </c>
      <c r="I40" s="156">
        <f>I41</f>
        <v>0</v>
      </c>
      <c r="J40" s="156">
        <f>J41</f>
        <v>0</v>
      </c>
      <c r="K40" s="156">
        <f>K41</f>
        <v>0</v>
      </c>
      <c r="L40" s="156">
        <f>L41</f>
        <v>0</v>
      </c>
      <c r="M40" s="38"/>
      <c r="Q40" s="171"/>
    </row>
    <row r="41" spans="1:18" ht="12.75" hidden="1" customHeight="1">
      <c r="A41" s="170">
        <v>2</v>
      </c>
      <c r="B41" s="166">
        <v>1</v>
      </c>
      <c r="C41" s="167">
        <v>1</v>
      </c>
      <c r="D41" s="168">
        <v>1</v>
      </c>
      <c r="E41" s="166">
        <v>2</v>
      </c>
      <c r="F41" s="169">
        <v>1</v>
      </c>
      <c r="G41" s="168" t="s">
        <v>29</v>
      </c>
      <c r="H41" s="146">
        <v>8</v>
      </c>
      <c r="I41" s="173">
        <v>0</v>
      </c>
      <c r="J41" s="174">
        <v>0</v>
      </c>
      <c r="K41" s="173">
        <v>0</v>
      </c>
      <c r="L41" s="174">
        <v>0</v>
      </c>
      <c r="M41" s="38"/>
      <c r="Q41" s="171"/>
    </row>
    <row r="42" spans="1:18" ht="13.5" customHeight="1">
      <c r="A42" s="170">
        <v>2</v>
      </c>
      <c r="B42" s="166">
        <v>1</v>
      </c>
      <c r="C42" s="167">
        <v>2</v>
      </c>
      <c r="D42" s="168"/>
      <c r="E42" s="166"/>
      <c r="F42" s="169"/>
      <c r="G42" s="168" t="s">
        <v>30</v>
      </c>
      <c r="H42" s="146">
        <v>9</v>
      </c>
      <c r="I42" s="156">
        <f t="shared" ref="I42:L44" si="0">I43</f>
        <v>24</v>
      </c>
      <c r="J42" s="155">
        <f t="shared" si="0"/>
        <v>24</v>
      </c>
      <c r="K42" s="156">
        <f t="shared" si="0"/>
        <v>24</v>
      </c>
      <c r="L42" s="155">
        <f t="shared" si="0"/>
        <v>24</v>
      </c>
      <c r="M42" s="38"/>
      <c r="Q42" s="171"/>
    </row>
    <row r="43" spans="1:18">
      <c r="A43" s="170">
        <v>2</v>
      </c>
      <c r="B43" s="166">
        <v>1</v>
      </c>
      <c r="C43" s="167">
        <v>2</v>
      </c>
      <c r="D43" s="168">
        <v>1</v>
      </c>
      <c r="E43" s="166"/>
      <c r="F43" s="169"/>
      <c r="G43" s="168" t="s">
        <v>30</v>
      </c>
      <c r="H43" s="146">
        <v>10</v>
      </c>
      <c r="I43" s="156">
        <f t="shared" si="0"/>
        <v>24</v>
      </c>
      <c r="J43" s="155">
        <f t="shared" si="0"/>
        <v>24</v>
      </c>
      <c r="K43" s="155">
        <f t="shared" si="0"/>
        <v>24</v>
      </c>
      <c r="L43" s="155">
        <f t="shared" si="0"/>
        <v>24</v>
      </c>
    </row>
    <row r="44" spans="1:18" ht="13.5" customHeight="1">
      <c r="A44" s="170">
        <v>2</v>
      </c>
      <c r="B44" s="166">
        <v>1</v>
      </c>
      <c r="C44" s="167">
        <v>2</v>
      </c>
      <c r="D44" s="168">
        <v>1</v>
      </c>
      <c r="E44" s="166">
        <v>1</v>
      </c>
      <c r="F44" s="169"/>
      <c r="G44" s="168" t="s">
        <v>30</v>
      </c>
      <c r="H44" s="146">
        <v>11</v>
      </c>
      <c r="I44" s="155">
        <f t="shared" si="0"/>
        <v>24</v>
      </c>
      <c r="J44" s="155">
        <f t="shared" si="0"/>
        <v>24</v>
      </c>
      <c r="K44" s="155">
        <f t="shared" si="0"/>
        <v>24</v>
      </c>
      <c r="L44" s="155">
        <f t="shared" si="0"/>
        <v>24</v>
      </c>
      <c r="M44" s="38"/>
      <c r="Q44" s="171"/>
    </row>
    <row r="45" spans="1:18" ht="14.25" customHeight="1">
      <c r="A45" s="170">
        <v>2</v>
      </c>
      <c r="B45" s="166">
        <v>1</v>
      </c>
      <c r="C45" s="167">
        <v>2</v>
      </c>
      <c r="D45" s="168">
        <v>1</v>
      </c>
      <c r="E45" s="166">
        <v>1</v>
      </c>
      <c r="F45" s="169">
        <v>1</v>
      </c>
      <c r="G45" s="168" t="s">
        <v>30</v>
      </c>
      <c r="H45" s="146">
        <v>12</v>
      </c>
      <c r="I45" s="174">
        <v>24</v>
      </c>
      <c r="J45" s="173">
        <v>24</v>
      </c>
      <c r="K45" s="173">
        <v>24</v>
      </c>
      <c r="L45" s="173">
        <v>24</v>
      </c>
      <c r="M45" s="38"/>
      <c r="Q45" s="171"/>
    </row>
    <row r="46" spans="1:18" ht="26.25" hidden="1" customHeight="1">
      <c r="A46" s="175">
        <v>2</v>
      </c>
      <c r="B46" s="176">
        <v>2</v>
      </c>
      <c r="C46" s="159"/>
      <c r="D46" s="160"/>
      <c r="E46" s="161"/>
      <c r="F46" s="162"/>
      <c r="G46" s="163" t="s">
        <v>31</v>
      </c>
      <c r="H46" s="146">
        <v>13</v>
      </c>
      <c r="I46" s="177">
        <f t="shared" ref="I46:L48" si="1">I47</f>
        <v>0</v>
      </c>
      <c r="J46" s="178">
        <f t="shared" si="1"/>
        <v>0</v>
      </c>
      <c r="K46" s="177">
        <f t="shared" si="1"/>
        <v>0</v>
      </c>
      <c r="L46" s="177">
        <f t="shared" si="1"/>
        <v>0</v>
      </c>
      <c r="M46" s="38"/>
    </row>
    <row r="47" spans="1:18" ht="27" hidden="1" customHeight="1">
      <c r="A47" s="170">
        <v>2</v>
      </c>
      <c r="B47" s="166">
        <v>2</v>
      </c>
      <c r="C47" s="167">
        <v>1</v>
      </c>
      <c r="D47" s="168"/>
      <c r="E47" s="166"/>
      <c r="F47" s="169"/>
      <c r="G47" s="160" t="s">
        <v>31</v>
      </c>
      <c r="H47" s="146">
        <v>14</v>
      </c>
      <c r="I47" s="155">
        <f t="shared" si="1"/>
        <v>0</v>
      </c>
      <c r="J47" s="156">
        <f t="shared" si="1"/>
        <v>0</v>
      </c>
      <c r="K47" s="155">
        <f t="shared" si="1"/>
        <v>0</v>
      </c>
      <c r="L47" s="156">
        <f t="shared" si="1"/>
        <v>0</v>
      </c>
      <c r="M47" s="38"/>
      <c r="R47" s="171"/>
    </row>
    <row r="48" spans="1:18" ht="15.75" hidden="1" customHeight="1">
      <c r="A48" s="170">
        <v>2</v>
      </c>
      <c r="B48" s="166">
        <v>2</v>
      </c>
      <c r="C48" s="167">
        <v>1</v>
      </c>
      <c r="D48" s="168">
        <v>1</v>
      </c>
      <c r="E48" s="166"/>
      <c r="F48" s="169"/>
      <c r="G48" s="160" t="s">
        <v>31</v>
      </c>
      <c r="H48" s="146">
        <v>15</v>
      </c>
      <c r="I48" s="155">
        <f t="shared" si="1"/>
        <v>0</v>
      </c>
      <c r="J48" s="156">
        <f t="shared" si="1"/>
        <v>0</v>
      </c>
      <c r="K48" s="165">
        <f t="shared" si="1"/>
        <v>0</v>
      </c>
      <c r="L48" s="165">
        <f t="shared" si="1"/>
        <v>0</v>
      </c>
      <c r="M48" s="38"/>
      <c r="Q48" s="171"/>
    </row>
    <row r="49" spans="1:17" ht="24.75" hidden="1" customHeight="1">
      <c r="A49" s="179">
        <v>2</v>
      </c>
      <c r="B49" s="180">
        <v>2</v>
      </c>
      <c r="C49" s="181">
        <v>1</v>
      </c>
      <c r="D49" s="182">
        <v>1</v>
      </c>
      <c r="E49" s="180">
        <v>1</v>
      </c>
      <c r="F49" s="183"/>
      <c r="G49" s="160" t="s">
        <v>31</v>
      </c>
      <c r="H49" s="146">
        <v>16</v>
      </c>
      <c r="I49" s="184">
        <f>SUM(I50:I65)</f>
        <v>0</v>
      </c>
      <c r="J49" s="184">
        <f>SUM(J50:J65)</f>
        <v>0</v>
      </c>
      <c r="K49" s="185">
        <f>SUM(K50:K65)</f>
        <v>0</v>
      </c>
      <c r="L49" s="185">
        <f>SUM(L50:L65)</f>
        <v>0</v>
      </c>
      <c r="M49" s="38"/>
      <c r="Q49" s="171"/>
    </row>
    <row r="50" spans="1:17" ht="15.75" hidden="1" customHeight="1">
      <c r="A50" s="170">
        <v>2</v>
      </c>
      <c r="B50" s="166">
        <v>2</v>
      </c>
      <c r="C50" s="167">
        <v>1</v>
      </c>
      <c r="D50" s="168">
        <v>1</v>
      </c>
      <c r="E50" s="166">
        <v>1</v>
      </c>
      <c r="F50" s="186">
        <v>1</v>
      </c>
      <c r="G50" s="168" t="s">
        <v>32</v>
      </c>
      <c r="H50" s="146">
        <v>17</v>
      </c>
      <c r="I50" s="173">
        <v>0</v>
      </c>
      <c r="J50" s="173">
        <v>0</v>
      </c>
      <c r="K50" s="173">
        <v>0</v>
      </c>
      <c r="L50" s="173">
        <v>0</v>
      </c>
      <c r="M50" s="38"/>
      <c r="Q50" s="171"/>
    </row>
    <row r="51" spans="1:17" ht="26.25" hidden="1" customHeight="1">
      <c r="A51" s="170">
        <v>2</v>
      </c>
      <c r="B51" s="166">
        <v>2</v>
      </c>
      <c r="C51" s="167">
        <v>1</v>
      </c>
      <c r="D51" s="168">
        <v>1</v>
      </c>
      <c r="E51" s="166">
        <v>1</v>
      </c>
      <c r="F51" s="169">
        <v>2</v>
      </c>
      <c r="G51" s="168" t="s">
        <v>33</v>
      </c>
      <c r="H51" s="146">
        <v>18</v>
      </c>
      <c r="I51" s="173">
        <v>0</v>
      </c>
      <c r="J51" s="173">
        <v>0</v>
      </c>
      <c r="K51" s="173">
        <v>0</v>
      </c>
      <c r="L51" s="173">
        <v>0</v>
      </c>
      <c r="M51" s="38"/>
      <c r="Q51" s="171"/>
    </row>
    <row r="52" spans="1:17" ht="26.25" hidden="1" customHeight="1">
      <c r="A52" s="170">
        <v>2</v>
      </c>
      <c r="B52" s="166">
        <v>2</v>
      </c>
      <c r="C52" s="167">
        <v>1</v>
      </c>
      <c r="D52" s="168">
        <v>1</v>
      </c>
      <c r="E52" s="166">
        <v>1</v>
      </c>
      <c r="F52" s="169">
        <v>5</v>
      </c>
      <c r="G52" s="168" t="s">
        <v>34</v>
      </c>
      <c r="H52" s="146">
        <v>19</v>
      </c>
      <c r="I52" s="173">
        <v>0</v>
      </c>
      <c r="J52" s="173">
        <v>0</v>
      </c>
      <c r="K52" s="173">
        <v>0</v>
      </c>
      <c r="L52" s="173">
        <v>0</v>
      </c>
      <c r="M52" s="38"/>
      <c r="Q52" s="171"/>
    </row>
    <row r="53" spans="1:17" ht="27" hidden="1" customHeight="1">
      <c r="A53" s="170">
        <v>2</v>
      </c>
      <c r="B53" s="166">
        <v>2</v>
      </c>
      <c r="C53" s="167">
        <v>1</v>
      </c>
      <c r="D53" s="168">
        <v>1</v>
      </c>
      <c r="E53" s="166">
        <v>1</v>
      </c>
      <c r="F53" s="169">
        <v>6</v>
      </c>
      <c r="G53" s="168" t="s">
        <v>35</v>
      </c>
      <c r="H53" s="146">
        <v>20</v>
      </c>
      <c r="I53" s="173">
        <v>0</v>
      </c>
      <c r="J53" s="173">
        <v>0</v>
      </c>
      <c r="K53" s="173">
        <v>0</v>
      </c>
      <c r="L53" s="173">
        <v>0</v>
      </c>
      <c r="M53" s="38"/>
      <c r="Q53" s="171"/>
    </row>
    <row r="54" spans="1:17" ht="26.25" hidden="1" customHeight="1">
      <c r="A54" s="187">
        <v>2</v>
      </c>
      <c r="B54" s="161">
        <v>2</v>
      </c>
      <c r="C54" s="159">
        <v>1</v>
      </c>
      <c r="D54" s="160">
        <v>1</v>
      </c>
      <c r="E54" s="161">
        <v>1</v>
      </c>
      <c r="F54" s="162">
        <v>7</v>
      </c>
      <c r="G54" s="160" t="s">
        <v>36</v>
      </c>
      <c r="H54" s="146">
        <v>21</v>
      </c>
      <c r="I54" s="173">
        <v>0</v>
      </c>
      <c r="J54" s="173">
        <v>0</v>
      </c>
      <c r="K54" s="173">
        <v>0</v>
      </c>
      <c r="L54" s="173">
        <v>0</v>
      </c>
      <c r="M54" s="38"/>
      <c r="Q54" s="171"/>
    </row>
    <row r="55" spans="1:17" ht="12" hidden="1" customHeight="1">
      <c r="A55" s="170">
        <v>2</v>
      </c>
      <c r="B55" s="166">
        <v>2</v>
      </c>
      <c r="C55" s="167">
        <v>1</v>
      </c>
      <c r="D55" s="168">
        <v>1</v>
      </c>
      <c r="E55" s="166">
        <v>1</v>
      </c>
      <c r="F55" s="169">
        <v>11</v>
      </c>
      <c r="G55" s="168" t="s">
        <v>37</v>
      </c>
      <c r="H55" s="146">
        <v>22</v>
      </c>
      <c r="I55" s="174">
        <v>0</v>
      </c>
      <c r="J55" s="173">
        <v>0</v>
      </c>
      <c r="K55" s="173">
        <v>0</v>
      </c>
      <c r="L55" s="173">
        <v>0</v>
      </c>
      <c r="M55" s="38"/>
      <c r="Q55" s="171"/>
    </row>
    <row r="56" spans="1:17" ht="15.75" hidden="1" customHeight="1">
      <c r="A56" s="179">
        <v>2</v>
      </c>
      <c r="B56" s="188">
        <v>2</v>
      </c>
      <c r="C56" s="189">
        <v>1</v>
      </c>
      <c r="D56" s="189">
        <v>1</v>
      </c>
      <c r="E56" s="189">
        <v>1</v>
      </c>
      <c r="F56" s="190">
        <v>12</v>
      </c>
      <c r="G56" s="191" t="s">
        <v>38</v>
      </c>
      <c r="H56" s="146">
        <v>23</v>
      </c>
      <c r="I56" s="192">
        <v>0</v>
      </c>
      <c r="J56" s="173">
        <v>0</v>
      </c>
      <c r="K56" s="173">
        <v>0</v>
      </c>
      <c r="L56" s="173">
        <v>0</v>
      </c>
      <c r="M56" s="38"/>
      <c r="Q56" s="171"/>
    </row>
    <row r="57" spans="1:17" ht="25.5" hidden="1" customHeight="1">
      <c r="A57" s="170">
        <v>2</v>
      </c>
      <c r="B57" s="166">
        <v>2</v>
      </c>
      <c r="C57" s="167">
        <v>1</v>
      </c>
      <c r="D57" s="167">
        <v>1</v>
      </c>
      <c r="E57" s="167">
        <v>1</v>
      </c>
      <c r="F57" s="169">
        <v>14</v>
      </c>
      <c r="G57" s="193" t="s">
        <v>39</v>
      </c>
      <c r="H57" s="146">
        <v>24</v>
      </c>
      <c r="I57" s="174">
        <v>0</v>
      </c>
      <c r="J57" s="174">
        <v>0</v>
      </c>
      <c r="K57" s="174">
        <v>0</v>
      </c>
      <c r="L57" s="174">
        <v>0</v>
      </c>
      <c r="M57" s="38"/>
      <c r="Q57" s="171"/>
    </row>
    <row r="58" spans="1:17" ht="27.75" hidden="1" customHeight="1">
      <c r="A58" s="170">
        <v>2</v>
      </c>
      <c r="B58" s="166">
        <v>2</v>
      </c>
      <c r="C58" s="167">
        <v>1</v>
      </c>
      <c r="D58" s="167">
        <v>1</v>
      </c>
      <c r="E58" s="167">
        <v>1</v>
      </c>
      <c r="F58" s="169">
        <v>15</v>
      </c>
      <c r="G58" s="168" t="s">
        <v>40</v>
      </c>
      <c r="H58" s="146">
        <v>25</v>
      </c>
      <c r="I58" s="174">
        <v>0</v>
      </c>
      <c r="J58" s="173">
        <v>0</v>
      </c>
      <c r="K58" s="173">
        <v>0</v>
      </c>
      <c r="L58" s="173">
        <v>0</v>
      </c>
      <c r="M58" s="38"/>
      <c r="Q58" s="171"/>
    </row>
    <row r="59" spans="1:17" ht="15.75" hidden="1" customHeight="1">
      <c r="A59" s="170">
        <v>2</v>
      </c>
      <c r="B59" s="166">
        <v>2</v>
      </c>
      <c r="C59" s="167">
        <v>1</v>
      </c>
      <c r="D59" s="167">
        <v>1</v>
      </c>
      <c r="E59" s="167">
        <v>1</v>
      </c>
      <c r="F59" s="169">
        <v>16</v>
      </c>
      <c r="G59" s="168" t="s">
        <v>41</v>
      </c>
      <c r="H59" s="146">
        <v>26</v>
      </c>
      <c r="I59" s="174">
        <v>0</v>
      </c>
      <c r="J59" s="173">
        <v>0</v>
      </c>
      <c r="K59" s="173">
        <v>0</v>
      </c>
      <c r="L59" s="173">
        <v>0</v>
      </c>
      <c r="M59" s="38"/>
      <c r="Q59" s="171"/>
    </row>
    <row r="60" spans="1:17" ht="27.75" hidden="1" customHeight="1">
      <c r="A60" s="170">
        <v>2</v>
      </c>
      <c r="B60" s="166">
        <v>2</v>
      </c>
      <c r="C60" s="167">
        <v>1</v>
      </c>
      <c r="D60" s="167">
        <v>1</v>
      </c>
      <c r="E60" s="167">
        <v>1</v>
      </c>
      <c r="F60" s="169">
        <v>17</v>
      </c>
      <c r="G60" s="168" t="s">
        <v>42</v>
      </c>
      <c r="H60" s="146">
        <v>27</v>
      </c>
      <c r="I60" s="174">
        <v>0</v>
      </c>
      <c r="J60" s="174">
        <v>0</v>
      </c>
      <c r="K60" s="174">
        <v>0</v>
      </c>
      <c r="L60" s="174">
        <v>0</v>
      </c>
      <c r="M60" s="38"/>
      <c r="Q60" s="171"/>
    </row>
    <row r="61" spans="1:17" ht="14.25" hidden="1" customHeight="1">
      <c r="A61" s="170">
        <v>2</v>
      </c>
      <c r="B61" s="166">
        <v>2</v>
      </c>
      <c r="C61" s="167">
        <v>1</v>
      </c>
      <c r="D61" s="167">
        <v>1</v>
      </c>
      <c r="E61" s="167">
        <v>1</v>
      </c>
      <c r="F61" s="169">
        <v>20</v>
      </c>
      <c r="G61" s="168" t="s">
        <v>43</v>
      </c>
      <c r="H61" s="146">
        <v>28</v>
      </c>
      <c r="I61" s="174">
        <v>0</v>
      </c>
      <c r="J61" s="173">
        <v>0</v>
      </c>
      <c r="K61" s="173">
        <v>0</v>
      </c>
      <c r="L61" s="173">
        <v>0</v>
      </c>
      <c r="M61" s="38"/>
      <c r="Q61" s="171"/>
    </row>
    <row r="62" spans="1:17" ht="27.75" hidden="1" customHeight="1">
      <c r="A62" s="170">
        <v>2</v>
      </c>
      <c r="B62" s="166">
        <v>2</v>
      </c>
      <c r="C62" s="167">
        <v>1</v>
      </c>
      <c r="D62" s="167">
        <v>1</v>
      </c>
      <c r="E62" s="167">
        <v>1</v>
      </c>
      <c r="F62" s="169">
        <v>21</v>
      </c>
      <c r="G62" s="168" t="s">
        <v>44</v>
      </c>
      <c r="H62" s="146">
        <v>29</v>
      </c>
      <c r="I62" s="174">
        <v>0</v>
      </c>
      <c r="J62" s="173">
        <v>0</v>
      </c>
      <c r="K62" s="173">
        <v>0</v>
      </c>
      <c r="L62" s="173">
        <v>0</v>
      </c>
      <c r="M62" s="38"/>
      <c r="Q62" s="171"/>
    </row>
    <row r="63" spans="1:17" ht="12" hidden="1" customHeight="1">
      <c r="A63" s="170">
        <v>2</v>
      </c>
      <c r="B63" s="166">
        <v>2</v>
      </c>
      <c r="C63" s="167">
        <v>1</v>
      </c>
      <c r="D63" s="167">
        <v>1</v>
      </c>
      <c r="E63" s="167">
        <v>1</v>
      </c>
      <c r="F63" s="169">
        <v>22</v>
      </c>
      <c r="G63" s="168" t="s">
        <v>45</v>
      </c>
      <c r="H63" s="146">
        <v>30</v>
      </c>
      <c r="I63" s="174">
        <v>0</v>
      </c>
      <c r="J63" s="173">
        <v>0</v>
      </c>
      <c r="K63" s="173">
        <v>0</v>
      </c>
      <c r="L63" s="173">
        <v>0</v>
      </c>
      <c r="M63" s="38"/>
      <c r="Q63" s="171"/>
    </row>
    <row r="64" spans="1:17" ht="12" hidden="1" customHeight="1">
      <c r="A64" s="170">
        <v>2</v>
      </c>
      <c r="B64" s="166">
        <v>2</v>
      </c>
      <c r="C64" s="167">
        <v>1</v>
      </c>
      <c r="D64" s="167">
        <v>1</v>
      </c>
      <c r="E64" s="167">
        <v>1</v>
      </c>
      <c r="F64" s="169">
        <v>23</v>
      </c>
      <c r="G64" s="168" t="s">
        <v>359</v>
      </c>
      <c r="H64" s="146">
        <v>31</v>
      </c>
      <c r="I64" s="174">
        <v>0</v>
      </c>
      <c r="J64" s="173">
        <v>0</v>
      </c>
      <c r="K64" s="173">
        <v>0</v>
      </c>
      <c r="L64" s="173">
        <v>0</v>
      </c>
      <c r="M64" s="38"/>
      <c r="Q64" s="171"/>
    </row>
    <row r="65" spans="1:18" ht="15" hidden="1" customHeight="1">
      <c r="A65" s="170">
        <v>2</v>
      </c>
      <c r="B65" s="166">
        <v>2</v>
      </c>
      <c r="C65" s="167">
        <v>1</v>
      </c>
      <c r="D65" s="167">
        <v>1</v>
      </c>
      <c r="E65" s="167">
        <v>1</v>
      </c>
      <c r="F65" s="169">
        <v>30</v>
      </c>
      <c r="G65" s="168" t="s">
        <v>46</v>
      </c>
      <c r="H65" s="146">
        <v>32</v>
      </c>
      <c r="I65" s="174">
        <v>0</v>
      </c>
      <c r="J65" s="173">
        <v>0</v>
      </c>
      <c r="K65" s="173">
        <v>0</v>
      </c>
      <c r="L65" s="173">
        <v>0</v>
      </c>
      <c r="M65" s="38"/>
      <c r="Q65" s="171"/>
    </row>
    <row r="66" spans="1:18" ht="14.25" hidden="1" customHeight="1">
      <c r="A66" s="194">
        <v>2</v>
      </c>
      <c r="B66" s="195">
        <v>3</v>
      </c>
      <c r="C66" s="158"/>
      <c r="D66" s="159"/>
      <c r="E66" s="159"/>
      <c r="F66" s="162"/>
      <c r="G66" s="196" t="s">
        <v>47</v>
      </c>
      <c r="H66" s="146">
        <v>33</v>
      </c>
      <c r="I66" s="177">
        <f>I67</f>
        <v>0</v>
      </c>
      <c r="J66" s="177">
        <f>J67</f>
        <v>0</v>
      </c>
      <c r="K66" s="177">
        <f>K67</f>
        <v>0</v>
      </c>
      <c r="L66" s="177">
        <f>L67</f>
        <v>0</v>
      </c>
      <c r="M66" s="38"/>
    </row>
    <row r="67" spans="1:18" ht="13.5" hidden="1" customHeight="1">
      <c r="A67" s="170">
        <v>2</v>
      </c>
      <c r="B67" s="166">
        <v>3</v>
      </c>
      <c r="C67" s="167">
        <v>1</v>
      </c>
      <c r="D67" s="167"/>
      <c r="E67" s="167"/>
      <c r="F67" s="169"/>
      <c r="G67" s="168" t="s">
        <v>48</v>
      </c>
      <c r="H67" s="146">
        <v>34</v>
      </c>
      <c r="I67" s="155">
        <f>SUM(I68+I73+I78)</f>
        <v>0</v>
      </c>
      <c r="J67" s="197">
        <f>SUM(J68+J73+J78)</f>
        <v>0</v>
      </c>
      <c r="K67" s="156">
        <f>SUM(K68+K73+K78)</f>
        <v>0</v>
      </c>
      <c r="L67" s="155">
        <f>SUM(L68+L73+L78)</f>
        <v>0</v>
      </c>
      <c r="M67" s="38"/>
      <c r="R67" s="171"/>
    </row>
    <row r="68" spans="1:18" ht="15" hidden="1" customHeight="1">
      <c r="A68" s="170">
        <v>2</v>
      </c>
      <c r="B68" s="166">
        <v>3</v>
      </c>
      <c r="C68" s="167">
        <v>1</v>
      </c>
      <c r="D68" s="167">
        <v>1</v>
      </c>
      <c r="E68" s="167"/>
      <c r="F68" s="169"/>
      <c r="G68" s="168" t="s">
        <v>49</v>
      </c>
      <c r="H68" s="146">
        <v>35</v>
      </c>
      <c r="I68" s="155">
        <f>I69</f>
        <v>0</v>
      </c>
      <c r="J68" s="197">
        <f>J69</f>
        <v>0</v>
      </c>
      <c r="K68" s="156">
        <f>K69</f>
        <v>0</v>
      </c>
      <c r="L68" s="155">
        <f>L69</f>
        <v>0</v>
      </c>
      <c r="M68" s="38"/>
      <c r="Q68" s="171"/>
    </row>
    <row r="69" spans="1:18" ht="13.5" hidden="1" customHeight="1">
      <c r="A69" s="170">
        <v>2</v>
      </c>
      <c r="B69" s="166">
        <v>3</v>
      </c>
      <c r="C69" s="167">
        <v>1</v>
      </c>
      <c r="D69" s="167">
        <v>1</v>
      </c>
      <c r="E69" s="167">
        <v>1</v>
      </c>
      <c r="F69" s="169"/>
      <c r="G69" s="168" t="s">
        <v>49</v>
      </c>
      <c r="H69" s="146">
        <v>36</v>
      </c>
      <c r="I69" s="155">
        <f>SUM(I70:I72)</f>
        <v>0</v>
      </c>
      <c r="J69" s="197">
        <f>SUM(J70:J72)</f>
        <v>0</v>
      </c>
      <c r="K69" s="156">
        <f>SUM(K70:K72)</f>
        <v>0</v>
      </c>
      <c r="L69" s="155">
        <f>SUM(L70:L72)</f>
        <v>0</v>
      </c>
      <c r="M69" s="38"/>
      <c r="Q69" s="171"/>
    </row>
    <row r="70" spans="1:18" s="198" customFormat="1" ht="25.5" hidden="1" customHeight="1">
      <c r="A70" s="170">
        <v>2</v>
      </c>
      <c r="B70" s="166">
        <v>3</v>
      </c>
      <c r="C70" s="167">
        <v>1</v>
      </c>
      <c r="D70" s="167">
        <v>1</v>
      </c>
      <c r="E70" s="167">
        <v>1</v>
      </c>
      <c r="F70" s="169">
        <v>1</v>
      </c>
      <c r="G70" s="168" t="s">
        <v>50</v>
      </c>
      <c r="H70" s="146">
        <v>37</v>
      </c>
      <c r="I70" s="174">
        <v>0</v>
      </c>
      <c r="J70" s="174">
        <v>0</v>
      </c>
      <c r="K70" s="174">
        <v>0</v>
      </c>
      <c r="L70" s="174">
        <v>0</v>
      </c>
      <c r="Q70" s="171"/>
      <c r="R70" s="92"/>
    </row>
    <row r="71" spans="1:18" ht="19.5" hidden="1" customHeight="1">
      <c r="A71" s="170">
        <v>2</v>
      </c>
      <c r="B71" s="161">
        <v>3</v>
      </c>
      <c r="C71" s="159">
        <v>1</v>
      </c>
      <c r="D71" s="159">
        <v>1</v>
      </c>
      <c r="E71" s="159">
        <v>1</v>
      </c>
      <c r="F71" s="162">
        <v>2</v>
      </c>
      <c r="G71" s="160" t="s">
        <v>51</v>
      </c>
      <c r="H71" s="146">
        <v>38</v>
      </c>
      <c r="I71" s="172">
        <v>0</v>
      </c>
      <c r="J71" s="172">
        <v>0</v>
      </c>
      <c r="K71" s="172">
        <v>0</v>
      </c>
      <c r="L71" s="172">
        <v>0</v>
      </c>
      <c r="M71" s="38"/>
      <c r="Q71" s="171"/>
    </row>
    <row r="72" spans="1:18" ht="16.5" hidden="1" customHeight="1">
      <c r="A72" s="166">
        <v>2</v>
      </c>
      <c r="B72" s="167">
        <v>3</v>
      </c>
      <c r="C72" s="167">
        <v>1</v>
      </c>
      <c r="D72" s="167">
        <v>1</v>
      </c>
      <c r="E72" s="167">
        <v>1</v>
      </c>
      <c r="F72" s="169">
        <v>3</v>
      </c>
      <c r="G72" s="168" t="s">
        <v>52</v>
      </c>
      <c r="H72" s="146">
        <v>39</v>
      </c>
      <c r="I72" s="174">
        <v>0</v>
      </c>
      <c r="J72" s="174">
        <v>0</v>
      </c>
      <c r="K72" s="174">
        <v>0</v>
      </c>
      <c r="L72" s="174">
        <v>0</v>
      </c>
      <c r="M72" s="38"/>
      <c r="Q72" s="171"/>
    </row>
    <row r="73" spans="1:18" ht="29.25" hidden="1" customHeight="1">
      <c r="A73" s="161">
        <v>2</v>
      </c>
      <c r="B73" s="159">
        <v>3</v>
      </c>
      <c r="C73" s="159">
        <v>1</v>
      </c>
      <c r="D73" s="159">
        <v>2</v>
      </c>
      <c r="E73" s="159"/>
      <c r="F73" s="162"/>
      <c r="G73" s="160" t="s">
        <v>53</v>
      </c>
      <c r="H73" s="146">
        <v>40</v>
      </c>
      <c r="I73" s="177">
        <f>I74</f>
        <v>0</v>
      </c>
      <c r="J73" s="199">
        <f>J74</f>
        <v>0</v>
      </c>
      <c r="K73" s="178">
        <f>K74</f>
        <v>0</v>
      </c>
      <c r="L73" s="178">
        <f>L74</f>
        <v>0</v>
      </c>
      <c r="M73" s="38"/>
      <c r="Q73" s="171"/>
    </row>
    <row r="74" spans="1:18" ht="27" hidden="1" customHeight="1">
      <c r="A74" s="180">
        <v>2</v>
      </c>
      <c r="B74" s="181">
        <v>3</v>
      </c>
      <c r="C74" s="181">
        <v>1</v>
      </c>
      <c r="D74" s="181">
        <v>2</v>
      </c>
      <c r="E74" s="181">
        <v>1</v>
      </c>
      <c r="F74" s="183"/>
      <c r="G74" s="160" t="s">
        <v>53</v>
      </c>
      <c r="H74" s="146">
        <v>41</v>
      </c>
      <c r="I74" s="165">
        <f>SUM(I75:I77)</f>
        <v>0</v>
      </c>
      <c r="J74" s="200">
        <f>SUM(J75:J77)</f>
        <v>0</v>
      </c>
      <c r="K74" s="164">
        <f>SUM(K75:K77)</f>
        <v>0</v>
      </c>
      <c r="L74" s="156">
        <f>SUM(L75:L77)</f>
        <v>0</v>
      </c>
      <c r="M74" s="38"/>
      <c r="Q74" s="171"/>
    </row>
    <row r="75" spans="1:18" s="198" customFormat="1" ht="27" hidden="1" customHeight="1">
      <c r="A75" s="166">
        <v>2</v>
      </c>
      <c r="B75" s="167">
        <v>3</v>
      </c>
      <c r="C75" s="167">
        <v>1</v>
      </c>
      <c r="D75" s="167">
        <v>2</v>
      </c>
      <c r="E75" s="167">
        <v>1</v>
      </c>
      <c r="F75" s="169">
        <v>1</v>
      </c>
      <c r="G75" s="170" t="s">
        <v>50</v>
      </c>
      <c r="H75" s="146">
        <v>42</v>
      </c>
      <c r="I75" s="174">
        <v>0</v>
      </c>
      <c r="J75" s="174">
        <v>0</v>
      </c>
      <c r="K75" s="174">
        <v>0</v>
      </c>
      <c r="L75" s="174">
        <v>0</v>
      </c>
      <c r="Q75" s="171"/>
      <c r="R75" s="92"/>
    </row>
    <row r="76" spans="1:18" ht="16.5" hidden="1" customHeight="1">
      <c r="A76" s="166">
        <v>2</v>
      </c>
      <c r="B76" s="167">
        <v>3</v>
      </c>
      <c r="C76" s="167">
        <v>1</v>
      </c>
      <c r="D76" s="167">
        <v>2</v>
      </c>
      <c r="E76" s="167">
        <v>1</v>
      </c>
      <c r="F76" s="169">
        <v>2</v>
      </c>
      <c r="G76" s="170" t="s">
        <v>51</v>
      </c>
      <c r="H76" s="146">
        <v>43</v>
      </c>
      <c r="I76" s="174">
        <v>0</v>
      </c>
      <c r="J76" s="174">
        <v>0</v>
      </c>
      <c r="K76" s="174">
        <v>0</v>
      </c>
      <c r="L76" s="174">
        <v>0</v>
      </c>
      <c r="M76" s="38"/>
      <c r="Q76" s="171"/>
    </row>
    <row r="77" spans="1:18" ht="15" hidden="1" customHeight="1">
      <c r="A77" s="166">
        <v>2</v>
      </c>
      <c r="B77" s="167">
        <v>3</v>
      </c>
      <c r="C77" s="167">
        <v>1</v>
      </c>
      <c r="D77" s="167">
        <v>2</v>
      </c>
      <c r="E77" s="167">
        <v>1</v>
      </c>
      <c r="F77" s="169">
        <v>3</v>
      </c>
      <c r="G77" s="170" t="s">
        <v>52</v>
      </c>
      <c r="H77" s="146">
        <v>44</v>
      </c>
      <c r="I77" s="174">
        <v>0</v>
      </c>
      <c r="J77" s="174">
        <v>0</v>
      </c>
      <c r="K77" s="174">
        <v>0</v>
      </c>
      <c r="L77" s="174">
        <v>0</v>
      </c>
      <c r="M77" s="38"/>
      <c r="Q77" s="171"/>
    </row>
    <row r="78" spans="1:18" ht="27.75" hidden="1" customHeight="1">
      <c r="A78" s="166">
        <v>2</v>
      </c>
      <c r="B78" s="167">
        <v>3</v>
      </c>
      <c r="C78" s="167">
        <v>1</v>
      </c>
      <c r="D78" s="167">
        <v>3</v>
      </c>
      <c r="E78" s="167"/>
      <c r="F78" s="169"/>
      <c r="G78" s="170" t="s">
        <v>360</v>
      </c>
      <c r="H78" s="146">
        <v>45</v>
      </c>
      <c r="I78" s="155">
        <f>I79</f>
        <v>0</v>
      </c>
      <c r="J78" s="197">
        <f>J79</f>
        <v>0</v>
      </c>
      <c r="K78" s="156">
        <f>K79</f>
        <v>0</v>
      </c>
      <c r="L78" s="156">
        <f>L79</f>
        <v>0</v>
      </c>
      <c r="M78" s="38"/>
      <c r="Q78" s="171"/>
    </row>
    <row r="79" spans="1:18" ht="26.25" hidden="1" customHeight="1">
      <c r="A79" s="166">
        <v>2</v>
      </c>
      <c r="B79" s="167">
        <v>3</v>
      </c>
      <c r="C79" s="167">
        <v>1</v>
      </c>
      <c r="D79" s="167">
        <v>3</v>
      </c>
      <c r="E79" s="167">
        <v>1</v>
      </c>
      <c r="F79" s="169"/>
      <c r="G79" s="170" t="s">
        <v>361</v>
      </c>
      <c r="H79" s="146">
        <v>46</v>
      </c>
      <c r="I79" s="155">
        <f>SUM(I80:I82)</f>
        <v>0</v>
      </c>
      <c r="J79" s="197">
        <f>SUM(J80:J82)</f>
        <v>0</v>
      </c>
      <c r="K79" s="156">
        <f>SUM(K80:K82)</f>
        <v>0</v>
      </c>
      <c r="L79" s="156">
        <f>SUM(L80:L82)</f>
        <v>0</v>
      </c>
      <c r="M79" s="38"/>
      <c r="Q79" s="171"/>
    </row>
    <row r="80" spans="1:18" ht="15" hidden="1" customHeight="1">
      <c r="A80" s="161">
        <v>2</v>
      </c>
      <c r="B80" s="159">
        <v>3</v>
      </c>
      <c r="C80" s="159">
        <v>1</v>
      </c>
      <c r="D80" s="159">
        <v>3</v>
      </c>
      <c r="E80" s="159">
        <v>1</v>
      </c>
      <c r="F80" s="162">
        <v>1</v>
      </c>
      <c r="G80" s="187" t="s">
        <v>54</v>
      </c>
      <c r="H80" s="146">
        <v>47</v>
      </c>
      <c r="I80" s="172">
        <v>0</v>
      </c>
      <c r="J80" s="172">
        <v>0</v>
      </c>
      <c r="K80" s="172">
        <v>0</v>
      </c>
      <c r="L80" s="172">
        <v>0</v>
      </c>
      <c r="M80" s="38"/>
      <c r="Q80" s="171"/>
    </row>
    <row r="81" spans="1:17" ht="16.5" hidden="1" customHeight="1">
      <c r="A81" s="166">
        <v>2</v>
      </c>
      <c r="B81" s="167">
        <v>3</v>
      </c>
      <c r="C81" s="167">
        <v>1</v>
      </c>
      <c r="D81" s="167">
        <v>3</v>
      </c>
      <c r="E81" s="167">
        <v>1</v>
      </c>
      <c r="F81" s="169">
        <v>2</v>
      </c>
      <c r="G81" s="170" t="s">
        <v>55</v>
      </c>
      <c r="H81" s="146">
        <v>48</v>
      </c>
      <c r="I81" s="174">
        <v>0</v>
      </c>
      <c r="J81" s="174">
        <v>0</v>
      </c>
      <c r="K81" s="174">
        <v>0</v>
      </c>
      <c r="L81" s="174">
        <v>0</v>
      </c>
      <c r="M81" s="38"/>
      <c r="Q81" s="171"/>
    </row>
    <row r="82" spans="1:17" ht="17.25" hidden="1" customHeight="1">
      <c r="A82" s="161">
        <v>2</v>
      </c>
      <c r="B82" s="159">
        <v>3</v>
      </c>
      <c r="C82" s="159">
        <v>1</v>
      </c>
      <c r="D82" s="159">
        <v>3</v>
      </c>
      <c r="E82" s="159">
        <v>1</v>
      </c>
      <c r="F82" s="162">
        <v>3</v>
      </c>
      <c r="G82" s="187" t="s">
        <v>56</v>
      </c>
      <c r="H82" s="146">
        <v>49</v>
      </c>
      <c r="I82" s="172">
        <v>0</v>
      </c>
      <c r="J82" s="172">
        <v>0</v>
      </c>
      <c r="K82" s="172">
        <v>0</v>
      </c>
      <c r="L82" s="172">
        <v>0</v>
      </c>
      <c r="M82" s="38"/>
      <c r="Q82" s="171"/>
    </row>
    <row r="83" spans="1:17" ht="12.75" hidden="1" customHeight="1">
      <c r="A83" s="161">
        <v>2</v>
      </c>
      <c r="B83" s="159">
        <v>3</v>
      </c>
      <c r="C83" s="159">
        <v>2</v>
      </c>
      <c r="D83" s="159"/>
      <c r="E83" s="159"/>
      <c r="F83" s="162"/>
      <c r="G83" s="187" t="s">
        <v>57</v>
      </c>
      <c r="H83" s="146">
        <v>50</v>
      </c>
      <c r="I83" s="155">
        <f t="shared" ref="I83:L84" si="2">I84</f>
        <v>0</v>
      </c>
      <c r="J83" s="155">
        <f t="shared" si="2"/>
        <v>0</v>
      </c>
      <c r="K83" s="155">
        <f t="shared" si="2"/>
        <v>0</v>
      </c>
      <c r="L83" s="155">
        <f t="shared" si="2"/>
        <v>0</v>
      </c>
      <c r="M83" s="38"/>
    </row>
    <row r="84" spans="1:17" ht="12" hidden="1" customHeight="1">
      <c r="A84" s="161">
        <v>2</v>
      </c>
      <c r="B84" s="159">
        <v>3</v>
      </c>
      <c r="C84" s="159">
        <v>2</v>
      </c>
      <c r="D84" s="159">
        <v>1</v>
      </c>
      <c r="E84" s="159"/>
      <c r="F84" s="162"/>
      <c r="G84" s="187" t="s">
        <v>57</v>
      </c>
      <c r="H84" s="146">
        <v>51</v>
      </c>
      <c r="I84" s="155">
        <f t="shared" si="2"/>
        <v>0</v>
      </c>
      <c r="J84" s="155">
        <f t="shared" si="2"/>
        <v>0</v>
      </c>
      <c r="K84" s="155">
        <f t="shared" si="2"/>
        <v>0</v>
      </c>
      <c r="L84" s="155">
        <f t="shared" si="2"/>
        <v>0</v>
      </c>
      <c r="M84" s="38"/>
    </row>
    <row r="85" spans="1:17" ht="15.75" hidden="1" customHeight="1">
      <c r="A85" s="161">
        <v>2</v>
      </c>
      <c r="B85" s="159">
        <v>3</v>
      </c>
      <c r="C85" s="159">
        <v>2</v>
      </c>
      <c r="D85" s="159">
        <v>1</v>
      </c>
      <c r="E85" s="159">
        <v>1</v>
      </c>
      <c r="F85" s="162"/>
      <c r="G85" s="187" t="s">
        <v>57</v>
      </c>
      <c r="H85" s="146">
        <v>52</v>
      </c>
      <c r="I85" s="155">
        <f>SUM(I86)</f>
        <v>0</v>
      </c>
      <c r="J85" s="155">
        <f>SUM(J86)</f>
        <v>0</v>
      </c>
      <c r="K85" s="155">
        <f>SUM(K86)</f>
        <v>0</v>
      </c>
      <c r="L85" s="155">
        <f>SUM(L86)</f>
        <v>0</v>
      </c>
      <c r="M85" s="38"/>
    </row>
    <row r="86" spans="1:17" ht="13.5" hidden="1" customHeight="1">
      <c r="A86" s="161">
        <v>2</v>
      </c>
      <c r="B86" s="159">
        <v>3</v>
      </c>
      <c r="C86" s="159">
        <v>2</v>
      </c>
      <c r="D86" s="159">
        <v>1</v>
      </c>
      <c r="E86" s="159">
        <v>1</v>
      </c>
      <c r="F86" s="162">
        <v>1</v>
      </c>
      <c r="G86" s="187" t="s">
        <v>57</v>
      </c>
      <c r="H86" s="146">
        <v>53</v>
      </c>
      <c r="I86" s="174">
        <v>0</v>
      </c>
      <c r="J86" s="174">
        <v>0</v>
      </c>
      <c r="K86" s="174">
        <v>0</v>
      </c>
      <c r="L86" s="174">
        <v>0</v>
      </c>
      <c r="M86" s="38"/>
    </row>
    <row r="87" spans="1:17" ht="16.5" hidden="1" customHeight="1">
      <c r="A87" s="151">
        <v>2</v>
      </c>
      <c r="B87" s="152">
        <v>4</v>
      </c>
      <c r="C87" s="152"/>
      <c r="D87" s="152"/>
      <c r="E87" s="152"/>
      <c r="F87" s="154"/>
      <c r="G87" s="201" t="s">
        <v>58</v>
      </c>
      <c r="H87" s="146">
        <v>54</v>
      </c>
      <c r="I87" s="155">
        <f t="shared" ref="I87:L89" si="3">I88</f>
        <v>0</v>
      </c>
      <c r="J87" s="197">
        <f t="shared" si="3"/>
        <v>0</v>
      </c>
      <c r="K87" s="156">
        <f t="shared" si="3"/>
        <v>0</v>
      </c>
      <c r="L87" s="156">
        <f t="shared" si="3"/>
        <v>0</v>
      </c>
      <c r="M87" s="38"/>
    </row>
    <row r="88" spans="1:17" ht="15.75" hidden="1" customHeight="1">
      <c r="A88" s="166">
        <v>2</v>
      </c>
      <c r="B88" s="167">
        <v>4</v>
      </c>
      <c r="C88" s="167">
        <v>1</v>
      </c>
      <c r="D88" s="167"/>
      <c r="E88" s="167"/>
      <c r="F88" s="169"/>
      <c r="G88" s="170" t="s">
        <v>59</v>
      </c>
      <c r="H88" s="146">
        <v>55</v>
      </c>
      <c r="I88" s="155">
        <f t="shared" si="3"/>
        <v>0</v>
      </c>
      <c r="J88" s="197">
        <f t="shared" si="3"/>
        <v>0</v>
      </c>
      <c r="K88" s="156">
        <f t="shared" si="3"/>
        <v>0</v>
      </c>
      <c r="L88" s="156">
        <f t="shared" si="3"/>
        <v>0</v>
      </c>
      <c r="M88" s="38"/>
    </row>
    <row r="89" spans="1:17" ht="17.25" hidden="1" customHeight="1">
      <c r="A89" s="166">
        <v>2</v>
      </c>
      <c r="B89" s="167">
        <v>4</v>
      </c>
      <c r="C89" s="167">
        <v>1</v>
      </c>
      <c r="D89" s="167">
        <v>1</v>
      </c>
      <c r="E89" s="167"/>
      <c r="F89" s="169"/>
      <c r="G89" s="170" t="s">
        <v>59</v>
      </c>
      <c r="H89" s="146">
        <v>56</v>
      </c>
      <c r="I89" s="155">
        <f t="shared" si="3"/>
        <v>0</v>
      </c>
      <c r="J89" s="197">
        <f t="shared" si="3"/>
        <v>0</v>
      </c>
      <c r="K89" s="156">
        <f t="shared" si="3"/>
        <v>0</v>
      </c>
      <c r="L89" s="156">
        <f t="shared" si="3"/>
        <v>0</v>
      </c>
      <c r="M89" s="38"/>
    </row>
    <row r="90" spans="1:17" ht="18" hidden="1" customHeight="1">
      <c r="A90" s="166">
        <v>2</v>
      </c>
      <c r="B90" s="167">
        <v>4</v>
      </c>
      <c r="C90" s="167">
        <v>1</v>
      </c>
      <c r="D90" s="167">
        <v>1</v>
      </c>
      <c r="E90" s="167">
        <v>1</v>
      </c>
      <c r="F90" s="169"/>
      <c r="G90" s="170" t="s">
        <v>59</v>
      </c>
      <c r="H90" s="146">
        <v>57</v>
      </c>
      <c r="I90" s="155">
        <f>SUM(I91:I93)</f>
        <v>0</v>
      </c>
      <c r="J90" s="197">
        <f>SUM(J91:J93)</f>
        <v>0</v>
      </c>
      <c r="K90" s="156">
        <f>SUM(K91:K93)</f>
        <v>0</v>
      </c>
      <c r="L90" s="156">
        <f>SUM(L91:L93)</f>
        <v>0</v>
      </c>
      <c r="M90" s="38"/>
    </row>
    <row r="91" spans="1:17" ht="14.25" hidden="1" customHeight="1">
      <c r="A91" s="166">
        <v>2</v>
      </c>
      <c r="B91" s="167">
        <v>4</v>
      </c>
      <c r="C91" s="167">
        <v>1</v>
      </c>
      <c r="D91" s="167">
        <v>1</v>
      </c>
      <c r="E91" s="167">
        <v>1</v>
      </c>
      <c r="F91" s="169">
        <v>1</v>
      </c>
      <c r="G91" s="170" t="s">
        <v>60</v>
      </c>
      <c r="H91" s="146">
        <v>58</v>
      </c>
      <c r="I91" s="174">
        <v>0</v>
      </c>
      <c r="J91" s="174">
        <v>0</v>
      </c>
      <c r="K91" s="174">
        <v>0</v>
      </c>
      <c r="L91" s="174">
        <v>0</v>
      </c>
      <c r="M91" s="38"/>
    </row>
    <row r="92" spans="1:17" ht="13.5" hidden="1" customHeight="1">
      <c r="A92" s="166">
        <v>2</v>
      </c>
      <c r="B92" s="166">
        <v>4</v>
      </c>
      <c r="C92" s="166">
        <v>1</v>
      </c>
      <c r="D92" s="167">
        <v>1</v>
      </c>
      <c r="E92" s="167">
        <v>1</v>
      </c>
      <c r="F92" s="202">
        <v>2</v>
      </c>
      <c r="G92" s="168" t="s">
        <v>61</v>
      </c>
      <c r="H92" s="146">
        <v>59</v>
      </c>
      <c r="I92" s="174">
        <v>0</v>
      </c>
      <c r="J92" s="174">
        <v>0</v>
      </c>
      <c r="K92" s="174">
        <v>0</v>
      </c>
      <c r="L92" s="174">
        <v>0</v>
      </c>
      <c r="M92" s="38"/>
    </row>
    <row r="93" spans="1:17" hidden="1">
      <c r="A93" s="166">
        <v>2</v>
      </c>
      <c r="B93" s="167">
        <v>4</v>
      </c>
      <c r="C93" s="166">
        <v>1</v>
      </c>
      <c r="D93" s="167">
        <v>1</v>
      </c>
      <c r="E93" s="167">
        <v>1</v>
      </c>
      <c r="F93" s="202">
        <v>3</v>
      </c>
      <c r="G93" s="168" t="s">
        <v>62</v>
      </c>
      <c r="H93" s="146">
        <v>60</v>
      </c>
      <c r="I93" s="174">
        <v>0</v>
      </c>
      <c r="J93" s="174">
        <v>0</v>
      </c>
      <c r="K93" s="174">
        <v>0</v>
      </c>
      <c r="L93" s="174">
        <v>0</v>
      </c>
    </row>
    <row r="94" spans="1:17" hidden="1">
      <c r="A94" s="151">
        <v>2</v>
      </c>
      <c r="B94" s="152">
        <v>5</v>
      </c>
      <c r="C94" s="151"/>
      <c r="D94" s="152"/>
      <c r="E94" s="152"/>
      <c r="F94" s="203"/>
      <c r="G94" s="153" t="s">
        <v>63</v>
      </c>
      <c r="H94" s="146">
        <v>61</v>
      </c>
      <c r="I94" s="155">
        <f>SUM(I95+I100+I105)</f>
        <v>0</v>
      </c>
      <c r="J94" s="197">
        <f>SUM(J95+J100+J105)</f>
        <v>0</v>
      </c>
      <c r="K94" s="156">
        <f>SUM(K95+K100+K105)</f>
        <v>0</v>
      </c>
      <c r="L94" s="156">
        <f>SUM(L95+L100+L105)</f>
        <v>0</v>
      </c>
    </row>
    <row r="95" spans="1:17" hidden="1">
      <c r="A95" s="161">
        <v>2</v>
      </c>
      <c r="B95" s="159">
        <v>5</v>
      </c>
      <c r="C95" s="161">
        <v>1</v>
      </c>
      <c r="D95" s="159"/>
      <c r="E95" s="159"/>
      <c r="F95" s="204"/>
      <c r="G95" s="160" t="s">
        <v>64</v>
      </c>
      <c r="H95" s="146">
        <v>62</v>
      </c>
      <c r="I95" s="177">
        <f t="shared" ref="I95:L96" si="4">I96</f>
        <v>0</v>
      </c>
      <c r="J95" s="199">
        <f t="shared" si="4"/>
        <v>0</v>
      </c>
      <c r="K95" s="178">
        <f t="shared" si="4"/>
        <v>0</v>
      </c>
      <c r="L95" s="178">
        <f t="shared" si="4"/>
        <v>0</v>
      </c>
    </row>
    <row r="96" spans="1:17" hidden="1">
      <c r="A96" s="166">
        <v>2</v>
      </c>
      <c r="B96" s="167">
        <v>5</v>
      </c>
      <c r="C96" s="166">
        <v>1</v>
      </c>
      <c r="D96" s="167">
        <v>1</v>
      </c>
      <c r="E96" s="167"/>
      <c r="F96" s="202"/>
      <c r="G96" s="168" t="s">
        <v>64</v>
      </c>
      <c r="H96" s="146">
        <v>63</v>
      </c>
      <c r="I96" s="155">
        <f t="shared" si="4"/>
        <v>0</v>
      </c>
      <c r="J96" s="197">
        <f t="shared" si="4"/>
        <v>0</v>
      </c>
      <c r="K96" s="156">
        <f t="shared" si="4"/>
        <v>0</v>
      </c>
      <c r="L96" s="156">
        <f t="shared" si="4"/>
        <v>0</v>
      </c>
    </row>
    <row r="97" spans="1:13" hidden="1">
      <c r="A97" s="166">
        <v>2</v>
      </c>
      <c r="B97" s="167">
        <v>5</v>
      </c>
      <c r="C97" s="166">
        <v>1</v>
      </c>
      <c r="D97" s="167">
        <v>1</v>
      </c>
      <c r="E97" s="167">
        <v>1</v>
      </c>
      <c r="F97" s="202"/>
      <c r="G97" s="168" t="s">
        <v>64</v>
      </c>
      <c r="H97" s="146">
        <v>64</v>
      </c>
      <c r="I97" s="155">
        <f>SUM(I98:I99)</f>
        <v>0</v>
      </c>
      <c r="J97" s="197">
        <f>SUM(J98:J99)</f>
        <v>0</v>
      </c>
      <c r="K97" s="156">
        <f>SUM(K98:K99)</f>
        <v>0</v>
      </c>
      <c r="L97" s="156">
        <f>SUM(L98:L99)</f>
        <v>0</v>
      </c>
    </row>
    <row r="98" spans="1:13" ht="25.5" hidden="1" customHeight="1">
      <c r="A98" s="166">
        <v>2</v>
      </c>
      <c r="B98" s="167">
        <v>5</v>
      </c>
      <c r="C98" s="166">
        <v>1</v>
      </c>
      <c r="D98" s="167">
        <v>1</v>
      </c>
      <c r="E98" s="167">
        <v>1</v>
      </c>
      <c r="F98" s="202">
        <v>1</v>
      </c>
      <c r="G98" s="168" t="s">
        <v>65</v>
      </c>
      <c r="H98" s="146">
        <v>65</v>
      </c>
      <c r="I98" s="174">
        <v>0</v>
      </c>
      <c r="J98" s="174">
        <v>0</v>
      </c>
      <c r="K98" s="174">
        <v>0</v>
      </c>
      <c r="L98" s="174">
        <v>0</v>
      </c>
      <c r="M98" s="38"/>
    </row>
    <row r="99" spans="1:13" ht="15.75" hidden="1" customHeight="1">
      <c r="A99" s="166">
        <v>2</v>
      </c>
      <c r="B99" s="167">
        <v>5</v>
      </c>
      <c r="C99" s="166">
        <v>1</v>
      </c>
      <c r="D99" s="167">
        <v>1</v>
      </c>
      <c r="E99" s="167">
        <v>1</v>
      </c>
      <c r="F99" s="202">
        <v>2</v>
      </c>
      <c r="G99" s="168" t="s">
        <v>66</v>
      </c>
      <c r="H99" s="146">
        <v>66</v>
      </c>
      <c r="I99" s="174">
        <v>0</v>
      </c>
      <c r="J99" s="174">
        <v>0</v>
      </c>
      <c r="K99" s="174">
        <v>0</v>
      </c>
      <c r="L99" s="174">
        <v>0</v>
      </c>
      <c r="M99" s="38"/>
    </row>
    <row r="100" spans="1:13" ht="12" hidden="1" customHeight="1">
      <c r="A100" s="166">
        <v>2</v>
      </c>
      <c r="B100" s="167">
        <v>5</v>
      </c>
      <c r="C100" s="166">
        <v>2</v>
      </c>
      <c r="D100" s="167"/>
      <c r="E100" s="167"/>
      <c r="F100" s="202"/>
      <c r="G100" s="168" t="s">
        <v>67</v>
      </c>
      <c r="H100" s="146">
        <v>67</v>
      </c>
      <c r="I100" s="155">
        <f t="shared" ref="I100:L101" si="5">I101</f>
        <v>0</v>
      </c>
      <c r="J100" s="197">
        <f t="shared" si="5"/>
        <v>0</v>
      </c>
      <c r="K100" s="156">
        <f t="shared" si="5"/>
        <v>0</v>
      </c>
      <c r="L100" s="155">
        <f t="shared" si="5"/>
        <v>0</v>
      </c>
      <c r="M100" s="38"/>
    </row>
    <row r="101" spans="1:13" ht="15.75" hidden="1" customHeight="1">
      <c r="A101" s="170">
        <v>2</v>
      </c>
      <c r="B101" s="166">
        <v>5</v>
      </c>
      <c r="C101" s="167">
        <v>2</v>
      </c>
      <c r="D101" s="168">
        <v>1</v>
      </c>
      <c r="E101" s="166"/>
      <c r="F101" s="202"/>
      <c r="G101" s="168" t="s">
        <v>67</v>
      </c>
      <c r="H101" s="146">
        <v>68</v>
      </c>
      <c r="I101" s="155">
        <f t="shared" si="5"/>
        <v>0</v>
      </c>
      <c r="J101" s="197">
        <f t="shared" si="5"/>
        <v>0</v>
      </c>
      <c r="K101" s="156">
        <f t="shared" si="5"/>
        <v>0</v>
      </c>
      <c r="L101" s="155">
        <f t="shared" si="5"/>
        <v>0</v>
      </c>
      <c r="M101" s="38"/>
    </row>
    <row r="102" spans="1:13" ht="15" hidden="1" customHeight="1">
      <c r="A102" s="170">
        <v>2</v>
      </c>
      <c r="B102" s="166">
        <v>5</v>
      </c>
      <c r="C102" s="167">
        <v>2</v>
      </c>
      <c r="D102" s="168">
        <v>1</v>
      </c>
      <c r="E102" s="166">
        <v>1</v>
      </c>
      <c r="F102" s="202"/>
      <c r="G102" s="168" t="s">
        <v>67</v>
      </c>
      <c r="H102" s="146">
        <v>69</v>
      </c>
      <c r="I102" s="155">
        <f>SUM(I103:I104)</f>
        <v>0</v>
      </c>
      <c r="J102" s="197">
        <f>SUM(J103:J104)</f>
        <v>0</v>
      </c>
      <c r="K102" s="156">
        <f>SUM(K103:K104)</f>
        <v>0</v>
      </c>
      <c r="L102" s="155">
        <f>SUM(L103:L104)</f>
        <v>0</v>
      </c>
      <c r="M102" s="38"/>
    </row>
    <row r="103" spans="1:13" ht="25.5" hidden="1" customHeight="1">
      <c r="A103" s="170">
        <v>2</v>
      </c>
      <c r="B103" s="166">
        <v>5</v>
      </c>
      <c r="C103" s="167">
        <v>2</v>
      </c>
      <c r="D103" s="168">
        <v>1</v>
      </c>
      <c r="E103" s="166">
        <v>1</v>
      </c>
      <c r="F103" s="202">
        <v>1</v>
      </c>
      <c r="G103" s="168" t="s">
        <v>68</v>
      </c>
      <c r="H103" s="146">
        <v>70</v>
      </c>
      <c r="I103" s="174">
        <v>0</v>
      </c>
      <c r="J103" s="174">
        <v>0</v>
      </c>
      <c r="K103" s="174">
        <v>0</v>
      </c>
      <c r="L103" s="174">
        <v>0</v>
      </c>
      <c r="M103" s="38"/>
    </row>
    <row r="104" spans="1:13" ht="25.5" hidden="1" customHeight="1">
      <c r="A104" s="170">
        <v>2</v>
      </c>
      <c r="B104" s="166">
        <v>5</v>
      </c>
      <c r="C104" s="167">
        <v>2</v>
      </c>
      <c r="D104" s="168">
        <v>1</v>
      </c>
      <c r="E104" s="166">
        <v>1</v>
      </c>
      <c r="F104" s="202">
        <v>2</v>
      </c>
      <c r="G104" s="168" t="s">
        <v>69</v>
      </c>
      <c r="H104" s="146">
        <v>71</v>
      </c>
      <c r="I104" s="174">
        <v>0</v>
      </c>
      <c r="J104" s="174">
        <v>0</v>
      </c>
      <c r="K104" s="174">
        <v>0</v>
      </c>
      <c r="L104" s="174">
        <v>0</v>
      </c>
      <c r="M104" s="38"/>
    </row>
    <row r="105" spans="1:13" ht="28.5" hidden="1" customHeight="1">
      <c r="A105" s="170">
        <v>2</v>
      </c>
      <c r="B105" s="166">
        <v>5</v>
      </c>
      <c r="C105" s="167">
        <v>3</v>
      </c>
      <c r="D105" s="168"/>
      <c r="E105" s="166"/>
      <c r="F105" s="202"/>
      <c r="G105" s="168" t="s">
        <v>70</v>
      </c>
      <c r="H105" s="146">
        <v>72</v>
      </c>
      <c r="I105" s="155">
        <f>I106+I110</f>
        <v>0</v>
      </c>
      <c r="J105" s="155">
        <f>J106+J110</f>
        <v>0</v>
      </c>
      <c r="K105" s="155">
        <f>K106+K110</f>
        <v>0</v>
      </c>
      <c r="L105" s="155">
        <f>L106+L110</f>
        <v>0</v>
      </c>
      <c r="M105" s="38"/>
    </row>
    <row r="106" spans="1:13" ht="27" hidden="1" customHeight="1">
      <c r="A106" s="170">
        <v>2</v>
      </c>
      <c r="B106" s="166">
        <v>5</v>
      </c>
      <c r="C106" s="167">
        <v>3</v>
      </c>
      <c r="D106" s="168">
        <v>1</v>
      </c>
      <c r="E106" s="166"/>
      <c r="F106" s="202"/>
      <c r="G106" s="168" t="s">
        <v>71</v>
      </c>
      <c r="H106" s="146">
        <v>73</v>
      </c>
      <c r="I106" s="155">
        <f>I107</f>
        <v>0</v>
      </c>
      <c r="J106" s="197">
        <f>J107</f>
        <v>0</v>
      </c>
      <c r="K106" s="156">
        <f>K107</f>
        <v>0</v>
      </c>
      <c r="L106" s="155">
        <f>L107</f>
        <v>0</v>
      </c>
      <c r="M106" s="38"/>
    </row>
    <row r="107" spans="1:13" ht="30" hidden="1" customHeight="1">
      <c r="A107" s="179">
        <v>2</v>
      </c>
      <c r="B107" s="180">
        <v>5</v>
      </c>
      <c r="C107" s="181">
        <v>3</v>
      </c>
      <c r="D107" s="182">
        <v>1</v>
      </c>
      <c r="E107" s="180">
        <v>1</v>
      </c>
      <c r="F107" s="205"/>
      <c r="G107" s="182" t="s">
        <v>71</v>
      </c>
      <c r="H107" s="146">
        <v>74</v>
      </c>
      <c r="I107" s="165">
        <f>SUM(I108:I109)</f>
        <v>0</v>
      </c>
      <c r="J107" s="200">
        <f>SUM(J108:J109)</f>
        <v>0</v>
      </c>
      <c r="K107" s="164">
        <f>SUM(K108:K109)</f>
        <v>0</v>
      </c>
      <c r="L107" s="165">
        <f>SUM(L108:L109)</f>
        <v>0</v>
      </c>
      <c r="M107" s="38"/>
    </row>
    <row r="108" spans="1:13" ht="26.25" hidden="1" customHeight="1">
      <c r="A108" s="170">
        <v>2</v>
      </c>
      <c r="B108" s="166">
        <v>5</v>
      </c>
      <c r="C108" s="167">
        <v>3</v>
      </c>
      <c r="D108" s="168">
        <v>1</v>
      </c>
      <c r="E108" s="166">
        <v>1</v>
      </c>
      <c r="F108" s="202">
        <v>1</v>
      </c>
      <c r="G108" s="168" t="s">
        <v>71</v>
      </c>
      <c r="H108" s="146">
        <v>75</v>
      </c>
      <c r="I108" s="174">
        <v>0</v>
      </c>
      <c r="J108" s="174">
        <v>0</v>
      </c>
      <c r="K108" s="174">
        <v>0</v>
      </c>
      <c r="L108" s="174">
        <v>0</v>
      </c>
      <c r="M108" s="38"/>
    </row>
    <row r="109" spans="1:13" ht="26.25" hidden="1" customHeight="1">
      <c r="A109" s="179">
        <v>2</v>
      </c>
      <c r="B109" s="180">
        <v>5</v>
      </c>
      <c r="C109" s="181">
        <v>3</v>
      </c>
      <c r="D109" s="182">
        <v>1</v>
      </c>
      <c r="E109" s="180">
        <v>1</v>
      </c>
      <c r="F109" s="205">
        <v>2</v>
      </c>
      <c r="G109" s="182" t="s">
        <v>72</v>
      </c>
      <c r="H109" s="146">
        <v>76</v>
      </c>
      <c r="I109" s="174">
        <v>0</v>
      </c>
      <c r="J109" s="174">
        <v>0</v>
      </c>
      <c r="K109" s="174">
        <v>0</v>
      </c>
      <c r="L109" s="174">
        <v>0</v>
      </c>
      <c r="M109" s="38"/>
    </row>
    <row r="110" spans="1:13" ht="27.75" hidden="1" customHeight="1">
      <c r="A110" s="179">
        <v>2</v>
      </c>
      <c r="B110" s="180">
        <v>5</v>
      </c>
      <c r="C110" s="181">
        <v>3</v>
      </c>
      <c r="D110" s="182">
        <v>2</v>
      </c>
      <c r="E110" s="180"/>
      <c r="F110" s="205"/>
      <c r="G110" s="182" t="s">
        <v>73</v>
      </c>
      <c r="H110" s="146">
        <v>77</v>
      </c>
      <c r="I110" s="165">
        <f>I111</f>
        <v>0</v>
      </c>
      <c r="J110" s="165">
        <f>J111</f>
        <v>0</v>
      </c>
      <c r="K110" s="165">
        <f>K111</f>
        <v>0</v>
      </c>
      <c r="L110" s="165">
        <f>L111</f>
        <v>0</v>
      </c>
      <c r="M110" s="38"/>
    </row>
    <row r="111" spans="1:13" ht="25.5" hidden="1" customHeight="1">
      <c r="A111" s="179">
        <v>2</v>
      </c>
      <c r="B111" s="180">
        <v>5</v>
      </c>
      <c r="C111" s="181">
        <v>3</v>
      </c>
      <c r="D111" s="182">
        <v>2</v>
      </c>
      <c r="E111" s="180">
        <v>1</v>
      </c>
      <c r="F111" s="205"/>
      <c r="G111" s="182" t="s">
        <v>73</v>
      </c>
      <c r="H111" s="146">
        <v>78</v>
      </c>
      <c r="I111" s="165">
        <f>SUM(I112:I113)</f>
        <v>0</v>
      </c>
      <c r="J111" s="165">
        <f>SUM(J112:J113)</f>
        <v>0</v>
      </c>
      <c r="K111" s="165">
        <f>SUM(K112:K113)</f>
        <v>0</v>
      </c>
      <c r="L111" s="165">
        <f>SUM(L112:L113)</f>
        <v>0</v>
      </c>
      <c r="M111" s="38"/>
    </row>
    <row r="112" spans="1:13" ht="30" hidden="1" customHeight="1">
      <c r="A112" s="179">
        <v>2</v>
      </c>
      <c r="B112" s="180">
        <v>5</v>
      </c>
      <c r="C112" s="181">
        <v>3</v>
      </c>
      <c r="D112" s="182">
        <v>2</v>
      </c>
      <c r="E112" s="180">
        <v>1</v>
      </c>
      <c r="F112" s="205">
        <v>1</v>
      </c>
      <c r="G112" s="182" t="s">
        <v>73</v>
      </c>
      <c r="H112" s="146">
        <v>79</v>
      </c>
      <c r="I112" s="174">
        <v>0</v>
      </c>
      <c r="J112" s="174">
        <v>0</v>
      </c>
      <c r="K112" s="174">
        <v>0</v>
      </c>
      <c r="L112" s="174">
        <v>0</v>
      </c>
      <c r="M112" s="38"/>
    </row>
    <row r="113" spans="1:13" ht="18" hidden="1" customHeight="1">
      <c r="A113" s="179">
        <v>2</v>
      </c>
      <c r="B113" s="180">
        <v>5</v>
      </c>
      <c r="C113" s="181">
        <v>3</v>
      </c>
      <c r="D113" s="182">
        <v>2</v>
      </c>
      <c r="E113" s="180">
        <v>1</v>
      </c>
      <c r="F113" s="205">
        <v>2</v>
      </c>
      <c r="G113" s="182" t="s">
        <v>74</v>
      </c>
      <c r="H113" s="146">
        <v>80</v>
      </c>
      <c r="I113" s="174">
        <v>0</v>
      </c>
      <c r="J113" s="174">
        <v>0</v>
      </c>
      <c r="K113" s="174">
        <v>0</v>
      </c>
      <c r="L113" s="174">
        <v>0</v>
      </c>
      <c r="M113" s="38"/>
    </row>
    <row r="114" spans="1:13" ht="16.5" hidden="1" customHeight="1">
      <c r="A114" s="201">
        <v>2</v>
      </c>
      <c r="B114" s="151">
        <v>6</v>
      </c>
      <c r="C114" s="152"/>
      <c r="D114" s="153"/>
      <c r="E114" s="151"/>
      <c r="F114" s="203"/>
      <c r="G114" s="206" t="s">
        <v>75</v>
      </c>
      <c r="H114" s="146">
        <v>81</v>
      </c>
      <c r="I114" s="155">
        <f>SUM(I115+I120+I124+I128+I132+I136)</f>
        <v>0</v>
      </c>
      <c r="J114" s="155">
        <f>SUM(J115+J120+J124+J128+J132+J136)</f>
        <v>0</v>
      </c>
      <c r="K114" s="155">
        <f>SUM(K115+K120+K124+K128+K132+K136)</f>
        <v>0</v>
      </c>
      <c r="L114" s="155">
        <f>SUM(L115+L120+L124+L128+L132+L136)</f>
        <v>0</v>
      </c>
      <c r="M114" s="38"/>
    </row>
    <row r="115" spans="1:13" ht="14.25" hidden="1" customHeight="1">
      <c r="A115" s="179">
        <v>2</v>
      </c>
      <c r="B115" s="180">
        <v>6</v>
      </c>
      <c r="C115" s="181">
        <v>1</v>
      </c>
      <c r="D115" s="182"/>
      <c r="E115" s="180"/>
      <c r="F115" s="205"/>
      <c r="G115" s="182" t="s">
        <v>76</v>
      </c>
      <c r="H115" s="146">
        <v>82</v>
      </c>
      <c r="I115" s="165">
        <f t="shared" ref="I115:L116" si="6">I116</f>
        <v>0</v>
      </c>
      <c r="J115" s="200">
        <f t="shared" si="6"/>
        <v>0</v>
      </c>
      <c r="K115" s="164">
        <f t="shared" si="6"/>
        <v>0</v>
      </c>
      <c r="L115" s="165">
        <f t="shared" si="6"/>
        <v>0</v>
      </c>
      <c r="M115" s="38"/>
    </row>
    <row r="116" spans="1:13" ht="14.25" hidden="1" customHeight="1">
      <c r="A116" s="170">
        <v>2</v>
      </c>
      <c r="B116" s="166">
        <v>6</v>
      </c>
      <c r="C116" s="167">
        <v>1</v>
      </c>
      <c r="D116" s="168">
        <v>1</v>
      </c>
      <c r="E116" s="166"/>
      <c r="F116" s="202"/>
      <c r="G116" s="168" t="s">
        <v>76</v>
      </c>
      <c r="H116" s="146">
        <v>83</v>
      </c>
      <c r="I116" s="155">
        <f t="shared" si="6"/>
        <v>0</v>
      </c>
      <c r="J116" s="197">
        <f t="shared" si="6"/>
        <v>0</v>
      </c>
      <c r="K116" s="156">
        <f t="shared" si="6"/>
        <v>0</v>
      </c>
      <c r="L116" s="155">
        <f t="shared" si="6"/>
        <v>0</v>
      </c>
      <c r="M116" s="38"/>
    </row>
    <row r="117" spans="1:13" hidden="1">
      <c r="A117" s="170">
        <v>2</v>
      </c>
      <c r="B117" s="166">
        <v>6</v>
      </c>
      <c r="C117" s="167">
        <v>1</v>
      </c>
      <c r="D117" s="168">
        <v>1</v>
      </c>
      <c r="E117" s="166">
        <v>1</v>
      </c>
      <c r="F117" s="202"/>
      <c r="G117" s="168" t="s">
        <v>76</v>
      </c>
      <c r="H117" s="146">
        <v>84</v>
      </c>
      <c r="I117" s="155">
        <f>SUM(I118:I119)</f>
        <v>0</v>
      </c>
      <c r="J117" s="197">
        <f>SUM(J118:J119)</f>
        <v>0</v>
      </c>
      <c r="K117" s="156">
        <f>SUM(K118:K119)</f>
        <v>0</v>
      </c>
      <c r="L117" s="155">
        <f>SUM(L118:L119)</f>
        <v>0</v>
      </c>
    </row>
    <row r="118" spans="1:13" ht="13.5" hidden="1" customHeight="1">
      <c r="A118" s="170">
        <v>2</v>
      </c>
      <c r="B118" s="166">
        <v>6</v>
      </c>
      <c r="C118" s="167">
        <v>1</v>
      </c>
      <c r="D118" s="168">
        <v>1</v>
      </c>
      <c r="E118" s="166">
        <v>1</v>
      </c>
      <c r="F118" s="202">
        <v>1</v>
      </c>
      <c r="G118" s="168" t="s">
        <v>77</v>
      </c>
      <c r="H118" s="146">
        <v>85</v>
      </c>
      <c r="I118" s="174">
        <v>0</v>
      </c>
      <c r="J118" s="174">
        <v>0</v>
      </c>
      <c r="K118" s="174">
        <v>0</v>
      </c>
      <c r="L118" s="174">
        <v>0</v>
      </c>
      <c r="M118" s="38"/>
    </row>
    <row r="119" spans="1:13" hidden="1">
      <c r="A119" s="187">
        <v>2</v>
      </c>
      <c r="B119" s="161">
        <v>6</v>
      </c>
      <c r="C119" s="159">
        <v>1</v>
      </c>
      <c r="D119" s="160">
        <v>1</v>
      </c>
      <c r="E119" s="161">
        <v>1</v>
      </c>
      <c r="F119" s="204">
        <v>2</v>
      </c>
      <c r="G119" s="160" t="s">
        <v>78</v>
      </c>
      <c r="H119" s="146">
        <v>86</v>
      </c>
      <c r="I119" s="172">
        <v>0</v>
      </c>
      <c r="J119" s="172">
        <v>0</v>
      </c>
      <c r="K119" s="172">
        <v>0</v>
      </c>
      <c r="L119" s="172">
        <v>0</v>
      </c>
    </row>
    <row r="120" spans="1:13" ht="25.5" hidden="1" customHeight="1">
      <c r="A120" s="170">
        <v>2</v>
      </c>
      <c r="B120" s="166">
        <v>6</v>
      </c>
      <c r="C120" s="167">
        <v>2</v>
      </c>
      <c r="D120" s="168"/>
      <c r="E120" s="166"/>
      <c r="F120" s="202"/>
      <c r="G120" s="168" t="s">
        <v>79</v>
      </c>
      <c r="H120" s="146">
        <v>87</v>
      </c>
      <c r="I120" s="155">
        <f t="shared" ref="I120:L122" si="7">I121</f>
        <v>0</v>
      </c>
      <c r="J120" s="197">
        <f t="shared" si="7"/>
        <v>0</v>
      </c>
      <c r="K120" s="156">
        <f t="shared" si="7"/>
        <v>0</v>
      </c>
      <c r="L120" s="155">
        <f t="shared" si="7"/>
        <v>0</v>
      </c>
      <c r="M120" s="38"/>
    </row>
    <row r="121" spans="1:13" ht="14.25" hidden="1" customHeight="1">
      <c r="A121" s="170">
        <v>2</v>
      </c>
      <c r="B121" s="166">
        <v>6</v>
      </c>
      <c r="C121" s="167">
        <v>2</v>
      </c>
      <c r="D121" s="168">
        <v>1</v>
      </c>
      <c r="E121" s="166"/>
      <c r="F121" s="202"/>
      <c r="G121" s="168" t="s">
        <v>79</v>
      </c>
      <c r="H121" s="146">
        <v>88</v>
      </c>
      <c r="I121" s="155">
        <f t="shared" si="7"/>
        <v>0</v>
      </c>
      <c r="J121" s="197">
        <f t="shared" si="7"/>
        <v>0</v>
      </c>
      <c r="K121" s="156">
        <f t="shared" si="7"/>
        <v>0</v>
      </c>
      <c r="L121" s="155">
        <f t="shared" si="7"/>
        <v>0</v>
      </c>
      <c r="M121" s="38"/>
    </row>
    <row r="122" spans="1:13" ht="14.25" hidden="1" customHeight="1">
      <c r="A122" s="170">
        <v>2</v>
      </c>
      <c r="B122" s="166">
        <v>6</v>
      </c>
      <c r="C122" s="167">
        <v>2</v>
      </c>
      <c r="D122" s="168">
        <v>1</v>
      </c>
      <c r="E122" s="166">
        <v>1</v>
      </c>
      <c r="F122" s="202"/>
      <c r="G122" s="168" t="s">
        <v>79</v>
      </c>
      <c r="H122" s="146">
        <v>89</v>
      </c>
      <c r="I122" s="207">
        <f t="shared" si="7"/>
        <v>0</v>
      </c>
      <c r="J122" s="208">
        <f t="shared" si="7"/>
        <v>0</v>
      </c>
      <c r="K122" s="209">
        <f t="shared" si="7"/>
        <v>0</v>
      </c>
      <c r="L122" s="207">
        <f t="shared" si="7"/>
        <v>0</v>
      </c>
      <c r="M122" s="38"/>
    </row>
    <row r="123" spans="1:13" ht="25.5" hidden="1" customHeight="1">
      <c r="A123" s="170">
        <v>2</v>
      </c>
      <c r="B123" s="166">
        <v>6</v>
      </c>
      <c r="C123" s="167">
        <v>2</v>
      </c>
      <c r="D123" s="168">
        <v>1</v>
      </c>
      <c r="E123" s="166">
        <v>1</v>
      </c>
      <c r="F123" s="202">
        <v>1</v>
      </c>
      <c r="G123" s="168" t="s">
        <v>79</v>
      </c>
      <c r="H123" s="146">
        <v>90</v>
      </c>
      <c r="I123" s="174">
        <v>0</v>
      </c>
      <c r="J123" s="174">
        <v>0</v>
      </c>
      <c r="K123" s="174">
        <v>0</v>
      </c>
      <c r="L123" s="174">
        <v>0</v>
      </c>
      <c r="M123" s="38"/>
    </row>
    <row r="124" spans="1:13" ht="26.25" hidden="1" customHeight="1">
      <c r="A124" s="187">
        <v>2</v>
      </c>
      <c r="B124" s="161">
        <v>6</v>
      </c>
      <c r="C124" s="159">
        <v>3</v>
      </c>
      <c r="D124" s="160"/>
      <c r="E124" s="161"/>
      <c r="F124" s="204"/>
      <c r="G124" s="160" t="s">
        <v>80</v>
      </c>
      <c r="H124" s="146">
        <v>91</v>
      </c>
      <c r="I124" s="177">
        <f t="shared" ref="I124:L126" si="8">I125</f>
        <v>0</v>
      </c>
      <c r="J124" s="199">
        <f t="shared" si="8"/>
        <v>0</v>
      </c>
      <c r="K124" s="178">
        <f t="shared" si="8"/>
        <v>0</v>
      </c>
      <c r="L124" s="177">
        <f t="shared" si="8"/>
        <v>0</v>
      </c>
      <c r="M124" s="38"/>
    </row>
    <row r="125" spans="1:13" ht="25.5" hidden="1" customHeight="1">
      <c r="A125" s="170">
        <v>2</v>
      </c>
      <c r="B125" s="166">
        <v>6</v>
      </c>
      <c r="C125" s="167">
        <v>3</v>
      </c>
      <c r="D125" s="168">
        <v>1</v>
      </c>
      <c r="E125" s="166"/>
      <c r="F125" s="202"/>
      <c r="G125" s="168" t="s">
        <v>80</v>
      </c>
      <c r="H125" s="146">
        <v>92</v>
      </c>
      <c r="I125" s="155">
        <f t="shared" si="8"/>
        <v>0</v>
      </c>
      <c r="J125" s="197">
        <f t="shared" si="8"/>
        <v>0</v>
      </c>
      <c r="K125" s="156">
        <f t="shared" si="8"/>
        <v>0</v>
      </c>
      <c r="L125" s="155">
        <f t="shared" si="8"/>
        <v>0</v>
      </c>
      <c r="M125" s="38"/>
    </row>
    <row r="126" spans="1:13" ht="26.25" hidden="1" customHeight="1">
      <c r="A126" s="170">
        <v>2</v>
      </c>
      <c r="B126" s="166">
        <v>6</v>
      </c>
      <c r="C126" s="167">
        <v>3</v>
      </c>
      <c r="D126" s="168">
        <v>1</v>
      </c>
      <c r="E126" s="166">
        <v>1</v>
      </c>
      <c r="F126" s="202"/>
      <c r="G126" s="168" t="s">
        <v>80</v>
      </c>
      <c r="H126" s="146">
        <v>93</v>
      </c>
      <c r="I126" s="155">
        <f t="shared" si="8"/>
        <v>0</v>
      </c>
      <c r="J126" s="197">
        <f t="shared" si="8"/>
        <v>0</v>
      </c>
      <c r="K126" s="156">
        <f t="shared" si="8"/>
        <v>0</v>
      </c>
      <c r="L126" s="155">
        <f t="shared" si="8"/>
        <v>0</v>
      </c>
      <c r="M126" s="38"/>
    </row>
    <row r="127" spans="1:13" ht="27" hidden="1" customHeight="1">
      <c r="A127" s="170">
        <v>2</v>
      </c>
      <c r="B127" s="166">
        <v>6</v>
      </c>
      <c r="C127" s="167">
        <v>3</v>
      </c>
      <c r="D127" s="168">
        <v>1</v>
      </c>
      <c r="E127" s="166">
        <v>1</v>
      </c>
      <c r="F127" s="202">
        <v>1</v>
      </c>
      <c r="G127" s="168" t="s">
        <v>80</v>
      </c>
      <c r="H127" s="146">
        <v>94</v>
      </c>
      <c r="I127" s="174">
        <v>0</v>
      </c>
      <c r="J127" s="174">
        <v>0</v>
      </c>
      <c r="K127" s="174">
        <v>0</v>
      </c>
      <c r="L127" s="174">
        <v>0</v>
      </c>
      <c r="M127" s="38"/>
    </row>
    <row r="128" spans="1:13" ht="25.5" hidden="1" customHeight="1">
      <c r="A128" s="187">
        <v>2</v>
      </c>
      <c r="B128" s="161">
        <v>6</v>
      </c>
      <c r="C128" s="159">
        <v>4</v>
      </c>
      <c r="D128" s="160"/>
      <c r="E128" s="161"/>
      <c r="F128" s="204"/>
      <c r="G128" s="160" t="s">
        <v>81</v>
      </c>
      <c r="H128" s="146">
        <v>95</v>
      </c>
      <c r="I128" s="177">
        <f t="shared" ref="I128:L130" si="9">I129</f>
        <v>0</v>
      </c>
      <c r="J128" s="199">
        <f t="shared" si="9"/>
        <v>0</v>
      </c>
      <c r="K128" s="178">
        <f t="shared" si="9"/>
        <v>0</v>
      </c>
      <c r="L128" s="177">
        <f t="shared" si="9"/>
        <v>0</v>
      </c>
      <c r="M128" s="38"/>
    </row>
    <row r="129" spans="1:13" ht="27" hidden="1" customHeight="1">
      <c r="A129" s="170">
        <v>2</v>
      </c>
      <c r="B129" s="166">
        <v>6</v>
      </c>
      <c r="C129" s="167">
        <v>4</v>
      </c>
      <c r="D129" s="168">
        <v>1</v>
      </c>
      <c r="E129" s="166"/>
      <c r="F129" s="202"/>
      <c r="G129" s="168" t="s">
        <v>81</v>
      </c>
      <c r="H129" s="146">
        <v>96</v>
      </c>
      <c r="I129" s="155">
        <f t="shared" si="9"/>
        <v>0</v>
      </c>
      <c r="J129" s="197">
        <f t="shared" si="9"/>
        <v>0</v>
      </c>
      <c r="K129" s="156">
        <f t="shared" si="9"/>
        <v>0</v>
      </c>
      <c r="L129" s="155">
        <f t="shared" si="9"/>
        <v>0</v>
      </c>
      <c r="M129" s="38"/>
    </row>
    <row r="130" spans="1:13" ht="27" hidden="1" customHeight="1">
      <c r="A130" s="170">
        <v>2</v>
      </c>
      <c r="B130" s="166">
        <v>6</v>
      </c>
      <c r="C130" s="167">
        <v>4</v>
      </c>
      <c r="D130" s="168">
        <v>1</v>
      </c>
      <c r="E130" s="166">
        <v>1</v>
      </c>
      <c r="F130" s="202"/>
      <c r="G130" s="168" t="s">
        <v>81</v>
      </c>
      <c r="H130" s="146">
        <v>97</v>
      </c>
      <c r="I130" s="155">
        <f t="shared" si="9"/>
        <v>0</v>
      </c>
      <c r="J130" s="197">
        <f t="shared" si="9"/>
        <v>0</v>
      </c>
      <c r="K130" s="156">
        <f t="shared" si="9"/>
        <v>0</v>
      </c>
      <c r="L130" s="155">
        <f t="shared" si="9"/>
        <v>0</v>
      </c>
      <c r="M130" s="38"/>
    </row>
    <row r="131" spans="1:13" ht="27.75" hidden="1" customHeight="1">
      <c r="A131" s="170">
        <v>2</v>
      </c>
      <c r="B131" s="166">
        <v>6</v>
      </c>
      <c r="C131" s="167">
        <v>4</v>
      </c>
      <c r="D131" s="168">
        <v>1</v>
      </c>
      <c r="E131" s="166">
        <v>1</v>
      </c>
      <c r="F131" s="202">
        <v>1</v>
      </c>
      <c r="G131" s="168" t="s">
        <v>81</v>
      </c>
      <c r="H131" s="146">
        <v>98</v>
      </c>
      <c r="I131" s="174">
        <v>0</v>
      </c>
      <c r="J131" s="174">
        <v>0</v>
      </c>
      <c r="K131" s="174">
        <v>0</v>
      </c>
      <c r="L131" s="174">
        <v>0</v>
      </c>
      <c r="M131" s="38"/>
    </row>
    <row r="132" spans="1:13" ht="27" hidden="1" customHeight="1">
      <c r="A132" s="179">
        <v>2</v>
      </c>
      <c r="B132" s="188">
        <v>6</v>
      </c>
      <c r="C132" s="189">
        <v>5</v>
      </c>
      <c r="D132" s="191"/>
      <c r="E132" s="188"/>
      <c r="F132" s="210"/>
      <c r="G132" s="191" t="s">
        <v>82</v>
      </c>
      <c r="H132" s="146">
        <v>99</v>
      </c>
      <c r="I132" s="184">
        <f t="shared" ref="I132:L134" si="10">I133</f>
        <v>0</v>
      </c>
      <c r="J132" s="211">
        <f t="shared" si="10"/>
        <v>0</v>
      </c>
      <c r="K132" s="185">
        <f t="shared" si="10"/>
        <v>0</v>
      </c>
      <c r="L132" s="184">
        <f t="shared" si="10"/>
        <v>0</v>
      </c>
      <c r="M132" s="38"/>
    </row>
    <row r="133" spans="1:13" ht="29.25" hidden="1" customHeight="1">
      <c r="A133" s="170">
        <v>2</v>
      </c>
      <c r="B133" s="166">
        <v>6</v>
      </c>
      <c r="C133" s="167">
        <v>5</v>
      </c>
      <c r="D133" s="168">
        <v>1</v>
      </c>
      <c r="E133" s="166"/>
      <c r="F133" s="202"/>
      <c r="G133" s="191" t="s">
        <v>82</v>
      </c>
      <c r="H133" s="146">
        <v>100</v>
      </c>
      <c r="I133" s="155">
        <f t="shared" si="10"/>
        <v>0</v>
      </c>
      <c r="J133" s="197">
        <f t="shared" si="10"/>
        <v>0</v>
      </c>
      <c r="K133" s="156">
        <f t="shared" si="10"/>
        <v>0</v>
      </c>
      <c r="L133" s="155">
        <f t="shared" si="10"/>
        <v>0</v>
      </c>
      <c r="M133" s="38"/>
    </row>
    <row r="134" spans="1:13" ht="25.5" hidden="1" customHeight="1">
      <c r="A134" s="170">
        <v>2</v>
      </c>
      <c r="B134" s="166">
        <v>6</v>
      </c>
      <c r="C134" s="167">
        <v>5</v>
      </c>
      <c r="D134" s="168">
        <v>1</v>
      </c>
      <c r="E134" s="166">
        <v>1</v>
      </c>
      <c r="F134" s="202"/>
      <c r="G134" s="191" t="s">
        <v>82</v>
      </c>
      <c r="H134" s="146">
        <v>101</v>
      </c>
      <c r="I134" s="155">
        <f t="shared" si="10"/>
        <v>0</v>
      </c>
      <c r="J134" s="197">
        <f t="shared" si="10"/>
        <v>0</v>
      </c>
      <c r="K134" s="156">
        <f t="shared" si="10"/>
        <v>0</v>
      </c>
      <c r="L134" s="155">
        <f t="shared" si="10"/>
        <v>0</v>
      </c>
      <c r="M134" s="38"/>
    </row>
    <row r="135" spans="1:13" ht="27.75" hidden="1" customHeight="1">
      <c r="A135" s="166">
        <v>2</v>
      </c>
      <c r="B135" s="167">
        <v>6</v>
      </c>
      <c r="C135" s="166">
        <v>5</v>
      </c>
      <c r="D135" s="166">
        <v>1</v>
      </c>
      <c r="E135" s="168">
        <v>1</v>
      </c>
      <c r="F135" s="202">
        <v>1</v>
      </c>
      <c r="G135" s="166" t="s">
        <v>83</v>
      </c>
      <c r="H135" s="146">
        <v>102</v>
      </c>
      <c r="I135" s="174">
        <v>0</v>
      </c>
      <c r="J135" s="174">
        <v>0</v>
      </c>
      <c r="K135" s="174">
        <v>0</v>
      </c>
      <c r="L135" s="174">
        <v>0</v>
      </c>
      <c r="M135" s="38"/>
    </row>
    <row r="136" spans="1:13" ht="27.75" hidden="1" customHeight="1">
      <c r="A136" s="170">
        <v>2</v>
      </c>
      <c r="B136" s="167">
        <v>6</v>
      </c>
      <c r="C136" s="166">
        <v>6</v>
      </c>
      <c r="D136" s="167"/>
      <c r="E136" s="168"/>
      <c r="F136" s="169"/>
      <c r="G136" s="212" t="s">
        <v>84</v>
      </c>
      <c r="H136" s="146">
        <v>103</v>
      </c>
      <c r="I136" s="156">
        <f t="shared" ref="I136:L138" si="11">I137</f>
        <v>0</v>
      </c>
      <c r="J136" s="155">
        <f t="shared" si="11"/>
        <v>0</v>
      </c>
      <c r="K136" s="155">
        <f t="shared" si="11"/>
        <v>0</v>
      </c>
      <c r="L136" s="155">
        <f t="shared" si="11"/>
        <v>0</v>
      </c>
      <c r="M136" s="38"/>
    </row>
    <row r="137" spans="1:13" ht="27.75" hidden="1" customHeight="1">
      <c r="A137" s="170">
        <v>2</v>
      </c>
      <c r="B137" s="167">
        <v>6</v>
      </c>
      <c r="C137" s="166">
        <v>6</v>
      </c>
      <c r="D137" s="167">
        <v>1</v>
      </c>
      <c r="E137" s="168"/>
      <c r="F137" s="169"/>
      <c r="G137" s="212" t="s">
        <v>84</v>
      </c>
      <c r="H137" s="146">
        <v>104</v>
      </c>
      <c r="I137" s="155">
        <f t="shared" si="11"/>
        <v>0</v>
      </c>
      <c r="J137" s="155">
        <f t="shared" si="11"/>
        <v>0</v>
      </c>
      <c r="K137" s="155">
        <f t="shared" si="11"/>
        <v>0</v>
      </c>
      <c r="L137" s="155">
        <f t="shared" si="11"/>
        <v>0</v>
      </c>
      <c r="M137" s="38"/>
    </row>
    <row r="138" spans="1:13" ht="27.75" hidden="1" customHeight="1">
      <c r="A138" s="170">
        <v>2</v>
      </c>
      <c r="B138" s="167">
        <v>6</v>
      </c>
      <c r="C138" s="166">
        <v>6</v>
      </c>
      <c r="D138" s="167">
        <v>1</v>
      </c>
      <c r="E138" s="168">
        <v>1</v>
      </c>
      <c r="F138" s="169"/>
      <c r="G138" s="212" t="s">
        <v>84</v>
      </c>
      <c r="H138" s="146">
        <v>105</v>
      </c>
      <c r="I138" s="155">
        <f t="shared" si="11"/>
        <v>0</v>
      </c>
      <c r="J138" s="155">
        <f t="shared" si="11"/>
        <v>0</v>
      </c>
      <c r="K138" s="155">
        <f t="shared" si="11"/>
        <v>0</v>
      </c>
      <c r="L138" s="155">
        <f t="shared" si="11"/>
        <v>0</v>
      </c>
      <c r="M138" s="38"/>
    </row>
    <row r="139" spans="1:13" ht="27.75" hidden="1" customHeight="1">
      <c r="A139" s="170">
        <v>2</v>
      </c>
      <c r="B139" s="167">
        <v>6</v>
      </c>
      <c r="C139" s="166">
        <v>6</v>
      </c>
      <c r="D139" s="167">
        <v>1</v>
      </c>
      <c r="E139" s="168">
        <v>1</v>
      </c>
      <c r="F139" s="169">
        <v>1</v>
      </c>
      <c r="G139" s="120" t="s">
        <v>84</v>
      </c>
      <c r="H139" s="146">
        <v>106</v>
      </c>
      <c r="I139" s="174">
        <v>0</v>
      </c>
      <c r="J139" s="213">
        <v>0</v>
      </c>
      <c r="K139" s="174">
        <v>0</v>
      </c>
      <c r="L139" s="174">
        <v>0</v>
      </c>
      <c r="M139" s="38"/>
    </row>
    <row r="140" spans="1:13" ht="28.5" hidden="1" customHeight="1">
      <c r="A140" s="201">
        <v>2</v>
      </c>
      <c r="B140" s="151">
        <v>7</v>
      </c>
      <c r="C140" s="151"/>
      <c r="D140" s="152"/>
      <c r="E140" s="152"/>
      <c r="F140" s="154"/>
      <c r="G140" s="153" t="s">
        <v>85</v>
      </c>
      <c r="H140" s="146">
        <v>107</v>
      </c>
      <c r="I140" s="156">
        <f>SUM(I141+I146+I154)</f>
        <v>0</v>
      </c>
      <c r="J140" s="197">
        <f>SUM(J141+J146+J154)</f>
        <v>0</v>
      </c>
      <c r="K140" s="156">
        <f>SUM(K141+K146+K154)</f>
        <v>0</v>
      </c>
      <c r="L140" s="155">
        <f>SUM(L141+L146+L154)</f>
        <v>0</v>
      </c>
      <c r="M140" s="38"/>
    </row>
    <row r="141" spans="1:13" hidden="1">
      <c r="A141" s="170">
        <v>2</v>
      </c>
      <c r="B141" s="166">
        <v>7</v>
      </c>
      <c r="C141" s="166">
        <v>1</v>
      </c>
      <c r="D141" s="167"/>
      <c r="E141" s="167"/>
      <c r="F141" s="169"/>
      <c r="G141" s="168" t="s">
        <v>86</v>
      </c>
      <c r="H141" s="146">
        <v>108</v>
      </c>
      <c r="I141" s="156">
        <f t="shared" ref="I141:L142" si="12">I142</f>
        <v>0</v>
      </c>
      <c r="J141" s="197">
        <f t="shared" si="12"/>
        <v>0</v>
      </c>
      <c r="K141" s="156">
        <f t="shared" si="12"/>
        <v>0</v>
      </c>
      <c r="L141" s="155">
        <f t="shared" si="12"/>
        <v>0</v>
      </c>
    </row>
    <row r="142" spans="1:13" ht="24" hidden="1" customHeight="1">
      <c r="A142" s="170">
        <v>2</v>
      </c>
      <c r="B142" s="166">
        <v>7</v>
      </c>
      <c r="C142" s="166">
        <v>1</v>
      </c>
      <c r="D142" s="167">
        <v>1</v>
      </c>
      <c r="E142" s="167"/>
      <c r="F142" s="169"/>
      <c r="G142" s="168" t="s">
        <v>86</v>
      </c>
      <c r="H142" s="146">
        <v>109</v>
      </c>
      <c r="I142" s="156">
        <f t="shared" si="12"/>
        <v>0</v>
      </c>
      <c r="J142" s="197">
        <f t="shared" si="12"/>
        <v>0</v>
      </c>
      <c r="K142" s="156">
        <f t="shared" si="12"/>
        <v>0</v>
      </c>
      <c r="L142" s="155">
        <f t="shared" si="12"/>
        <v>0</v>
      </c>
      <c r="M142" s="38"/>
    </row>
    <row r="143" spans="1:13" ht="28.5" hidden="1" customHeight="1">
      <c r="A143" s="170">
        <v>2</v>
      </c>
      <c r="B143" s="166">
        <v>7</v>
      </c>
      <c r="C143" s="166">
        <v>1</v>
      </c>
      <c r="D143" s="167">
        <v>1</v>
      </c>
      <c r="E143" s="167">
        <v>1</v>
      </c>
      <c r="F143" s="169"/>
      <c r="G143" s="168" t="s">
        <v>86</v>
      </c>
      <c r="H143" s="146">
        <v>110</v>
      </c>
      <c r="I143" s="156">
        <f>SUM(I144:I145)</f>
        <v>0</v>
      </c>
      <c r="J143" s="197">
        <f>SUM(J144:J145)</f>
        <v>0</v>
      </c>
      <c r="K143" s="156">
        <f>SUM(K144:K145)</f>
        <v>0</v>
      </c>
      <c r="L143" s="155">
        <f>SUM(L144:L145)</f>
        <v>0</v>
      </c>
      <c r="M143" s="38"/>
    </row>
    <row r="144" spans="1:13" ht="26.25" hidden="1" customHeight="1">
      <c r="A144" s="187">
        <v>2</v>
      </c>
      <c r="B144" s="161">
        <v>7</v>
      </c>
      <c r="C144" s="187">
        <v>1</v>
      </c>
      <c r="D144" s="166">
        <v>1</v>
      </c>
      <c r="E144" s="159">
        <v>1</v>
      </c>
      <c r="F144" s="162">
        <v>1</v>
      </c>
      <c r="G144" s="160" t="s">
        <v>87</v>
      </c>
      <c r="H144" s="146">
        <v>111</v>
      </c>
      <c r="I144" s="214">
        <v>0</v>
      </c>
      <c r="J144" s="214">
        <v>0</v>
      </c>
      <c r="K144" s="214">
        <v>0</v>
      </c>
      <c r="L144" s="214">
        <v>0</v>
      </c>
      <c r="M144" s="38"/>
    </row>
    <row r="145" spans="1:13" ht="24" hidden="1" customHeight="1">
      <c r="A145" s="166">
        <v>2</v>
      </c>
      <c r="B145" s="166">
        <v>7</v>
      </c>
      <c r="C145" s="170">
        <v>1</v>
      </c>
      <c r="D145" s="166">
        <v>1</v>
      </c>
      <c r="E145" s="167">
        <v>1</v>
      </c>
      <c r="F145" s="169">
        <v>2</v>
      </c>
      <c r="G145" s="168" t="s">
        <v>88</v>
      </c>
      <c r="H145" s="146">
        <v>112</v>
      </c>
      <c r="I145" s="173">
        <v>0</v>
      </c>
      <c r="J145" s="173">
        <v>0</v>
      </c>
      <c r="K145" s="173">
        <v>0</v>
      </c>
      <c r="L145" s="173">
        <v>0</v>
      </c>
      <c r="M145" s="38"/>
    </row>
    <row r="146" spans="1:13" ht="25.5" hidden="1" customHeight="1">
      <c r="A146" s="179">
        <v>2</v>
      </c>
      <c r="B146" s="180">
        <v>7</v>
      </c>
      <c r="C146" s="179">
        <v>2</v>
      </c>
      <c r="D146" s="180"/>
      <c r="E146" s="181"/>
      <c r="F146" s="183"/>
      <c r="G146" s="182" t="s">
        <v>89</v>
      </c>
      <c r="H146" s="146">
        <v>113</v>
      </c>
      <c r="I146" s="164">
        <f t="shared" ref="I146:L147" si="13">I147</f>
        <v>0</v>
      </c>
      <c r="J146" s="200">
        <f t="shared" si="13"/>
        <v>0</v>
      </c>
      <c r="K146" s="164">
        <f t="shared" si="13"/>
        <v>0</v>
      </c>
      <c r="L146" s="165">
        <f t="shared" si="13"/>
        <v>0</v>
      </c>
      <c r="M146" s="38"/>
    </row>
    <row r="147" spans="1:13" ht="25.5" hidden="1" customHeight="1">
      <c r="A147" s="170">
        <v>2</v>
      </c>
      <c r="B147" s="166">
        <v>7</v>
      </c>
      <c r="C147" s="170">
        <v>2</v>
      </c>
      <c r="D147" s="166">
        <v>1</v>
      </c>
      <c r="E147" s="167"/>
      <c r="F147" s="169"/>
      <c r="G147" s="168" t="s">
        <v>90</v>
      </c>
      <c r="H147" s="146">
        <v>114</v>
      </c>
      <c r="I147" s="156">
        <f t="shared" si="13"/>
        <v>0</v>
      </c>
      <c r="J147" s="197">
        <f t="shared" si="13"/>
        <v>0</v>
      </c>
      <c r="K147" s="156">
        <f t="shared" si="13"/>
        <v>0</v>
      </c>
      <c r="L147" s="155">
        <f t="shared" si="13"/>
        <v>0</v>
      </c>
      <c r="M147" s="38"/>
    </row>
    <row r="148" spans="1:13" ht="25.5" hidden="1" customHeight="1">
      <c r="A148" s="170">
        <v>2</v>
      </c>
      <c r="B148" s="166">
        <v>7</v>
      </c>
      <c r="C148" s="170">
        <v>2</v>
      </c>
      <c r="D148" s="166">
        <v>1</v>
      </c>
      <c r="E148" s="167">
        <v>1</v>
      </c>
      <c r="F148" s="169"/>
      <c r="G148" s="168" t="s">
        <v>90</v>
      </c>
      <c r="H148" s="146">
        <v>115</v>
      </c>
      <c r="I148" s="156">
        <f>SUM(I149:I150)</f>
        <v>0</v>
      </c>
      <c r="J148" s="197">
        <f>SUM(J149:J150)</f>
        <v>0</v>
      </c>
      <c r="K148" s="156">
        <f>SUM(K149:K150)</f>
        <v>0</v>
      </c>
      <c r="L148" s="155">
        <f>SUM(L149:L150)</f>
        <v>0</v>
      </c>
      <c r="M148" s="38"/>
    </row>
    <row r="149" spans="1:13" ht="23.25" hidden="1" customHeight="1">
      <c r="A149" s="170">
        <v>2</v>
      </c>
      <c r="B149" s="166">
        <v>7</v>
      </c>
      <c r="C149" s="170">
        <v>2</v>
      </c>
      <c r="D149" s="166">
        <v>1</v>
      </c>
      <c r="E149" s="167">
        <v>1</v>
      </c>
      <c r="F149" s="169">
        <v>1</v>
      </c>
      <c r="G149" s="168" t="s">
        <v>91</v>
      </c>
      <c r="H149" s="146">
        <v>116</v>
      </c>
      <c r="I149" s="173">
        <v>0</v>
      </c>
      <c r="J149" s="173">
        <v>0</v>
      </c>
      <c r="K149" s="173">
        <v>0</v>
      </c>
      <c r="L149" s="173">
        <v>0</v>
      </c>
      <c r="M149" s="38"/>
    </row>
    <row r="150" spans="1:13" ht="26.25" hidden="1" customHeight="1">
      <c r="A150" s="170">
        <v>2</v>
      </c>
      <c r="B150" s="166">
        <v>7</v>
      </c>
      <c r="C150" s="170">
        <v>2</v>
      </c>
      <c r="D150" s="166">
        <v>1</v>
      </c>
      <c r="E150" s="167">
        <v>1</v>
      </c>
      <c r="F150" s="169">
        <v>2</v>
      </c>
      <c r="G150" s="168" t="s">
        <v>92</v>
      </c>
      <c r="H150" s="146">
        <v>117</v>
      </c>
      <c r="I150" s="173">
        <v>0</v>
      </c>
      <c r="J150" s="173">
        <v>0</v>
      </c>
      <c r="K150" s="173">
        <v>0</v>
      </c>
      <c r="L150" s="173">
        <v>0</v>
      </c>
      <c r="M150" s="38"/>
    </row>
    <row r="151" spans="1:13" ht="27.75" hidden="1" customHeight="1">
      <c r="A151" s="170">
        <v>2</v>
      </c>
      <c r="B151" s="166">
        <v>7</v>
      </c>
      <c r="C151" s="170">
        <v>2</v>
      </c>
      <c r="D151" s="166">
        <v>2</v>
      </c>
      <c r="E151" s="167"/>
      <c r="F151" s="169"/>
      <c r="G151" s="168" t="s">
        <v>93</v>
      </c>
      <c r="H151" s="146">
        <v>118</v>
      </c>
      <c r="I151" s="156">
        <f>I152</f>
        <v>0</v>
      </c>
      <c r="J151" s="156">
        <f>J152</f>
        <v>0</v>
      </c>
      <c r="K151" s="156">
        <f>K152</f>
        <v>0</v>
      </c>
      <c r="L151" s="156">
        <f>L152</f>
        <v>0</v>
      </c>
      <c r="M151" s="38"/>
    </row>
    <row r="152" spans="1:13" ht="24.75" hidden="1" customHeight="1">
      <c r="A152" s="170">
        <v>2</v>
      </c>
      <c r="B152" s="166">
        <v>7</v>
      </c>
      <c r="C152" s="170">
        <v>2</v>
      </c>
      <c r="D152" s="166">
        <v>2</v>
      </c>
      <c r="E152" s="167">
        <v>1</v>
      </c>
      <c r="F152" s="169"/>
      <c r="G152" s="168" t="s">
        <v>93</v>
      </c>
      <c r="H152" s="146">
        <v>119</v>
      </c>
      <c r="I152" s="156">
        <f>SUM(I153)</f>
        <v>0</v>
      </c>
      <c r="J152" s="156">
        <f>SUM(J153)</f>
        <v>0</v>
      </c>
      <c r="K152" s="156">
        <f>SUM(K153)</f>
        <v>0</v>
      </c>
      <c r="L152" s="156">
        <f>SUM(L153)</f>
        <v>0</v>
      </c>
      <c r="M152" s="38"/>
    </row>
    <row r="153" spans="1:13" ht="27" hidden="1" customHeight="1">
      <c r="A153" s="170">
        <v>2</v>
      </c>
      <c r="B153" s="166">
        <v>7</v>
      </c>
      <c r="C153" s="170">
        <v>2</v>
      </c>
      <c r="D153" s="166">
        <v>2</v>
      </c>
      <c r="E153" s="167">
        <v>1</v>
      </c>
      <c r="F153" s="169">
        <v>1</v>
      </c>
      <c r="G153" s="168" t="s">
        <v>93</v>
      </c>
      <c r="H153" s="146">
        <v>120</v>
      </c>
      <c r="I153" s="173">
        <v>0</v>
      </c>
      <c r="J153" s="173">
        <v>0</v>
      </c>
      <c r="K153" s="173">
        <v>0</v>
      </c>
      <c r="L153" s="173">
        <v>0</v>
      </c>
      <c r="M153" s="38"/>
    </row>
    <row r="154" spans="1:13" hidden="1">
      <c r="A154" s="170">
        <v>2</v>
      </c>
      <c r="B154" s="166">
        <v>7</v>
      </c>
      <c r="C154" s="170">
        <v>3</v>
      </c>
      <c r="D154" s="166"/>
      <c r="E154" s="167"/>
      <c r="F154" s="169"/>
      <c r="G154" s="168" t="s">
        <v>94</v>
      </c>
      <c r="H154" s="146">
        <v>121</v>
      </c>
      <c r="I154" s="156">
        <f t="shared" ref="I154:L155" si="14">I155</f>
        <v>0</v>
      </c>
      <c r="J154" s="197">
        <f t="shared" si="14"/>
        <v>0</v>
      </c>
      <c r="K154" s="156">
        <f t="shared" si="14"/>
        <v>0</v>
      </c>
      <c r="L154" s="155">
        <f t="shared" si="14"/>
        <v>0</v>
      </c>
    </row>
    <row r="155" spans="1:13" hidden="1">
      <c r="A155" s="179">
        <v>2</v>
      </c>
      <c r="B155" s="188">
        <v>7</v>
      </c>
      <c r="C155" s="215">
        <v>3</v>
      </c>
      <c r="D155" s="188">
        <v>1</v>
      </c>
      <c r="E155" s="189"/>
      <c r="F155" s="190"/>
      <c r="G155" s="191" t="s">
        <v>94</v>
      </c>
      <c r="H155" s="146">
        <v>122</v>
      </c>
      <c r="I155" s="185">
        <f t="shared" si="14"/>
        <v>0</v>
      </c>
      <c r="J155" s="211">
        <f t="shared" si="14"/>
        <v>0</v>
      </c>
      <c r="K155" s="185">
        <f t="shared" si="14"/>
        <v>0</v>
      </c>
      <c r="L155" s="184">
        <f t="shared" si="14"/>
        <v>0</v>
      </c>
    </row>
    <row r="156" spans="1:13" hidden="1">
      <c r="A156" s="170">
        <v>2</v>
      </c>
      <c r="B156" s="166">
        <v>7</v>
      </c>
      <c r="C156" s="170">
        <v>3</v>
      </c>
      <c r="D156" s="166">
        <v>1</v>
      </c>
      <c r="E156" s="167">
        <v>1</v>
      </c>
      <c r="F156" s="169"/>
      <c r="G156" s="168" t="s">
        <v>94</v>
      </c>
      <c r="H156" s="146">
        <v>123</v>
      </c>
      <c r="I156" s="156">
        <f>SUM(I157:I158)</f>
        <v>0</v>
      </c>
      <c r="J156" s="197">
        <f>SUM(J157:J158)</f>
        <v>0</v>
      </c>
      <c r="K156" s="156">
        <f>SUM(K157:K158)</f>
        <v>0</v>
      </c>
      <c r="L156" s="155">
        <f>SUM(L157:L158)</f>
        <v>0</v>
      </c>
    </row>
    <row r="157" spans="1:13" hidden="1">
      <c r="A157" s="187">
        <v>2</v>
      </c>
      <c r="B157" s="161">
        <v>7</v>
      </c>
      <c r="C157" s="187">
        <v>3</v>
      </c>
      <c r="D157" s="161">
        <v>1</v>
      </c>
      <c r="E157" s="159">
        <v>1</v>
      </c>
      <c r="F157" s="162">
        <v>1</v>
      </c>
      <c r="G157" s="160" t="s">
        <v>95</v>
      </c>
      <c r="H157" s="146">
        <v>124</v>
      </c>
      <c r="I157" s="214">
        <v>0</v>
      </c>
      <c r="J157" s="214">
        <v>0</v>
      </c>
      <c r="K157" s="214">
        <v>0</v>
      </c>
      <c r="L157" s="214">
        <v>0</v>
      </c>
    </row>
    <row r="158" spans="1:13" ht="25.5" hidden="1" customHeight="1">
      <c r="A158" s="170">
        <v>2</v>
      </c>
      <c r="B158" s="166">
        <v>7</v>
      </c>
      <c r="C158" s="170">
        <v>3</v>
      </c>
      <c r="D158" s="166">
        <v>1</v>
      </c>
      <c r="E158" s="167">
        <v>1</v>
      </c>
      <c r="F158" s="169">
        <v>2</v>
      </c>
      <c r="G158" s="168" t="s">
        <v>96</v>
      </c>
      <c r="H158" s="146">
        <v>125</v>
      </c>
      <c r="I158" s="173">
        <v>0</v>
      </c>
      <c r="J158" s="174">
        <v>0</v>
      </c>
      <c r="K158" s="174">
        <v>0</v>
      </c>
      <c r="L158" s="174">
        <v>0</v>
      </c>
      <c r="M158" s="38"/>
    </row>
    <row r="159" spans="1:13" ht="24" hidden="1" customHeight="1">
      <c r="A159" s="201">
        <v>2</v>
      </c>
      <c r="B159" s="201">
        <v>8</v>
      </c>
      <c r="C159" s="151"/>
      <c r="D159" s="176"/>
      <c r="E159" s="158"/>
      <c r="F159" s="216"/>
      <c r="G159" s="163" t="s">
        <v>97</v>
      </c>
      <c r="H159" s="146">
        <v>126</v>
      </c>
      <c r="I159" s="178">
        <f>I160</f>
        <v>0</v>
      </c>
      <c r="J159" s="199">
        <f>J160</f>
        <v>0</v>
      </c>
      <c r="K159" s="178">
        <f>K160</f>
        <v>0</v>
      </c>
      <c r="L159" s="177">
        <f>L160</f>
        <v>0</v>
      </c>
      <c r="M159" s="38"/>
    </row>
    <row r="160" spans="1:13" ht="21.75" hidden="1" customHeight="1">
      <c r="A160" s="179">
        <v>2</v>
      </c>
      <c r="B160" s="179">
        <v>8</v>
      </c>
      <c r="C160" s="179">
        <v>1</v>
      </c>
      <c r="D160" s="180"/>
      <c r="E160" s="181"/>
      <c r="F160" s="183"/>
      <c r="G160" s="160" t="s">
        <v>97</v>
      </c>
      <c r="H160" s="146">
        <v>127</v>
      </c>
      <c r="I160" s="178">
        <f>I161+I166</f>
        <v>0</v>
      </c>
      <c r="J160" s="199">
        <f>J161+J166</f>
        <v>0</v>
      </c>
      <c r="K160" s="178">
        <f>K161+K166</f>
        <v>0</v>
      </c>
      <c r="L160" s="177">
        <f>L161+L166</f>
        <v>0</v>
      </c>
      <c r="M160" s="38"/>
    </row>
    <row r="161" spans="1:13" ht="27" hidden="1" customHeight="1">
      <c r="A161" s="170">
        <v>2</v>
      </c>
      <c r="B161" s="166">
        <v>8</v>
      </c>
      <c r="C161" s="168">
        <v>1</v>
      </c>
      <c r="D161" s="166">
        <v>1</v>
      </c>
      <c r="E161" s="167"/>
      <c r="F161" s="169"/>
      <c r="G161" s="168" t="s">
        <v>98</v>
      </c>
      <c r="H161" s="146">
        <v>128</v>
      </c>
      <c r="I161" s="156">
        <f>I162</f>
        <v>0</v>
      </c>
      <c r="J161" s="197">
        <f>J162</f>
        <v>0</v>
      </c>
      <c r="K161" s="156">
        <f>K162</f>
        <v>0</v>
      </c>
      <c r="L161" s="155">
        <f>L162</f>
        <v>0</v>
      </c>
      <c r="M161" s="38"/>
    </row>
    <row r="162" spans="1:13" ht="23.25" hidden="1" customHeight="1">
      <c r="A162" s="170">
        <v>2</v>
      </c>
      <c r="B162" s="166">
        <v>8</v>
      </c>
      <c r="C162" s="160">
        <v>1</v>
      </c>
      <c r="D162" s="161">
        <v>1</v>
      </c>
      <c r="E162" s="159">
        <v>1</v>
      </c>
      <c r="F162" s="162"/>
      <c r="G162" s="168" t="s">
        <v>98</v>
      </c>
      <c r="H162" s="146">
        <v>129</v>
      </c>
      <c r="I162" s="178">
        <f>SUM(I163:I165)</f>
        <v>0</v>
      </c>
      <c r="J162" s="178">
        <f>SUM(J163:J165)</f>
        <v>0</v>
      </c>
      <c r="K162" s="178">
        <f>SUM(K163:K165)</f>
        <v>0</v>
      </c>
      <c r="L162" s="178">
        <f>SUM(L163:L165)</f>
        <v>0</v>
      </c>
      <c r="M162" s="38"/>
    </row>
    <row r="163" spans="1:13" ht="23.25" hidden="1" customHeight="1">
      <c r="A163" s="166">
        <v>2</v>
      </c>
      <c r="B163" s="161">
        <v>8</v>
      </c>
      <c r="C163" s="168">
        <v>1</v>
      </c>
      <c r="D163" s="166">
        <v>1</v>
      </c>
      <c r="E163" s="167">
        <v>1</v>
      </c>
      <c r="F163" s="169">
        <v>1</v>
      </c>
      <c r="G163" s="168" t="s">
        <v>99</v>
      </c>
      <c r="H163" s="146">
        <v>130</v>
      </c>
      <c r="I163" s="173">
        <v>0</v>
      </c>
      <c r="J163" s="173">
        <v>0</v>
      </c>
      <c r="K163" s="173">
        <v>0</v>
      </c>
      <c r="L163" s="173">
        <v>0</v>
      </c>
      <c r="M163" s="38"/>
    </row>
    <row r="164" spans="1:13" ht="27" hidden="1" customHeight="1">
      <c r="A164" s="179">
        <v>2</v>
      </c>
      <c r="B164" s="188">
        <v>8</v>
      </c>
      <c r="C164" s="191">
        <v>1</v>
      </c>
      <c r="D164" s="188">
        <v>1</v>
      </c>
      <c r="E164" s="189">
        <v>1</v>
      </c>
      <c r="F164" s="190">
        <v>2</v>
      </c>
      <c r="G164" s="191" t="s">
        <v>100</v>
      </c>
      <c r="H164" s="146">
        <v>131</v>
      </c>
      <c r="I164" s="217">
        <v>0</v>
      </c>
      <c r="J164" s="217">
        <v>0</v>
      </c>
      <c r="K164" s="217">
        <v>0</v>
      </c>
      <c r="L164" s="217">
        <v>0</v>
      </c>
      <c r="M164" s="38"/>
    </row>
    <row r="165" spans="1:13" hidden="1">
      <c r="A165" s="179">
        <v>2</v>
      </c>
      <c r="B165" s="188">
        <v>8</v>
      </c>
      <c r="C165" s="191">
        <v>1</v>
      </c>
      <c r="D165" s="188">
        <v>1</v>
      </c>
      <c r="E165" s="189">
        <v>1</v>
      </c>
      <c r="F165" s="190">
        <v>3</v>
      </c>
      <c r="G165" s="191" t="s">
        <v>101</v>
      </c>
      <c r="H165" s="146">
        <v>132</v>
      </c>
      <c r="I165" s="217">
        <v>0</v>
      </c>
      <c r="J165" s="218">
        <v>0</v>
      </c>
      <c r="K165" s="217">
        <v>0</v>
      </c>
      <c r="L165" s="192">
        <v>0</v>
      </c>
    </row>
    <row r="166" spans="1:13" ht="23.25" hidden="1" customHeight="1">
      <c r="A166" s="170">
        <v>2</v>
      </c>
      <c r="B166" s="166">
        <v>8</v>
      </c>
      <c r="C166" s="168">
        <v>1</v>
      </c>
      <c r="D166" s="166">
        <v>2</v>
      </c>
      <c r="E166" s="167"/>
      <c r="F166" s="169"/>
      <c r="G166" s="168" t="s">
        <v>102</v>
      </c>
      <c r="H166" s="146">
        <v>133</v>
      </c>
      <c r="I166" s="156">
        <f t="shared" ref="I166:L167" si="15">I167</f>
        <v>0</v>
      </c>
      <c r="J166" s="197">
        <f t="shared" si="15"/>
        <v>0</v>
      </c>
      <c r="K166" s="156">
        <f t="shared" si="15"/>
        <v>0</v>
      </c>
      <c r="L166" s="155">
        <f t="shared" si="15"/>
        <v>0</v>
      </c>
      <c r="M166" s="38"/>
    </row>
    <row r="167" spans="1:13" hidden="1">
      <c r="A167" s="170">
        <v>2</v>
      </c>
      <c r="B167" s="166">
        <v>8</v>
      </c>
      <c r="C167" s="168">
        <v>1</v>
      </c>
      <c r="D167" s="166">
        <v>2</v>
      </c>
      <c r="E167" s="167">
        <v>1</v>
      </c>
      <c r="F167" s="169"/>
      <c r="G167" s="168" t="s">
        <v>102</v>
      </c>
      <c r="H167" s="146">
        <v>134</v>
      </c>
      <c r="I167" s="156">
        <f t="shared" si="15"/>
        <v>0</v>
      </c>
      <c r="J167" s="197">
        <f t="shared" si="15"/>
        <v>0</v>
      </c>
      <c r="K167" s="156">
        <f t="shared" si="15"/>
        <v>0</v>
      </c>
      <c r="L167" s="155">
        <f t="shared" si="15"/>
        <v>0</v>
      </c>
    </row>
    <row r="168" spans="1:13" hidden="1">
      <c r="A168" s="179">
        <v>2</v>
      </c>
      <c r="B168" s="180">
        <v>8</v>
      </c>
      <c r="C168" s="182">
        <v>1</v>
      </c>
      <c r="D168" s="180">
        <v>2</v>
      </c>
      <c r="E168" s="181">
        <v>1</v>
      </c>
      <c r="F168" s="183">
        <v>1</v>
      </c>
      <c r="G168" s="168" t="s">
        <v>102</v>
      </c>
      <c r="H168" s="146">
        <v>135</v>
      </c>
      <c r="I168" s="219">
        <v>0</v>
      </c>
      <c r="J168" s="174">
        <v>0</v>
      </c>
      <c r="K168" s="174">
        <v>0</v>
      </c>
      <c r="L168" s="174">
        <v>0</v>
      </c>
    </row>
    <row r="169" spans="1:13" ht="93" hidden="1" customHeight="1">
      <c r="A169" s="201">
        <v>2</v>
      </c>
      <c r="B169" s="151">
        <v>9</v>
      </c>
      <c r="C169" s="153"/>
      <c r="D169" s="151"/>
      <c r="E169" s="152"/>
      <c r="F169" s="154"/>
      <c r="G169" s="153" t="s">
        <v>382</v>
      </c>
      <c r="H169" s="146">
        <v>136</v>
      </c>
      <c r="I169" s="156">
        <f>I170+I174</f>
        <v>0</v>
      </c>
      <c r="J169" s="197">
        <f>J170+J174</f>
        <v>0</v>
      </c>
      <c r="K169" s="156">
        <f>K170+K174</f>
        <v>0</v>
      </c>
      <c r="L169" s="155">
        <f>L170+L174</f>
        <v>0</v>
      </c>
      <c r="M169" s="38"/>
    </row>
    <row r="170" spans="1:13" s="182" customFormat="1" ht="39" hidden="1" customHeight="1">
      <c r="A170" s="170">
        <v>2</v>
      </c>
      <c r="B170" s="166">
        <v>9</v>
      </c>
      <c r="C170" s="168">
        <v>1</v>
      </c>
      <c r="D170" s="166"/>
      <c r="E170" s="167"/>
      <c r="F170" s="169"/>
      <c r="G170" s="168" t="s">
        <v>103</v>
      </c>
      <c r="H170" s="146">
        <v>137</v>
      </c>
      <c r="I170" s="156">
        <f t="shared" ref="I170:L172" si="16">I171</f>
        <v>0</v>
      </c>
      <c r="J170" s="197">
        <f t="shared" si="16"/>
        <v>0</v>
      </c>
      <c r="K170" s="156">
        <f t="shared" si="16"/>
        <v>0</v>
      </c>
      <c r="L170" s="155">
        <f t="shared" si="16"/>
        <v>0</v>
      </c>
    </row>
    <row r="171" spans="1:13" ht="42.75" hidden="1" customHeight="1">
      <c r="A171" s="187">
        <v>2</v>
      </c>
      <c r="B171" s="161">
        <v>9</v>
      </c>
      <c r="C171" s="160">
        <v>1</v>
      </c>
      <c r="D171" s="161">
        <v>1</v>
      </c>
      <c r="E171" s="159"/>
      <c r="F171" s="162"/>
      <c r="G171" s="168" t="s">
        <v>103</v>
      </c>
      <c r="H171" s="146">
        <v>138</v>
      </c>
      <c r="I171" s="178">
        <f t="shared" si="16"/>
        <v>0</v>
      </c>
      <c r="J171" s="199">
        <f t="shared" si="16"/>
        <v>0</v>
      </c>
      <c r="K171" s="178">
        <f t="shared" si="16"/>
        <v>0</v>
      </c>
      <c r="L171" s="177">
        <f t="shared" si="16"/>
        <v>0</v>
      </c>
      <c r="M171" s="38"/>
    </row>
    <row r="172" spans="1:13" ht="38.25" hidden="1" customHeight="1">
      <c r="A172" s="170">
        <v>2</v>
      </c>
      <c r="B172" s="166">
        <v>9</v>
      </c>
      <c r="C172" s="170">
        <v>1</v>
      </c>
      <c r="D172" s="166">
        <v>1</v>
      </c>
      <c r="E172" s="167">
        <v>1</v>
      </c>
      <c r="F172" s="169"/>
      <c r="G172" s="168" t="s">
        <v>103</v>
      </c>
      <c r="H172" s="146">
        <v>139</v>
      </c>
      <c r="I172" s="156">
        <f t="shared" si="16"/>
        <v>0</v>
      </c>
      <c r="J172" s="197">
        <f t="shared" si="16"/>
        <v>0</v>
      </c>
      <c r="K172" s="156">
        <f t="shared" si="16"/>
        <v>0</v>
      </c>
      <c r="L172" s="155">
        <f t="shared" si="16"/>
        <v>0</v>
      </c>
      <c r="M172" s="38"/>
    </row>
    <row r="173" spans="1:13" ht="38.25" hidden="1" customHeight="1">
      <c r="A173" s="187">
        <v>2</v>
      </c>
      <c r="B173" s="161">
        <v>9</v>
      </c>
      <c r="C173" s="161">
        <v>1</v>
      </c>
      <c r="D173" s="161">
        <v>1</v>
      </c>
      <c r="E173" s="159">
        <v>1</v>
      </c>
      <c r="F173" s="162">
        <v>1</v>
      </c>
      <c r="G173" s="168" t="s">
        <v>103</v>
      </c>
      <c r="H173" s="146">
        <v>140</v>
      </c>
      <c r="I173" s="214">
        <v>0</v>
      </c>
      <c r="J173" s="214">
        <v>0</v>
      </c>
      <c r="K173" s="214">
        <v>0</v>
      </c>
      <c r="L173" s="214">
        <v>0</v>
      </c>
      <c r="M173" s="38"/>
    </row>
    <row r="174" spans="1:13" ht="90.75" hidden="1" customHeight="1">
      <c r="A174" s="170">
        <v>2</v>
      </c>
      <c r="B174" s="166">
        <v>9</v>
      </c>
      <c r="C174" s="166">
        <v>2</v>
      </c>
      <c r="D174" s="166"/>
      <c r="E174" s="167"/>
      <c r="F174" s="169"/>
      <c r="G174" s="168" t="s">
        <v>382</v>
      </c>
      <c r="H174" s="146">
        <v>141</v>
      </c>
      <c r="I174" s="156">
        <f>SUM(I175+I180)</f>
        <v>0</v>
      </c>
      <c r="J174" s="156">
        <f>SUM(J175+J180)</f>
        <v>0</v>
      </c>
      <c r="K174" s="156">
        <f>SUM(K175+K180)</f>
        <v>0</v>
      </c>
      <c r="L174" s="156">
        <f>SUM(L175+L180)</f>
        <v>0</v>
      </c>
      <c r="M174" s="38"/>
    </row>
    <row r="175" spans="1:13" ht="91.5" hidden="1" customHeight="1">
      <c r="A175" s="170">
        <v>2</v>
      </c>
      <c r="B175" s="166">
        <v>9</v>
      </c>
      <c r="C175" s="166">
        <v>2</v>
      </c>
      <c r="D175" s="161">
        <v>1</v>
      </c>
      <c r="E175" s="159"/>
      <c r="F175" s="162"/>
      <c r="G175" s="168" t="s">
        <v>383</v>
      </c>
      <c r="H175" s="146">
        <v>142</v>
      </c>
      <c r="I175" s="178">
        <f>I176</f>
        <v>0</v>
      </c>
      <c r="J175" s="199">
        <f>J176</f>
        <v>0</v>
      </c>
      <c r="K175" s="178">
        <f>K176</f>
        <v>0</v>
      </c>
      <c r="L175" s="177">
        <f>L176</f>
        <v>0</v>
      </c>
      <c r="M175" s="38"/>
    </row>
    <row r="176" spans="1:13" ht="93" hidden="1" customHeight="1">
      <c r="A176" s="187">
        <v>2</v>
      </c>
      <c r="B176" s="161">
        <v>9</v>
      </c>
      <c r="C176" s="161">
        <v>2</v>
      </c>
      <c r="D176" s="166">
        <v>1</v>
      </c>
      <c r="E176" s="167">
        <v>1</v>
      </c>
      <c r="F176" s="169"/>
      <c r="G176" s="168" t="s">
        <v>383</v>
      </c>
      <c r="H176" s="146">
        <v>143</v>
      </c>
      <c r="I176" s="156">
        <f>SUM(I177:I179)</f>
        <v>0</v>
      </c>
      <c r="J176" s="197">
        <f>SUM(J177:J179)</f>
        <v>0</v>
      </c>
      <c r="K176" s="156">
        <f>SUM(K177:K179)</f>
        <v>0</v>
      </c>
      <c r="L176" s="155">
        <f>SUM(L177:L179)</f>
        <v>0</v>
      </c>
      <c r="M176" s="38"/>
    </row>
    <row r="177" spans="1:13" ht="105" hidden="1" customHeight="1">
      <c r="A177" s="179">
        <v>2</v>
      </c>
      <c r="B177" s="188">
        <v>9</v>
      </c>
      <c r="C177" s="188">
        <v>2</v>
      </c>
      <c r="D177" s="188">
        <v>1</v>
      </c>
      <c r="E177" s="189">
        <v>1</v>
      </c>
      <c r="F177" s="190">
        <v>1</v>
      </c>
      <c r="G177" s="168" t="s">
        <v>384</v>
      </c>
      <c r="H177" s="146">
        <v>144</v>
      </c>
      <c r="I177" s="217">
        <v>0</v>
      </c>
      <c r="J177" s="172">
        <v>0</v>
      </c>
      <c r="K177" s="172">
        <v>0</v>
      </c>
      <c r="L177" s="172">
        <v>0</v>
      </c>
      <c r="M177" s="38"/>
    </row>
    <row r="178" spans="1:13" ht="107.25" hidden="1" customHeight="1">
      <c r="A178" s="170">
        <v>2</v>
      </c>
      <c r="B178" s="166">
        <v>9</v>
      </c>
      <c r="C178" s="166">
        <v>2</v>
      </c>
      <c r="D178" s="166">
        <v>1</v>
      </c>
      <c r="E178" s="167">
        <v>1</v>
      </c>
      <c r="F178" s="169">
        <v>2</v>
      </c>
      <c r="G178" s="168" t="s">
        <v>385</v>
      </c>
      <c r="H178" s="146">
        <v>145</v>
      </c>
      <c r="I178" s="173">
        <v>0</v>
      </c>
      <c r="J178" s="220">
        <v>0</v>
      </c>
      <c r="K178" s="220">
        <v>0</v>
      </c>
      <c r="L178" s="220">
        <v>0</v>
      </c>
      <c r="M178" s="38"/>
    </row>
    <row r="179" spans="1:13" ht="104.25" hidden="1" customHeight="1">
      <c r="A179" s="170">
        <v>2</v>
      </c>
      <c r="B179" s="166">
        <v>9</v>
      </c>
      <c r="C179" s="166">
        <v>2</v>
      </c>
      <c r="D179" s="166">
        <v>1</v>
      </c>
      <c r="E179" s="167">
        <v>1</v>
      </c>
      <c r="F179" s="169">
        <v>3</v>
      </c>
      <c r="G179" s="168" t="s">
        <v>386</v>
      </c>
      <c r="H179" s="146">
        <v>146</v>
      </c>
      <c r="I179" s="173">
        <v>0</v>
      </c>
      <c r="J179" s="173">
        <v>0</v>
      </c>
      <c r="K179" s="173">
        <v>0</v>
      </c>
      <c r="L179" s="173">
        <v>0</v>
      </c>
      <c r="M179" s="38"/>
    </row>
    <row r="180" spans="1:13" ht="92.25" hidden="1" customHeight="1">
      <c r="A180" s="221">
        <v>2</v>
      </c>
      <c r="B180" s="221">
        <v>9</v>
      </c>
      <c r="C180" s="221">
        <v>2</v>
      </c>
      <c r="D180" s="221">
        <v>2</v>
      </c>
      <c r="E180" s="221"/>
      <c r="F180" s="221"/>
      <c r="G180" s="168" t="s">
        <v>387</v>
      </c>
      <c r="H180" s="146">
        <v>147</v>
      </c>
      <c r="I180" s="156">
        <f>I181</f>
        <v>0</v>
      </c>
      <c r="J180" s="197">
        <f>J181</f>
        <v>0</v>
      </c>
      <c r="K180" s="156">
        <f>K181</f>
        <v>0</v>
      </c>
      <c r="L180" s="155">
        <f>L181</f>
        <v>0</v>
      </c>
      <c r="M180" s="38"/>
    </row>
    <row r="181" spans="1:13" ht="91.5" hidden="1" customHeight="1">
      <c r="A181" s="170">
        <v>2</v>
      </c>
      <c r="B181" s="166">
        <v>9</v>
      </c>
      <c r="C181" s="166">
        <v>2</v>
      </c>
      <c r="D181" s="166">
        <v>2</v>
      </c>
      <c r="E181" s="167">
        <v>1</v>
      </c>
      <c r="F181" s="169"/>
      <c r="G181" s="168" t="s">
        <v>387</v>
      </c>
      <c r="H181" s="146">
        <v>148</v>
      </c>
      <c r="I181" s="178">
        <f>SUM(I182:I184)</f>
        <v>0</v>
      </c>
      <c r="J181" s="178">
        <f>SUM(J182:J184)</f>
        <v>0</v>
      </c>
      <c r="K181" s="178">
        <f>SUM(K182:K184)</f>
        <v>0</v>
      </c>
      <c r="L181" s="178">
        <f>SUM(L182:L184)</f>
        <v>0</v>
      </c>
      <c r="M181" s="38"/>
    </row>
    <row r="182" spans="1:13" ht="105" hidden="1" customHeight="1">
      <c r="A182" s="170">
        <v>2</v>
      </c>
      <c r="B182" s="166">
        <v>9</v>
      </c>
      <c r="C182" s="166">
        <v>2</v>
      </c>
      <c r="D182" s="166">
        <v>2</v>
      </c>
      <c r="E182" s="166">
        <v>1</v>
      </c>
      <c r="F182" s="169">
        <v>1</v>
      </c>
      <c r="G182" s="168" t="s">
        <v>388</v>
      </c>
      <c r="H182" s="146">
        <v>149</v>
      </c>
      <c r="I182" s="173">
        <v>0</v>
      </c>
      <c r="J182" s="172">
        <v>0</v>
      </c>
      <c r="K182" s="172">
        <v>0</v>
      </c>
      <c r="L182" s="172">
        <v>0</v>
      </c>
      <c r="M182" s="38"/>
    </row>
    <row r="183" spans="1:13" ht="105" hidden="1" customHeight="1">
      <c r="A183" s="180">
        <v>2</v>
      </c>
      <c r="B183" s="182">
        <v>9</v>
      </c>
      <c r="C183" s="180">
        <v>2</v>
      </c>
      <c r="D183" s="181">
        <v>2</v>
      </c>
      <c r="E183" s="181">
        <v>1</v>
      </c>
      <c r="F183" s="183">
        <v>2</v>
      </c>
      <c r="G183" s="168" t="s">
        <v>389</v>
      </c>
      <c r="H183" s="146">
        <v>150</v>
      </c>
      <c r="I183" s="172">
        <v>0</v>
      </c>
      <c r="J183" s="174">
        <v>0</v>
      </c>
      <c r="K183" s="174">
        <v>0</v>
      </c>
      <c r="L183" s="174">
        <v>0</v>
      </c>
      <c r="M183" s="38"/>
    </row>
    <row r="184" spans="1:13" ht="104.25" hidden="1" customHeight="1">
      <c r="A184" s="166">
        <v>2</v>
      </c>
      <c r="B184" s="191">
        <v>9</v>
      </c>
      <c r="C184" s="188">
        <v>2</v>
      </c>
      <c r="D184" s="189">
        <v>2</v>
      </c>
      <c r="E184" s="189">
        <v>1</v>
      </c>
      <c r="F184" s="190">
        <v>3</v>
      </c>
      <c r="G184" s="168" t="s">
        <v>390</v>
      </c>
      <c r="H184" s="146">
        <v>151</v>
      </c>
      <c r="I184" s="220">
        <v>0</v>
      </c>
      <c r="J184" s="220">
        <v>0</v>
      </c>
      <c r="K184" s="220">
        <v>0</v>
      </c>
      <c r="L184" s="220">
        <v>0</v>
      </c>
      <c r="M184" s="38"/>
    </row>
    <row r="185" spans="1:13" ht="76.5" hidden="1" customHeight="1">
      <c r="A185" s="151">
        <v>3</v>
      </c>
      <c r="B185" s="153"/>
      <c r="C185" s="151"/>
      <c r="D185" s="152"/>
      <c r="E185" s="152"/>
      <c r="F185" s="154"/>
      <c r="G185" s="206" t="s">
        <v>104</v>
      </c>
      <c r="H185" s="146">
        <v>152</v>
      </c>
      <c r="I185" s="155">
        <f>SUM(I186+I239+I304)</f>
        <v>0</v>
      </c>
      <c r="J185" s="197">
        <f>SUM(J186+J239+J304)</f>
        <v>0</v>
      </c>
      <c r="K185" s="156">
        <f>SUM(K186+K239+K304)</f>
        <v>0</v>
      </c>
      <c r="L185" s="155">
        <f>SUM(L186+L239+L304)</f>
        <v>0</v>
      </c>
      <c r="M185" s="38"/>
    </row>
    <row r="186" spans="1:13" ht="34.5" hidden="1" customHeight="1">
      <c r="A186" s="201">
        <v>3</v>
      </c>
      <c r="B186" s="151">
        <v>1</v>
      </c>
      <c r="C186" s="176"/>
      <c r="D186" s="158"/>
      <c r="E186" s="158"/>
      <c r="F186" s="216"/>
      <c r="G186" s="196" t="s">
        <v>105</v>
      </c>
      <c r="H186" s="146">
        <v>153</v>
      </c>
      <c r="I186" s="155">
        <f>SUM(I187+I210+I217+I229+I233)</f>
        <v>0</v>
      </c>
      <c r="J186" s="177">
        <f>SUM(J187+J210+J217+J229+J233)</f>
        <v>0</v>
      </c>
      <c r="K186" s="177">
        <f>SUM(K187+K210+K217+K229+K233)</f>
        <v>0</v>
      </c>
      <c r="L186" s="177">
        <f>SUM(L187+L210+L217+L229+L233)</f>
        <v>0</v>
      </c>
      <c r="M186" s="38"/>
    </row>
    <row r="187" spans="1:13" ht="30.75" hidden="1" customHeight="1">
      <c r="A187" s="161">
        <v>3</v>
      </c>
      <c r="B187" s="160">
        <v>1</v>
      </c>
      <c r="C187" s="161">
        <v>1</v>
      </c>
      <c r="D187" s="159"/>
      <c r="E187" s="159"/>
      <c r="F187" s="222"/>
      <c r="G187" s="170" t="s">
        <v>106</v>
      </c>
      <c r="H187" s="146">
        <v>154</v>
      </c>
      <c r="I187" s="177">
        <f>SUM(I188+I191+I196+I202+I207)</f>
        <v>0</v>
      </c>
      <c r="J187" s="197">
        <f>SUM(J188+J191+J196+J202+J207)</f>
        <v>0</v>
      </c>
      <c r="K187" s="156">
        <f>SUM(K188+K191+K196+K202+K207)</f>
        <v>0</v>
      </c>
      <c r="L187" s="155">
        <f>SUM(L188+L191+L196+L202+L207)</f>
        <v>0</v>
      </c>
      <c r="M187" s="38"/>
    </row>
    <row r="188" spans="1:13" ht="33" hidden="1" customHeight="1">
      <c r="A188" s="166">
        <v>3</v>
      </c>
      <c r="B188" s="168">
        <v>1</v>
      </c>
      <c r="C188" s="166">
        <v>1</v>
      </c>
      <c r="D188" s="167">
        <v>1</v>
      </c>
      <c r="E188" s="167"/>
      <c r="F188" s="223"/>
      <c r="G188" s="170" t="s">
        <v>107</v>
      </c>
      <c r="H188" s="146">
        <v>155</v>
      </c>
      <c r="I188" s="155">
        <f t="shared" ref="I188:L189" si="17">I189</f>
        <v>0</v>
      </c>
      <c r="J188" s="199">
        <f t="shared" si="17"/>
        <v>0</v>
      </c>
      <c r="K188" s="178">
        <f t="shared" si="17"/>
        <v>0</v>
      </c>
      <c r="L188" s="177">
        <f t="shared" si="17"/>
        <v>0</v>
      </c>
      <c r="M188" s="38"/>
    </row>
    <row r="189" spans="1:13" ht="24" hidden="1" customHeight="1">
      <c r="A189" s="166">
        <v>3</v>
      </c>
      <c r="B189" s="168">
        <v>1</v>
      </c>
      <c r="C189" s="166">
        <v>1</v>
      </c>
      <c r="D189" s="167">
        <v>1</v>
      </c>
      <c r="E189" s="167">
        <v>1</v>
      </c>
      <c r="F189" s="202"/>
      <c r="G189" s="170" t="s">
        <v>107</v>
      </c>
      <c r="H189" s="146">
        <v>156</v>
      </c>
      <c r="I189" s="177">
        <f t="shared" si="17"/>
        <v>0</v>
      </c>
      <c r="J189" s="155">
        <f t="shared" si="17"/>
        <v>0</v>
      </c>
      <c r="K189" s="155">
        <f t="shared" si="17"/>
        <v>0</v>
      </c>
      <c r="L189" s="155">
        <f t="shared" si="17"/>
        <v>0</v>
      </c>
      <c r="M189" s="38"/>
    </row>
    <row r="190" spans="1:13" ht="31.5" hidden="1" customHeight="1">
      <c r="A190" s="166">
        <v>3</v>
      </c>
      <c r="B190" s="168">
        <v>1</v>
      </c>
      <c r="C190" s="166">
        <v>1</v>
      </c>
      <c r="D190" s="167">
        <v>1</v>
      </c>
      <c r="E190" s="167">
        <v>1</v>
      </c>
      <c r="F190" s="202">
        <v>1</v>
      </c>
      <c r="G190" s="170" t="s">
        <v>107</v>
      </c>
      <c r="H190" s="146">
        <v>157</v>
      </c>
      <c r="I190" s="174">
        <v>0</v>
      </c>
      <c r="J190" s="174">
        <v>0</v>
      </c>
      <c r="K190" s="174">
        <v>0</v>
      </c>
      <c r="L190" s="174">
        <v>0</v>
      </c>
      <c r="M190" s="38"/>
    </row>
    <row r="191" spans="1:13" ht="27.75" hidden="1" customHeight="1">
      <c r="A191" s="161">
        <v>3</v>
      </c>
      <c r="B191" s="159">
        <v>1</v>
      </c>
      <c r="C191" s="159">
        <v>1</v>
      </c>
      <c r="D191" s="159">
        <v>2</v>
      </c>
      <c r="E191" s="159"/>
      <c r="F191" s="162"/>
      <c r="G191" s="160" t="s">
        <v>108</v>
      </c>
      <c r="H191" s="146">
        <v>158</v>
      </c>
      <c r="I191" s="177">
        <f>I192</f>
        <v>0</v>
      </c>
      <c r="J191" s="199">
        <f>J192</f>
        <v>0</v>
      </c>
      <c r="K191" s="178">
        <f>K192</f>
        <v>0</v>
      </c>
      <c r="L191" s="177">
        <f>L192</f>
        <v>0</v>
      </c>
      <c r="M191" s="38"/>
    </row>
    <row r="192" spans="1:13" ht="27.75" hidden="1" customHeight="1">
      <c r="A192" s="166">
        <v>3</v>
      </c>
      <c r="B192" s="167">
        <v>1</v>
      </c>
      <c r="C192" s="167">
        <v>1</v>
      </c>
      <c r="D192" s="167">
        <v>2</v>
      </c>
      <c r="E192" s="167">
        <v>1</v>
      </c>
      <c r="F192" s="169"/>
      <c r="G192" s="160" t="s">
        <v>108</v>
      </c>
      <c r="H192" s="146">
        <v>159</v>
      </c>
      <c r="I192" s="155">
        <f>SUM(I193:I195)</f>
        <v>0</v>
      </c>
      <c r="J192" s="197">
        <f>SUM(J193:J195)</f>
        <v>0</v>
      </c>
      <c r="K192" s="156">
        <f>SUM(K193:K195)</f>
        <v>0</v>
      </c>
      <c r="L192" s="155">
        <f>SUM(L193:L195)</f>
        <v>0</v>
      </c>
      <c r="M192" s="38"/>
    </row>
    <row r="193" spans="1:13" ht="27" hidden="1" customHeight="1">
      <c r="A193" s="161">
        <v>3</v>
      </c>
      <c r="B193" s="159">
        <v>1</v>
      </c>
      <c r="C193" s="159">
        <v>1</v>
      </c>
      <c r="D193" s="159">
        <v>2</v>
      </c>
      <c r="E193" s="159">
        <v>1</v>
      </c>
      <c r="F193" s="162">
        <v>1</v>
      </c>
      <c r="G193" s="160" t="s">
        <v>109</v>
      </c>
      <c r="H193" s="146">
        <v>160</v>
      </c>
      <c r="I193" s="172">
        <v>0</v>
      </c>
      <c r="J193" s="172">
        <v>0</v>
      </c>
      <c r="K193" s="172">
        <v>0</v>
      </c>
      <c r="L193" s="220">
        <v>0</v>
      </c>
      <c r="M193" s="38"/>
    </row>
    <row r="194" spans="1:13" ht="27" hidden="1" customHeight="1">
      <c r="A194" s="166">
        <v>3</v>
      </c>
      <c r="B194" s="167">
        <v>1</v>
      </c>
      <c r="C194" s="167">
        <v>1</v>
      </c>
      <c r="D194" s="167">
        <v>2</v>
      </c>
      <c r="E194" s="167">
        <v>1</v>
      </c>
      <c r="F194" s="169">
        <v>2</v>
      </c>
      <c r="G194" s="168" t="s">
        <v>110</v>
      </c>
      <c r="H194" s="146">
        <v>161</v>
      </c>
      <c r="I194" s="174">
        <v>0</v>
      </c>
      <c r="J194" s="174">
        <v>0</v>
      </c>
      <c r="K194" s="174">
        <v>0</v>
      </c>
      <c r="L194" s="174">
        <v>0</v>
      </c>
      <c r="M194" s="38"/>
    </row>
    <row r="195" spans="1:13" ht="26.25" hidden="1" customHeight="1">
      <c r="A195" s="161">
        <v>3</v>
      </c>
      <c r="B195" s="159">
        <v>1</v>
      </c>
      <c r="C195" s="159">
        <v>1</v>
      </c>
      <c r="D195" s="159">
        <v>2</v>
      </c>
      <c r="E195" s="159">
        <v>1</v>
      </c>
      <c r="F195" s="162">
        <v>3</v>
      </c>
      <c r="G195" s="160" t="s">
        <v>111</v>
      </c>
      <c r="H195" s="146">
        <v>162</v>
      </c>
      <c r="I195" s="172">
        <v>0</v>
      </c>
      <c r="J195" s="172">
        <v>0</v>
      </c>
      <c r="K195" s="172">
        <v>0</v>
      </c>
      <c r="L195" s="220">
        <v>0</v>
      </c>
      <c r="M195" s="38"/>
    </row>
    <row r="196" spans="1:13" ht="27.75" hidden="1" customHeight="1">
      <c r="A196" s="166">
        <v>3</v>
      </c>
      <c r="B196" s="167">
        <v>1</v>
      </c>
      <c r="C196" s="167">
        <v>1</v>
      </c>
      <c r="D196" s="167">
        <v>3</v>
      </c>
      <c r="E196" s="167"/>
      <c r="F196" s="169"/>
      <c r="G196" s="168" t="s">
        <v>112</v>
      </c>
      <c r="H196" s="146">
        <v>163</v>
      </c>
      <c r="I196" s="155">
        <f>I197</f>
        <v>0</v>
      </c>
      <c r="J196" s="197">
        <f>J197</f>
        <v>0</v>
      </c>
      <c r="K196" s="156">
        <f>K197</f>
        <v>0</v>
      </c>
      <c r="L196" s="155">
        <f>L197</f>
        <v>0</v>
      </c>
      <c r="M196" s="38"/>
    </row>
    <row r="197" spans="1:13" ht="23.25" hidden="1" customHeight="1">
      <c r="A197" s="166">
        <v>3</v>
      </c>
      <c r="B197" s="167">
        <v>1</v>
      </c>
      <c r="C197" s="167">
        <v>1</v>
      </c>
      <c r="D197" s="167">
        <v>3</v>
      </c>
      <c r="E197" s="167">
        <v>1</v>
      </c>
      <c r="F197" s="169"/>
      <c r="G197" s="168" t="s">
        <v>112</v>
      </c>
      <c r="H197" s="146">
        <v>164</v>
      </c>
      <c r="I197" s="155">
        <f>SUM(I198:I201)</f>
        <v>0</v>
      </c>
      <c r="J197" s="155">
        <f>SUM(J198:J201)</f>
        <v>0</v>
      </c>
      <c r="K197" s="155">
        <f>SUM(K198:K201)</f>
        <v>0</v>
      </c>
      <c r="L197" s="155">
        <f>SUM(L198:L201)</f>
        <v>0</v>
      </c>
      <c r="M197" s="38"/>
    </row>
    <row r="198" spans="1:13" ht="23.25" hidden="1" customHeight="1">
      <c r="A198" s="166">
        <v>3</v>
      </c>
      <c r="B198" s="167">
        <v>1</v>
      </c>
      <c r="C198" s="167">
        <v>1</v>
      </c>
      <c r="D198" s="167">
        <v>3</v>
      </c>
      <c r="E198" s="167">
        <v>1</v>
      </c>
      <c r="F198" s="169">
        <v>1</v>
      </c>
      <c r="G198" s="168" t="s">
        <v>113</v>
      </c>
      <c r="H198" s="146">
        <v>165</v>
      </c>
      <c r="I198" s="174">
        <v>0</v>
      </c>
      <c r="J198" s="174">
        <v>0</v>
      </c>
      <c r="K198" s="174">
        <v>0</v>
      </c>
      <c r="L198" s="220">
        <v>0</v>
      </c>
      <c r="M198" s="38"/>
    </row>
    <row r="199" spans="1:13" ht="29.25" hidden="1" customHeight="1">
      <c r="A199" s="166">
        <v>3</v>
      </c>
      <c r="B199" s="167">
        <v>1</v>
      </c>
      <c r="C199" s="167">
        <v>1</v>
      </c>
      <c r="D199" s="167">
        <v>3</v>
      </c>
      <c r="E199" s="167">
        <v>1</v>
      </c>
      <c r="F199" s="169">
        <v>2</v>
      </c>
      <c r="G199" s="168" t="s">
        <v>114</v>
      </c>
      <c r="H199" s="146">
        <v>166</v>
      </c>
      <c r="I199" s="172">
        <v>0</v>
      </c>
      <c r="J199" s="174">
        <v>0</v>
      </c>
      <c r="K199" s="174">
        <v>0</v>
      </c>
      <c r="L199" s="174">
        <v>0</v>
      </c>
      <c r="M199" s="38"/>
    </row>
    <row r="200" spans="1:13" ht="27" hidden="1" customHeight="1">
      <c r="A200" s="166">
        <v>3</v>
      </c>
      <c r="B200" s="167">
        <v>1</v>
      </c>
      <c r="C200" s="167">
        <v>1</v>
      </c>
      <c r="D200" s="167">
        <v>3</v>
      </c>
      <c r="E200" s="167">
        <v>1</v>
      </c>
      <c r="F200" s="169">
        <v>3</v>
      </c>
      <c r="G200" s="170" t="s">
        <v>115</v>
      </c>
      <c r="H200" s="146">
        <v>167</v>
      </c>
      <c r="I200" s="172">
        <v>0</v>
      </c>
      <c r="J200" s="192">
        <v>0</v>
      </c>
      <c r="K200" s="192">
        <v>0</v>
      </c>
      <c r="L200" s="192">
        <v>0</v>
      </c>
      <c r="M200" s="38"/>
    </row>
    <row r="201" spans="1:13" ht="25.5" hidden="1" customHeight="1">
      <c r="A201" s="180">
        <v>3</v>
      </c>
      <c r="B201" s="181">
        <v>1</v>
      </c>
      <c r="C201" s="181">
        <v>1</v>
      </c>
      <c r="D201" s="181">
        <v>3</v>
      </c>
      <c r="E201" s="181">
        <v>1</v>
      </c>
      <c r="F201" s="183">
        <v>4</v>
      </c>
      <c r="G201" s="120" t="s">
        <v>116</v>
      </c>
      <c r="H201" s="146">
        <v>168</v>
      </c>
      <c r="I201" s="224">
        <v>0</v>
      </c>
      <c r="J201" s="225">
        <v>0</v>
      </c>
      <c r="K201" s="174">
        <v>0</v>
      </c>
      <c r="L201" s="174">
        <v>0</v>
      </c>
      <c r="M201" s="38"/>
    </row>
    <row r="202" spans="1:13" ht="27" hidden="1" customHeight="1">
      <c r="A202" s="180">
        <v>3</v>
      </c>
      <c r="B202" s="181">
        <v>1</v>
      </c>
      <c r="C202" s="181">
        <v>1</v>
      </c>
      <c r="D202" s="181">
        <v>4</v>
      </c>
      <c r="E202" s="181"/>
      <c r="F202" s="183"/>
      <c r="G202" s="182" t="s">
        <v>117</v>
      </c>
      <c r="H202" s="146">
        <v>169</v>
      </c>
      <c r="I202" s="155">
        <f>I203</f>
        <v>0</v>
      </c>
      <c r="J202" s="200">
        <f>J203</f>
        <v>0</v>
      </c>
      <c r="K202" s="164">
        <f>K203</f>
        <v>0</v>
      </c>
      <c r="L202" s="165">
        <f>L203</f>
        <v>0</v>
      </c>
      <c r="M202" s="38"/>
    </row>
    <row r="203" spans="1:13" ht="27.75" hidden="1" customHeight="1">
      <c r="A203" s="166">
        <v>3</v>
      </c>
      <c r="B203" s="167">
        <v>1</v>
      </c>
      <c r="C203" s="167">
        <v>1</v>
      </c>
      <c r="D203" s="167">
        <v>4</v>
      </c>
      <c r="E203" s="167">
        <v>1</v>
      </c>
      <c r="F203" s="169"/>
      <c r="G203" s="182" t="s">
        <v>117</v>
      </c>
      <c r="H203" s="146">
        <v>170</v>
      </c>
      <c r="I203" s="177">
        <f>SUM(I204:I206)</f>
        <v>0</v>
      </c>
      <c r="J203" s="197">
        <f>SUM(J204:J206)</f>
        <v>0</v>
      </c>
      <c r="K203" s="156">
        <f>SUM(K204:K206)</f>
        <v>0</v>
      </c>
      <c r="L203" s="155">
        <f>SUM(L204:L206)</f>
        <v>0</v>
      </c>
      <c r="M203" s="38"/>
    </row>
    <row r="204" spans="1:13" ht="24.75" hidden="1" customHeight="1">
      <c r="A204" s="166">
        <v>3</v>
      </c>
      <c r="B204" s="167">
        <v>1</v>
      </c>
      <c r="C204" s="167">
        <v>1</v>
      </c>
      <c r="D204" s="167">
        <v>4</v>
      </c>
      <c r="E204" s="167">
        <v>1</v>
      </c>
      <c r="F204" s="169">
        <v>1</v>
      </c>
      <c r="G204" s="168" t="s">
        <v>118</v>
      </c>
      <c r="H204" s="146">
        <v>171</v>
      </c>
      <c r="I204" s="174">
        <v>0</v>
      </c>
      <c r="J204" s="174">
        <v>0</v>
      </c>
      <c r="K204" s="174">
        <v>0</v>
      </c>
      <c r="L204" s="220">
        <v>0</v>
      </c>
      <c r="M204" s="38"/>
    </row>
    <row r="205" spans="1:13" ht="25.5" hidden="1" customHeight="1">
      <c r="A205" s="161">
        <v>3</v>
      </c>
      <c r="B205" s="159">
        <v>1</v>
      </c>
      <c r="C205" s="159">
        <v>1</v>
      </c>
      <c r="D205" s="159">
        <v>4</v>
      </c>
      <c r="E205" s="159">
        <v>1</v>
      </c>
      <c r="F205" s="162">
        <v>2</v>
      </c>
      <c r="G205" s="160" t="s">
        <v>362</v>
      </c>
      <c r="H205" s="146">
        <v>172</v>
      </c>
      <c r="I205" s="172">
        <v>0</v>
      </c>
      <c r="J205" s="172">
        <v>0</v>
      </c>
      <c r="K205" s="173">
        <v>0</v>
      </c>
      <c r="L205" s="174">
        <v>0</v>
      </c>
      <c r="M205" s="38"/>
    </row>
    <row r="206" spans="1:13" ht="31.5" hidden="1" customHeight="1">
      <c r="A206" s="166">
        <v>3</v>
      </c>
      <c r="B206" s="167">
        <v>1</v>
      </c>
      <c r="C206" s="167">
        <v>1</v>
      </c>
      <c r="D206" s="167">
        <v>4</v>
      </c>
      <c r="E206" s="167">
        <v>1</v>
      </c>
      <c r="F206" s="169">
        <v>3</v>
      </c>
      <c r="G206" s="168" t="s">
        <v>119</v>
      </c>
      <c r="H206" s="146">
        <v>173</v>
      </c>
      <c r="I206" s="172">
        <v>0</v>
      </c>
      <c r="J206" s="172">
        <v>0</v>
      </c>
      <c r="K206" s="172">
        <v>0</v>
      </c>
      <c r="L206" s="174">
        <v>0</v>
      </c>
      <c r="M206" s="38"/>
    </row>
    <row r="207" spans="1:13" ht="25.5" hidden="1" customHeight="1">
      <c r="A207" s="166">
        <v>3</v>
      </c>
      <c r="B207" s="167">
        <v>1</v>
      </c>
      <c r="C207" s="167">
        <v>1</v>
      </c>
      <c r="D207" s="167">
        <v>5</v>
      </c>
      <c r="E207" s="167"/>
      <c r="F207" s="169"/>
      <c r="G207" s="168" t="s">
        <v>120</v>
      </c>
      <c r="H207" s="146">
        <v>174</v>
      </c>
      <c r="I207" s="155">
        <f t="shared" ref="I207:L208" si="18">I208</f>
        <v>0</v>
      </c>
      <c r="J207" s="197">
        <f t="shared" si="18"/>
        <v>0</v>
      </c>
      <c r="K207" s="156">
        <f t="shared" si="18"/>
        <v>0</v>
      </c>
      <c r="L207" s="155">
        <f t="shared" si="18"/>
        <v>0</v>
      </c>
      <c r="M207" s="38"/>
    </row>
    <row r="208" spans="1:13" ht="26.25" hidden="1" customHeight="1">
      <c r="A208" s="180">
        <v>3</v>
      </c>
      <c r="B208" s="181">
        <v>1</v>
      </c>
      <c r="C208" s="181">
        <v>1</v>
      </c>
      <c r="D208" s="181">
        <v>5</v>
      </c>
      <c r="E208" s="181">
        <v>1</v>
      </c>
      <c r="F208" s="183"/>
      <c r="G208" s="168" t="s">
        <v>120</v>
      </c>
      <c r="H208" s="146">
        <v>175</v>
      </c>
      <c r="I208" s="156">
        <f t="shared" si="18"/>
        <v>0</v>
      </c>
      <c r="J208" s="156">
        <f t="shared" si="18"/>
        <v>0</v>
      </c>
      <c r="K208" s="156">
        <f t="shared" si="18"/>
        <v>0</v>
      </c>
      <c r="L208" s="156">
        <f t="shared" si="18"/>
        <v>0</v>
      </c>
      <c r="M208" s="38"/>
    </row>
    <row r="209" spans="1:16" ht="27" hidden="1" customHeight="1">
      <c r="A209" s="166">
        <v>3</v>
      </c>
      <c r="B209" s="167">
        <v>1</v>
      </c>
      <c r="C209" s="167">
        <v>1</v>
      </c>
      <c r="D209" s="167">
        <v>5</v>
      </c>
      <c r="E209" s="167">
        <v>1</v>
      </c>
      <c r="F209" s="169">
        <v>1</v>
      </c>
      <c r="G209" s="168" t="s">
        <v>120</v>
      </c>
      <c r="H209" s="146">
        <v>176</v>
      </c>
      <c r="I209" s="172">
        <v>0</v>
      </c>
      <c r="J209" s="174">
        <v>0</v>
      </c>
      <c r="K209" s="174">
        <v>0</v>
      </c>
      <c r="L209" s="174">
        <v>0</v>
      </c>
      <c r="M209" s="38"/>
    </row>
    <row r="210" spans="1:16" ht="26.25" hidden="1" customHeight="1">
      <c r="A210" s="180">
        <v>3</v>
      </c>
      <c r="B210" s="181">
        <v>1</v>
      </c>
      <c r="C210" s="181">
        <v>2</v>
      </c>
      <c r="D210" s="181"/>
      <c r="E210" s="181"/>
      <c r="F210" s="183"/>
      <c r="G210" s="182" t="s">
        <v>121</v>
      </c>
      <c r="H210" s="146">
        <v>177</v>
      </c>
      <c r="I210" s="155">
        <f t="shared" ref="I210:L211" si="19">I211</f>
        <v>0</v>
      </c>
      <c r="J210" s="200">
        <f t="shared" si="19"/>
        <v>0</v>
      </c>
      <c r="K210" s="164">
        <f t="shared" si="19"/>
        <v>0</v>
      </c>
      <c r="L210" s="165">
        <f t="shared" si="19"/>
        <v>0</v>
      </c>
      <c r="M210" s="38"/>
    </row>
    <row r="211" spans="1:16" ht="25.5" hidden="1" customHeight="1">
      <c r="A211" s="166">
        <v>3</v>
      </c>
      <c r="B211" s="167">
        <v>1</v>
      </c>
      <c r="C211" s="167">
        <v>2</v>
      </c>
      <c r="D211" s="167">
        <v>1</v>
      </c>
      <c r="E211" s="167"/>
      <c r="F211" s="169"/>
      <c r="G211" s="182" t="s">
        <v>121</v>
      </c>
      <c r="H211" s="146">
        <v>178</v>
      </c>
      <c r="I211" s="177">
        <f t="shared" si="19"/>
        <v>0</v>
      </c>
      <c r="J211" s="197">
        <f t="shared" si="19"/>
        <v>0</v>
      </c>
      <c r="K211" s="156">
        <f t="shared" si="19"/>
        <v>0</v>
      </c>
      <c r="L211" s="155">
        <f t="shared" si="19"/>
        <v>0</v>
      </c>
      <c r="M211" s="38"/>
    </row>
    <row r="212" spans="1:16" ht="26.25" hidden="1" customHeight="1">
      <c r="A212" s="161">
        <v>3</v>
      </c>
      <c r="B212" s="159">
        <v>1</v>
      </c>
      <c r="C212" s="159">
        <v>2</v>
      </c>
      <c r="D212" s="159">
        <v>1</v>
      </c>
      <c r="E212" s="159">
        <v>1</v>
      </c>
      <c r="F212" s="162"/>
      <c r="G212" s="182" t="s">
        <v>121</v>
      </c>
      <c r="H212" s="146">
        <v>179</v>
      </c>
      <c r="I212" s="155">
        <f>SUM(I213:I216)</f>
        <v>0</v>
      </c>
      <c r="J212" s="199">
        <f>SUM(J213:J216)</f>
        <v>0</v>
      </c>
      <c r="K212" s="178">
        <f>SUM(K213:K216)</f>
        <v>0</v>
      </c>
      <c r="L212" s="177">
        <f>SUM(L213:L216)</f>
        <v>0</v>
      </c>
      <c r="M212" s="38"/>
    </row>
    <row r="213" spans="1:16" ht="41.25" hidden="1" customHeight="1">
      <c r="A213" s="166">
        <v>3</v>
      </c>
      <c r="B213" s="167">
        <v>1</v>
      </c>
      <c r="C213" s="167">
        <v>2</v>
      </c>
      <c r="D213" s="167">
        <v>1</v>
      </c>
      <c r="E213" s="167">
        <v>1</v>
      </c>
      <c r="F213" s="169">
        <v>2</v>
      </c>
      <c r="G213" s="168" t="s">
        <v>391</v>
      </c>
      <c r="H213" s="146">
        <v>180</v>
      </c>
      <c r="I213" s="174">
        <v>0</v>
      </c>
      <c r="J213" s="174">
        <v>0</v>
      </c>
      <c r="K213" s="174">
        <v>0</v>
      </c>
      <c r="L213" s="174">
        <v>0</v>
      </c>
      <c r="M213" s="38"/>
    </row>
    <row r="214" spans="1:16" ht="26.25" hidden="1" customHeight="1">
      <c r="A214" s="166">
        <v>3</v>
      </c>
      <c r="B214" s="167">
        <v>1</v>
      </c>
      <c r="C214" s="167">
        <v>2</v>
      </c>
      <c r="D214" s="166">
        <v>1</v>
      </c>
      <c r="E214" s="167">
        <v>1</v>
      </c>
      <c r="F214" s="169">
        <v>3</v>
      </c>
      <c r="G214" s="168" t="s">
        <v>122</v>
      </c>
      <c r="H214" s="146">
        <v>181</v>
      </c>
      <c r="I214" s="174">
        <v>0</v>
      </c>
      <c r="J214" s="174">
        <v>0</v>
      </c>
      <c r="K214" s="174">
        <v>0</v>
      </c>
      <c r="L214" s="174">
        <v>0</v>
      </c>
      <c r="M214" s="38"/>
    </row>
    <row r="215" spans="1:16" ht="27.75" hidden="1" customHeight="1">
      <c r="A215" s="166">
        <v>3</v>
      </c>
      <c r="B215" s="167">
        <v>1</v>
      </c>
      <c r="C215" s="167">
        <v>2</v>
      </c>
      <c r="D215" s="166">
        <v>1</v>
      </c>
      <c r="E215" s="167">
        <v>1</v>
      </c>
      <c r="F215" s="169">
        <v>4</v>
      </c>
      <c r="G215" s="168" t="s">
        <v>123</v>
      </c>
      <c r="H215" s="146">
        <v>182</v>
      </c>
      <c r="I215" s="174">
        <v>0</v>
      </c>
      <c r="J215" s="174">
        <v>0</v>
      </c>
      <c r="K215" s="174">
        <v>0</v>
      </c>
      <c r="L215" s="174">
        <v>0</v>
      </c>
      <c r="M215" s="38"/>
    </row>
    <row r="216" spans="1:16" ht="27" hidden="1" customHeight="1">
      <c r="A216" s="180">
        <v>3</v>
      </c>
      <c r="B216" s="189">
        <v>1</v>
      </c>
      <c r="C216" s="189">
        <v>2</v>
      </c>
      <c r="D216" s="188">
        <v>1</v>
      </c>
      <c r="E216" s="189">
        <v>1</v>
      </c>
      <c r="F216" s="190">
        <v>5</v>
      </c>
      <c r="G216" s="191" t="s">
        <v>124</v>
      </c>
      <c r="H216" s="146">
        <v>183</v>
      </c>
      <c r="I216" s="174">
        <v>0</v>
      </c>
      <c r="J216" s="174">
        <v>0</v>
      </c>
      <c r="K216" s="174">
        <v>0</v>
      </c>
      <c r="L216" s="220">
        <v>0</v>
      </c>
      <c r="M216" s="38"/>
    </row>
    <row r="217" spans="1:16" ht="29.25" hidden="1" customHeight="1">
      <c r="A217" s="166">
        <v>3</v>
      </c>
      <c r="B217" s="167">
        <v>1</v>
      </c>
      <c r="C217" s="167">
        <v>3</v>
      </c>
      <c r="D217" s="166"/>
      <c r="E217" s="167"/>
      <c r="F217" s="169"/>
      <c r="G217" s="168" t="s">
        <v>125</v>
      </c>
      <c r="H217" s="146">
        <v>184</v>
      </c>
      <c r="I217" s="155">
        <f>SUM(I218+I221)</f>
        <v>0</v>
      </c>
      <c r="J217" s="197">
        <f>SUM(J218+J221)</f>
        <v>0</v>
      </c>
      <c r="K217" s="156">
        <f>SUM(K218+K221)</f>
        <v>0</v>
      </c>
      <c r="L217" s="155">
        <f>SUM(L218+L221)</f>
        <v>0</v>
      </c>
      <c r="M217" s="38"/>
    </row>
    <row r="218" spans="1:16" ht="27.75" hidden="1" customHeight="1">
      <c r="A218" s="161">
        <v>3</v>
      </c>
      <c r="B218" s="159">
        <v>1</v>
      </c>
      <c r="C218" s="159">
        <v>3</v>
      </c>
      <c r="D218" s="161">
        <v>1</v>
      </c>
      <c r="E218" s="166"/>
      <c r="F218" s="162"/>
      <c r="G218" s="160" t="s">
        <v>126</v>
      </c>
      <c r="H218" s="146">
        <v>185</v>
      </c>
      <c r="I218" s="177">
        <f t="shared" ref="I218:L219" si="20">I219</f>
        <v>0</v>
      </c>
      <c r="J218" s="199">
        <f t="shared" si="20"/>
        <v>0</v>
      </c>
      <c r="K218" s="178">
        <f t="shared" si="20"/>
        <v>0</v>
      </c>
      <c r="L218" s="177">
        <f t="shared" si="20"/>
        <v>0</v>
      </c>
      <c r="M218" s="38"/>
    </row>
    <row r="219" spans="1:16" ht="30.75" hidden="1" customHeight="1">
      <c r="A219" s="166">
        <v>3</v>
      </c>
      <c r="B219" s="167">
        <v>1</v>
      </c>
      <c r="C219" s="167">
        <v>3</v>
      </c>
      <c r="D219" s="166">
        <v>1</v>
      </c>
      <c r="E219" s="166">
        <v>1</v>
      </c>
      <c r="F219" s="169"/>
      <c r="G219" s="160" t="s">
        <v>126</v>
      </c>
      <c r="H219" s="146">
        <v>186</v>
      </c>
      <c r="I219" s="155">
        <f t="shared" si="20"/>
        <v>0</v>
      </c>
      <c r="J219" s="197">
        <f t="shared" si="20"/>
        <v>0</v>
      </c>
      <c r="K219" s="156">
        <f t="shared" si="20"/>
        <v>0</v>
      </c>
      <c r="L219" s="155">
        <f t="shared" si="20"/>
        <v>0</v>
      </c>
      <c r="M219" s="38"/>
    </row>
    <row r="220" spans="1:16" ht="27.75" hidden="1" customHeight="1">
      <c r="A220" s="166">
        <v>3</v>
      </c>
      <c r="B220" s="168">
        <v>1</v>
      </c>
      <c r="C220" s="166">
        <v>3</v>
      </c>
      <c r="D220" s="167">
        <v>1</v>
      </c>
      <c r="E220" s="167">
        <v>1</v>
      </c>
      <c r="F220" s="169">
        <v>1</v>
      </c>
      <c r="G220" s="160" t="s">
        <v>126</v>
      </c>
      <c r="H220" s="146">
        <v>187</v>
      </c>
      <c r="I220" s="220">
        <v>0</v>
      </c>
      <c r="J220" s="220">
        <v>0</v>
      </c>
      <c r="K220" s="220">
        <v>0</v>
      </c>
      <c r="L220" s="220">
        <v>0</v>
      </c>
      <c r="M220" s="38"/>
    </row>
    <row r="221" spans="1:16" ht="30.75" hidden="1" customHeight="1">
      <c r="A221" s="166">
        <v>3</v>
      </c>
      <c r="B221" s="168">
        <v>1</v>
      </c>
      <c r="C221" s="166">
        <v>3</v>
      </c>
      <c r="D221" s="167">
        <v>2</v>
      </c>
      <c r="E221" s="167"/>
      <c r="F221" s="169"/>
      <c r="G221" s="168" t="s">
        <v>127</v>
      </c>
      <c r="H221" s="146">
        <v>188</v>
      </c>
      <c r="I221" s="155">
        <f>I222</f>
        <v>0</v>
      </c>
      <c r="J221" s="197">
        <f>J222</f>
        <v>0</v>
      </c>
      <c r="K221" s="156">
        <f>K222</f>
        <v>0</v>
      </c>
      <c r="L221" s="155">
        <f>L222</f>
        <v>0</v>
      </c>
      <c r="M221" s="38"/>
    </row>
    <row r="222" spans="1:16" ht="27" hidden="1" customHeight="1">
      <c r="A222" s="161">
        <v>3</v>
      </c>
      <c r="B222" s="160">
        <v>1</v>
      </c>
      <c r="C222" s="161">
        <v>3</v>
      </c>
      <c r="D222" s="159">
        <v>2</v>
      </c>
      <c r="E222" s="159">
        <v>1</v>
      </c>
      <c r="F222" s="162"/>
      <c r="G222" s="168" t="s">
        <v>127</v>
      </c>
      <c r="H222" s="146">
        <v>189</v>
      </c>
      <c r="I222" s="155">
        <f t="shared" ref="I222:P222" si="21">SUM(I223:I228)</f>
        <v>0</v>
      </c>
      <c r="J222" s="155">
        <f t="shared" si="21"/>
        <v>0</v>
      </c>
      <c r="K222" s="155">
        <f t="shared" si="21"/>
        <v>0</v>
      </c>
      <c r="L222" s="155">
        <f t="shared" si="21"/>
        <v>0</v>
      </c>
      <c r="M222" s="226">
        <f t="shared" si="21"/>
        <v>0</v>
      </c>
      <c r="N222" s="226">
        <f t="shared" si="21"/>
        <v>0</v>
      </c>
      <c r="O222" s="226">
        <f t="shared" si="21"/>
        <v>0</v>
      </c>
      <c r="P222" s="226">
        <f t="shared" si="21"/>
        <v>0</v>
      </c>
    </row>
    <row r="223" spans="1:16" ht="24.75" hidden="1" customHeight="1">
      <c r="A223" s="166">
        <v>3</v>
      </c>
      <c r="B223" s="168">
        <v>1</v>
      </c>
      <c r="C223" s="166">
        <v>3</v>
      </c>
      <c r="D223" s="167">
        <v>2</v>
      </c>
      <c r="E223" s="167">
        <v>1</v>
      </c>
      <c r="F223" s="169">
        <v>1</v>
      </c>
      <c r="G223" s="168" t="s">
        <v>128</v>
      </c>
      <c r="H223" s="146">
        <v>190</v>
      </c>
      <c r="I223" s="174">
        <v>0</v>
      </c>
      <c r="J223" s="174">
        <v>0</v>
      </c>
      <c r="K223" s="174">
        <v>0</v>
      </c>
      <c r="L223" s="220">
        <v>0</v>
      </c>
      <c r="M223" s="38"/>
    </row>
    <row r="224" spans="1:16" ht="26.25" hidden="1" customHeight="1">
      <c r="A224" s="166">
        <v>3</v>
      </c>
      <c r="B224" s="168">
        <v>1</v>
      </c>
      <c r="C224" s="166">
        <v>3</v>
      </c>
      <c r="D224" s="167">
        <v>2</v>
      </c>
      <c r="E224" s="167">
        <v>1</v>
      </c>
      <c r="F224" s="169">
        <v>2</v>
      </c>
      <c r="G224" s="168" t="s">
        <v>129</v>
      </c>
      <c r="H224" s="146">
        <v>191</v>
      </c>
      <c r="I224" s="174">
        <v>0</v>
      </c>
      <c r="J224" s="174">
        <v>0</v>
      </c>
      <c r="K224" s="174">
        <v>0</v>
      </c>
      <c r="L224" s="174">
        <v>0</v>
      </c>
      <c r="M224" s="38"/>
    </row>
    <row r="225" spans="1:13" ht="26.25" hidden="1" customHeight="1">
      <c r="A225" s="166">
        <v>3</v>
      </c>
      <c r="B225" s="168">
        <v>1</v>
      </c>
      <c r="C225" s="166">
        <v>3</v>
      </c>
      <c r="D225" s="167">
        <v>2</v>
      </c>
      <c r="E225" s="167">
        <v>1</v>
      </c>
      <c r="F225" s="169">
        <v>3</v>
      </c>
      <c r="G225" s="168" t="s">
        <v>130</v>
      </c>
      <c r="H225" s="146">
        <v>192</v>
      </c>
      <c r="I225" s="174">
        <v>0</v>
      </c>
      <c r="J225" s="174">
        <v>0</v>
      </c>
      <c r="K225" s="174">
        <v>0</v>
      </c>
      <c r="L225" s="174">
        <v>0</v>
      </c>
      <c r="M225" s="38"/>
    </row>
    <row r="226" spans="1:13" ht="27.75" hidden="1" customHeight="1">
      <c r="A226" s="166">
        <v>3</v>
      </c>
      <c r="B226" s="168">
        <v>1</v>
      </c>
      <c r="C226" s="166">
        <v>3</v>
      </c>
      <c r="D226" s="167">
        <v>2</v>
      </c>
      <c r="E226" s="167">
        <v>1</v>
      </c>
      <c r="F226" s="169">
        <v>4</v>
      </c>
      <c r="G226" s="168" t="s">
        <v>363</v>
      </c>
      <c r="H226" s="146">
        <v>193</v>
      </c>
      <c r="I226" s="174">
        <v>0</v>
      </c>
      <c r="J226" s="174">
        <v>0</v>
      </c>
      <c r="K226" s="174">
        <v>0</v>
      </c>
      <c r="L226" s="220">
        <v>0</v>
      </c>
      <c r="M226" s="38"/>
    </row>
    <row r="227" spans="1:13" ht="29.25" hidden="1" customHeight="1">
      <c r="A227" s="166">
        <v>3</v>
      </c>
      <c r="B227" s="168">
        <v>1</v>
      </c>
      <c r="C227" s="166">
        <v>3</v>
      </c>
      <c r="D227" s="167">
        <v>2</v>
      </c>
      <c r="E227" s="167">
        <v>1</v>
      </c>
      <c r="F227" s="169">
        <v>5</v>
      </c>
      <c r="G227" s="160" t="s">
        <v>131</v>
      </c>
      <c r="H227" s="146">
        <v>194</v>
      </c>
      <c r="I227" s="174">
        <v>0</v>
      </c>
      <c r="J227" s="174">
        <v>0</v>
      </c>
      <c r="K227" s="174">
        <v>0</v>
      </c>
      <c r="L227" s="174">
        <v>0</v>
      </c>
      <c r="M227" s="38"/>
    </row>
    <row r="228" spans="1:13" ht="25.5" hidden="1" customHeight="1">
      <c r="A228" s="166">
        <v>3</v>
      </c>
      <c r="B228" s="168">
        <v>1</v>
      </c>
      <c r="C228" s="166">
        <v>3</v>
      </c>
      <c r="D228" s="167">
        <v>2</v>
      </c>
      <c r="E228" s="167">
        <v>1</v>
      </c>
      <c r="F228" s="169">
        <v>6</v>
      </c>
      <c r="G228" s="160" t="s">
        <v>127</v>
      </c>
      <c r="H228" s="146">
        <v>195</v>
      </c>
      <c r="I228" s="174">
        <v>0</v>
      </c>
      <c r="J228" s="174">
        <v>0</v>
      </c>
      <c r="K228" s="174">
        <v>0</v>
      </c>
      <c r="L228" s="220">
        <v>0</v>
      </c>
      <c r="M228" s="38"/>
    </row>
    <row r="229" spans="1:13" ht="27" hidden="1" customHeight="1">
      <c r="A229" s="161">
        <v>3</v>
      </c>
      <c r="B229" s="159">
        <v>1</v>
      </c>
      <c r="C229" s="159">
        <v>4</v>
      </c>
      <c r="D229" s="159"/>
      <c r="E229" s="159"/>
      <c r="F229" s="162"/>
      <c r="G229" s="160" t="s">
        <v>132</v>
      </c>
      <c r="H229" s="146">
        <v>196</v>
      </c>
      <c r="I229" s="177">
        <f t="shared" ref="I229:L231" si="22">I230</f>
        <v>0</v>
      </c>
      <c r="J229" s="199">
        <f t="shared" si="22"/>
        <v>0</v>
      </c>
      <c r="K229" s="178">
        <f t="shared" si="22"/>
        <v>0</v>
      </c>
      <c r="L229" s="178">
        <f t="shared" si="22"/>
        <v>0</v>
      </c>
      <c r="M229" s="38"/>
    </row>
    <row r="230" spans="1:13" ht="27" hidden="1" customHeight="1">
      <c r="A230" s="180">
        <v>3</v>
      </c>
      <c r="B230" s="189">
        <v>1</v>
      </c>
      <c r="C230" s="189">
        <v>4</v>
      </c>
      <c r="D230" s="189">
        <v>1</v>
      </c>
      <c r="E230" s="189"/>
      <c r="F230" s="190"/>
      <c r="G230" s="160" t="s">
        <v>132</v>
      </c>
      <c r="H230" s="146">
        <v>197</v>
      </c>
      <c r="I230" s="184">
        <f t="shared" si="22"/>
        <v>0</v>
      </c>
      <c r="J230" s="211">
        <f t="shared" si="22"/>
        <v>0</v>
      </c>
      <c r="K230" s="185">
        <f t="shared" si="22"/>
        <v>0</v>
      </c>
      <c r="L230" s="185">
        <f t="shared" si="22"/>
        <v>0</v>
      </c>
      <c r="M230" s="38"/>
    </row>
    <row r="231" spans="1:13" ht="27.75" hidden="1" customHeight="1">
      <c r="A231" s="166">
        <v>3</v>
      </c>
      <c r="B231" s="167">
        <v>1</v>
      </c>
      <c r="C231" s="167">
        <v>4</v>
      </c>
      <c r="D231" s="167">
        <v>1</v>
      </c>
      <c r="E231" s="167">
        <v>1</v>
      </c>
      <c r="F231" s="169"/>
      <c r="G231" s="160" t="s">
        <v>133</v>
      </c>
      <c r="H231" s="146">
        <v>198</v>
      </c>
      <c r="I231" s="155">
        <f t="shared" si="22"/>
        <v>0</v>
      </c>
      <c r="J231" s="197">
        <f t="shared" si="22"/>
        <v>0</v>
      </c>
      <c r="K231" s="156">
        <f t="shared" si="22"/>
        <v>0</v>
      </c>
      <c r="L231" s="156">
        <f t="shared" si="22"/>
        <v>0</v>
      </c>
      <c r="M231" s="38"/>
    </row>
    <row r="232" spans="1:13" ht="27" hidden="1" customHeight="1">
      <c r="A232" s="170">
        <v>3</v>
      </c>
      <c r="B232" s="166">
        <v>1</v>
      </c>
      <c r="C232" s="167">
        <v>4</v>
      </c>
      <c r="D232" s="167">
        <v>1</v>
      </c>
      <c r="E232" s="167">
        <v>1</v>
      </c>
      <c r="F232" s="169">
        <v>1</v>
      </c>
      <c r="G232" s="160" t="s">
        <v>133</v>
      </c>
      <c r="H232" s="146">
        <v>199</v>
      </c>
      <c r="I232" s="174">
        <v>0</v>
      </c>
      <c r="J232" s="174">
        <v>0</v>
      </c>
      <c r="K232" s="174">
        <v>0</v>
      </c>
      <c r="L232" s="174">
        <v>0</v>
      </c>
      <c r="M232" s="38"/>
    </row>
    <row r="233" spans="1:13" ht="26.25" hidden="1" customHeight="1">
      <c r="A233" s="170">
        <v>3</v>
      </c>
      <c r="B233" s="167">
        <v>1</v>
      </c>
      <c r="C233" s="167">
        <v>5</v>
      </c>
      <c r="D233" s="167"/>
      <c r="E233" s="167"/>
      <c r="F233" s="169"/>
      <c r="G233" s="168" t="s">
        <v>392</v>
      </c>
      <c r="H233" s="146">
        <v>200</v>
      </c>
      <c r="I233" s="155">
        <f t="shared" ref="I233:L234" si="23">I234</f>
        <v>0</v>
      </c>
      <c r="J233" s="155">
        <f t="shared" si="23"/>
        <v>0</v>
      </c>
      <c r="K233" s="155">
        <f t="shared" si="23"/>
        <v>0</v>
      </c>
      <c r="L233" s="155">
        <f t="shared" si="23"/>
        <v>0</v>
      </c>
      <c r="M233" s="38"/>
    </row>
    <row r="234" spans="1:13" ht="30" hidden="1" customHeight="1">
      <c r="A234" s="170">
        <v>3</v>
      </c>
      <c r="B234" s="167">
        <v>1</v>
      </c>
      <c r="C234" s="167">
        <v>5</v>
      </c>
      <c r="D234" s="167">
        <v>1</v>
      </c>
      <c r="E234" s="167"/>
      <c r="F234" s="169"/>
      <c r="G234" s="168" t="s">
        <v>392</v>
      </c>
      <c r="H234" s="146">
        <v>201</v>
      </c>
      <c r="I234" s="155">
        <f t="shared" si="23"/>
        <v>0</v>
      </c>
      <c r="J234" s="155">
        <f t="shared" si="23"/>
        <v>0</v>
      </c>
      <c r="K234" s="155">
        <f t="shared" si="23"/>
        <v>0</v>
      </c>
      <c r="L234" s="155">
        <f t="shared" si="23"/>
        <v>0</v>
      </c>
      <c r="M234" s="38"/>
    </row>
    <row r="235" spans="1:13" ht="27" hidden="1" customHeight="1">
      <c r="A235" s="170">
        <v>3</v>
      </c>
      <c r="B235" s="167">
        <v>1</v>
      </c>
      <c r="C235" s="167">
        <v>5</v>
      </c>
      <c r="D235" s="167">
        <v>1</v>
      </c>
      <c r="E235" s="167">
        <v>1</v>
      </c>
      <c r="F235" s="169"/>
      <c r="G235" s="168" t="s">
        <v>392</v>
      </c>
      <c r="H235" s="146">
        <v>202</v>
      </c>
      <c r="I235" s="155">
        <f>SUM(I236:I238)</f>
        <v>0</v>
      </c>
      <c r="J235" s="155">
        <f>SUM(J236:J238)</f>
        <v>0</v>
      </c>
      <c r="K235" s="155">
        <f>SUM(K236:K238)</f>
        <v>0</v>
      </c>
      <c r="L235" s="155">
        <f>SUM(L236:L238)</f>
        <v>0</v>
      </c>
      <c r="M235" s="38"/>
    </row>
    <row r="236" spans="1:13" ht="31.5" hidden="1" customHeight="1">
      <c r="A236" s="170">
        <v>3</v>
      </c>
      <c r="B236" s="167">
        <v>1</v>
      </c>
      <c r="C236" s="167">
        <v>5</v>
      </c>
      <c r="D236" s="167">
        <v>1</v>
      </c>
      <c r="E236" s="167">
        <v>1</v>
      </c>
      <c r="F236" s="169">
        <v>1</v>
      </c>
      <c r="G236" s="227" t="s">
        <v>134</v>
      </c>
      <c r="H236" s="146">
        <v>203</v>
      </c>
      <c r="I236" s="174">
        <v>0</v>
      </c>
      <c r="J236" s="174">
        <v>0</v>
      </c>
      <c r="K236" s="174">
        <v>0</v>
      </c>
      <c r="L236" s="174">
        <v>0</v>
      </c>
      <c r="M236" s="38"/>
    </row>
    <row r="237" spans="1:13" ht="25.5" hidden="1" customHeight="1">
      <c r="A237" s="170">
        <v>3</v>
      </c>
      <c r="B237" s="167">
        <v>1</v>
      </c>
      <c r="C237" s="167">
        <v>5</v>
      </c>
      <c r="D237" s="167">
        <v>1</v>
      </c>
      <c r="E237" s="167">
        <v>1</v>
      </c>
      <c r="F237" s="169">
        <v>2</v>
      </c>
      <c r="G237" s="227" t="s">
        <v>135</v>
      </c>
      <c r="H237" s="146">
        <v>204</v>
      </c>
      <c r="I237" s="174">
        <v>0</v>
      </c>
      <c r="J237" s="174">
        <v>0</v>
      </c>
      <c r="K237" s="174">
        <v>0</v>
      </c>
      <c r="L237" s="174">
        <v>0</v>
      </c>
      <c r="M237" s="38"/>
    </row>
    <row r="238" spans="1:13" ht="28.5" hidden="1" customHeight="1">
      <c r="A238" s="170">
        <v>3</v>
      </c>
      <c r="B238" s="167">
        <v>1</v>
      </c>
      <c r="C238" s="167">
        <v>5</v>
      </c>
      <c r="D238" s="167">
        <v>1</v>
      </c>
      <c r="E238" s="167">
        <v>1</v>
      </c>
      <c r="F238" s="169">
        <v>3</v>
      </c>
      <c r="G238" s="227" t="s">
        <v>136</v>
      </c>
      <c r="H238" s="146">
        <v>205</v>
      </c>
      <c r="I238" s="174">
        <v>0</v>
      </c>
      <c r="J238" s="174">
        <v>0</v>
      </c>
      <c r="K238" s="174">
        <v>0</v>
      </c>
      <c r="L238" s="174">
        <v>0</v>
      </c>
      <c r="M238" s="38"/>
    </row>
    <row r="239" spans="1:13" ht="41.25" hidden="1" customHeight="1">
      <c r="A239" s="151">
        <v>3</v>
      </c>
      <c r="B239" s="152">
        <v>2</v>
      </c>
      <c r="C239" s="152"/>
      <c r="D239" s="152"/>
      <c r="E239" s="152"/>
      <c r="F239" s="154"/>
      <c r="G239" s="153" t="s">
        <v>364</v>
      </c>
      <c r="H239" s="146">
        <v>206</v>
      </c>
      <c r="I239" s="155">
        <f>SUM(I240+I272)</f>
        <v>0</v>
      </c>
      <c r="J239" s="197">
        <f>SUM(J240+J272)</f>
        <v>0</v>
      </c>
      <c r="K239" s="156">
        <f>SUM(K240+K272)</f>
        <v>0</v>
      </c>
      <c r="L239" s="156">
        <f>SUM(L240+L272)</f>
        <v>0</v>
      </c>
      <c r="M239" s="38"/>
    </row>
    <row r="240" spans="1:13" ht="26.25" hidden="1" customHeight="1">
      <c r="A240" s="180">
        <v>3</v>
      </c>
      <c r="B240" s="188">
        <v>2</v>
      </c>
      <c r="C240" s="189">
        <v>1</v>
      </c>
      <c r="D240" s="189"/>
      <c r="E240" s="189"/>
      <c r="F240" s="190"/>
      <c r="G240" s="191" t="s">
        <v>138</v>
      </c>
      <c r="H240" s="146">
        <v>207</v>
      </c>
      <c r="I240" s="184">
        <f>SUM(I241+I250+I254+I258+I262+I265+I268)</f>
        <v>0</v>
      </c>
      <c r="J240" s="211">
        <f>SUM(J241+J250+J254+J258+J262+J265+J268)</f>
        <v>0</v>
      </c>
      <c r="K240" s="185">
        <f>SUM(K241+K250+K254+K258+K262+K265+K268)</f>
        <v>0</v>
      </c>
      <c r="L240" s="185">
        <f>SUM(L241+L250+L254+L258+L262+L265+L268)</f>
        <v>0</v>
      </c>
      <c r="M240" s="38"/>
    </row>
    <row r="241" spans="1:13" ht="30" hidden="1" customHeight="1">
      <c r="A241" s="166">
        <v>3</v>
      </c>
      <c r="B241" s="167">
        <v>2</v>
      </c>
      <c r="C241" s="167">
        <v>1</v>
      </c>
      <c r="D241" s="167">
        <v>1</v>
      </c>
      <c r="E241" s="167"/>
      <c r="F241" s="169"/>
      <c r="G241" s="168" t="s">
        <v>139</v>
      </c>
      <c r="H241" s="146">
        <v>208</v>
      </c>
      <c r="I241" s="184">
        <f>I242</f>
        <v>0</v>
      </c>
      <c r="J241" s="184">
        <f>J242</f>
        <v>0</v>
      </c>
      <c r="K241" s="184">
        <f>K242</f>
        <v>0</v>
      </c>
      <c r="L241" s="184">
        <f>L242</f>
        <v>0</v>
      </c>
      <c r="M241" s="38"/>
    </row>
    <row r="242" spans="1:13" ht="27" hidden="1" customHeight="1">
      <c r="A242" s="166">
        <v>3</v>
      </c>
      <c r="B242" s="166">
        <v>2</v>
      </c>
      <c r="C242" s="167">
        <v>1</v>
      </c>
      <c r="D242" s="167">
        <v>1</v>
      </c>
      <c r="E242" s="167">
        <v>1</v>
      </c>
      <c r="F242" s="169"/>
      <c r="G242" s="168" t="s">
        <v>140</v>
      </c>
      <c r="H242" s="146">
        <v>209</v>
      </c>
      <c r="I242" s="155">
        <f>SUM(I243:I243)</f>
        <v>0</v>
      </c>
      <c r="J242" s="197">
        <f>SUM(J243:J243)</f>
        <v>0</v>
      </c>
      <c r="K242" s="156">
        <f>SUM(K243:K243)</f>
        <v>0</v>
      </c>
      <c r="L242" s="156">
        <f>SUM(L243:L243)</f>
        <v>0</v>
      </c>
      <c r="M242" s="38"/>
    </row>
    <row r="243" spans="1:13" ht="25.5" hidden="1" customHeight="1">
      <c r="A243" s="180">
        <v>3</v>
      </c>
      <c r="B243" s="180">
        <v>2</v>
      </c>
      <c r="C243" s="189">
        <v>1</v>
      </c>
      <c r="D243" s="189">
        <v>1</v>
      </c>
      <c r="E243" s="189">
        <v>1</v>
      </c>
      <c r="F243" s="190">
        <v>1</v>
      </c>
      <c r="G243" s="191" t="s">
        <v>140</v>
      </c>
      <c r="H243" s="146">
        <v>210</v>
      </c>
      <c r="I243" s="174">
        <v>0</v>
      </c>
      <c r="J243" s="174">
        <v>0</v>
      </c>
      <c r="K243" s="174">
        <v>0</v>
      </c>
      <c r="L243" s="174">
        <v>0</v>
      </c>
      <c r="M243" s="38"/>
    </row>
    <row r="244" spans="1:13" ht="25.5" hidden="1" customHeight="1">
      <c r="A244" s="180">
        <v>3</v>
      </c>
      <c r="B244" s="189">
        <v>2</v>
      </c>
      <c r="C244" s="189">
        <v>1</v>
      </c>
      <c r="D244" s="189">
        <v>1</v>
      </c>
      <c r="E244" s="189">
        <v>2</v>
      </c>
      <c r="F244" s="190"/>
      <c r="G244" s="191" t="s">
        <v>141</v>
      </c>
      <c r="H244" s="146">
        <v>211</v>
      </c>
      <c r="I244" s="155">
        <f>SUM(I245:I246)</f>
        <v>0</v>
      </c>
      <c r="J244" s="155">
        <f>SUM(J245:J246)</f>
        <v>0</v>
      </c>
      <c r="K244" s="155">
        <f>SUM(K245:K246)</f>
        <v>0</v>
      </c>
      <c r="L244" s="155">
        <f>SUM(L245:L246)</f>
        <v>0</v>
      </c>
      <c r="M244" s="38"/>
    </row>
    <row r="245" spans="1:13" ht="24.75" hidden="1" customHeight="1">
      <c r="A245" s="180">
        <v>3</v>
      </c>
      <c r="B245" s="189">
        <v>2</v>
      </c>
      <c r="C245" s="189">
        <v>1</v>
      </c>
      <c r="D245" s="189">
        <v>1</v>
      </c>
      <c r="E245" s="189">
        <v>2</v>
      </c>
      <c r="F245" s="190">
        <v>1</v>
      </c>
      <c r="G245" s="191" t="s">
        <v>142</v>
      </c>
      <c r="H245" s="146">
        <v>212</v>
      </c>
      <c r="I245" s="174">
        <v>0</v>
      </c>
      <c r="J245" s="174">
        <v>0</v>
      </c>
      <c r="K245" s="174">
        <v>0</v>
      </c>
      <c r="L245" s="174">
        <v>0</v>
      </c>
      <c r="M245" s="38"/>
    </row>
    <row r="246" spans="1:13" ht="25.5" hidden="1" customHeight="1">
      <c r="A246" s="180">
        <v>3</v>
      </c>
      <c r="B246" s="189">
        <v>2</v>
      </c>
      <c r="C246" s="189">
        <v>1</v>
      </c>
      <c r="D246" s="189">
        <v>1</v>
      </c>
      <c r="E246" s="189">
        <v>2</v>
      </c>
      <c r="F246" s="190">
        <v>2</v>
      </c>
      <c r="G246" s="191" t="s">
        <v>143</v>
      </c>
      <c r="H246" s="146">
        <v>213</v>
      </c>
      <c r="I246" s="174">
        <v>0</v>
      </c>
      <c r="J246" s="174">
        <v>0</v>
      </c>
      <c r="K246" s="174">
        <v>0</v>
      </c>
      <c r="L246" s="174">
        <v>0</v>
      </c>
      <c r="M246" s="38"/>
    </row>
    <row r="247" spans="1:13" ht="25.5" hidden="1" customHeight="1">
      <c r="A247" s="180">
        <v>3</v>
      </c>
      <c r="B247" s="189">
        <v>2</v>
      </c>
      <c r="C247" s="189">
        <v>1</v>
      </c>
      <c r="D247" s="189">
        <v>1</v>
      </c>
      <c r="E247" s="189">
        <v>3</v>
      </c>
      <c r="F247" s="228"/>
      <c r="G247" s="191" t="s">
        <v>144</v>
      </c>
      <c r="H247" s="146">
        <v>214</v>
      </c>
      <c r="I247" s="155">
        <f>SUM(I248:I249)</f>
        <v>0</v>
      </c>
      <c r="J247" s="155">
        <f>SUM(J248:J249)</f>
        <v>0</v>
      </c>
      <c r="K247" s="155">
        <f>SUM(K248:K249)</f>
        <v>0</v>
      </c>
      <c r="L247" s="155">
        <f>SUM(L248:L249)</f>
        <v>0</v>
      </c>
      <c r="M247" s="38"/>
    </row>
    <row r="248" spans="1:13" ht="29.25" hidden="1" customHeight="1">
      <c r="A248" s="180">
        <v>3</v>
      </c>
      <c r="B248" s="189">
        <v>2</v>
      </c>
      <c r="C248" s="189">
        <v>1</v>
      </c>
      <c r="D248" s="189">
        <v>1</v>
      </c>
      <c r="E248" s="189">
        <v>3</v>
      </c>
      <c r="F248" s="190">
        <v>1</v>
      </c>
      <c r="G248" s="191" t="s">
        <v>145</v>
      </c>
      <c r="H248" s="146">
        <v>215</v>
      </c>
      <c r="I248" s="174">
        <v>0</v>
      </c>
      <c r="J248" s="174">
        <v>0</v>
      </c>
      <c r="K248" s="174">
        <v>0</v>
      </c>
      <c r="L248" s="174">
        <v>0</v>
      </c>
      <c r="M248" s="38"/>
    </row>
    <row r="249" spans="1:13" ht="25.5" hidden="1" customHeight="1">
      <c r="A249" s="180">
        <v>3</v>
      </c>
      <c r="B249" s="189">
        <v>2</v>
      </c>
      <c r="C249" s="189">
        <v>1</v>
      </c>
      <c r="D249" s="189">
        <v>1</v>
      </c>
      <c r="E249" s="189">
        <v>3</v>
      </c>
      <c r="F249" s="190">
        <v>2</v>
      </c>
      <c r="G249" s="191" t="s">
        <v>146</v>
      </c>
      <c r="H249" s="146">
        <v>216</v>
      </c>
      <c r="I249" s="174">
        <v>0</v>
      </c>
      <c r="J249" s="174">
        <v>0</v>
      </c>
      <c r="K249" s="174">
        <v>0</v>
      </c>
      <c r="L249" s="174">
        <v>0</v>
      </c>
      <c r="M249" s="38"/>
    </row>
    <row r="250" spans="1:13" ht="27" hidden="1" customHeight="1">
      <c r="A250" s="166">
        <v>3</v>
      </c>
      <c r="B250" s="167">
        <v>2</v>
      </c>
      <c r="C250" s="167">
        <v>1</v>
      </c>
      <c r="D250" s="167">
        <v>2</v>
      </c>
      <c r="E250" s="167"/>
      <c r="F250" s="169"/>
      <c r="G250" s="168" t="s">
        <v>147</v>
      </c>
      <c r="H250" s="146">
        <v>217</v>
      </c>
      <c r="I250" s="155">
        <f>I251</f>
        <v>0</v>
      </c>
      <c r="J250" s="155">
        <f>J251</f>
        <v>0</v>
      </c>
      <c r="K250" s="155">
        <f>K251</f>
        <v>0</v>
      </c>
      <c r="L250" s="155">
        <f>L251</f>
        <v>0</v>
      </c>
      <c r="M250" s="38"/>
    </row>
    <row r="251" spans="1:13" ht="27.75" hidden="1" customHeight="1">
      <c r="A251" s="166">
        <v>3</v>
      </c>
      <c r="B251" s="167">
        <v>2</v>
      </c>
      <c r="C251" s="167">
        <v>1</v>
      </c>
      <c r="D251" s="167">
        <v>2</v>
      </c>
      <c r="E251" s="167">
        <v>1</v>
      </c>
      <c r="F251" s="169"/>
      <c r="G251" s="168" t="s">
        <v>147</v>
      </c>
      <c r="H251" s="146">
        <v>218</v>
      </c>
      <c r="I251" s="155">
        <f>SUM(I252:I253)</f>
        <v>0</v>
      </c>
      <c r="J251" s="197">
        <f>SUM(J252:J253)</f>
        <v>0</v>
      </c>
      <c r="K251" s="156">
        <f>SUM(K252:K253)</f>
        <v>0</v>
      </c>
      <c r="L251" s="156">
        <f>SUM(L252:L253)</f>
        <v>0</v>
      </c>
      <c r="M251" s="38"/>
    </row>
    <row r="252" spans="1:13" ht="27" hidden="1" customHeight="1">
      <c r="A252" s="180">
        <v>3</v>
      </c>
      <c r="B252" s="188">
        <v>2</v>
      </c>
      <c r="C252" s="189">
        <v>1</v>
      </c>
      <c r="D252" s="189">
        <v>2</v>
      </c>
      <c r="E252" s="189">
        <v>1</v>
      </c>
      <c r="F252" s="190">
        <v>1</v>
      </c>
      <c r="G252" s="191" t="s">
        <v>148</v>
      </c>
      <c r="H252" s="146">
        <v>219</v>
      </c>
      <c r="I252" s="174">
        <v>0</v>
      </c>
      <c r="J252" s="174">
        <v>0</v>
      </c>
      <c r="K252" s="174">
        <v>0</v>
      </c>
      <c r="L252" s="174">
        <v>0</v>
      </c>
      <c r="M252" s="38"/>
    </row>
    <row r="253" spans="1:13" ht="25.5" hidden="1" customHeight="1">
      <c r="A253" s="166">
        <v>3</v>
      </c>
      <c r="B253" s="167">
        <v>2</v>
      </c>
      <c r="C253" s="167">
        <v>1</v>
      </c>
      <c r="D253" s="167">
        <v>2</v>
      </c>
      <c r="E253" s="167">
        <v>1</v>
      </c>
      <c r="F253" s="169">
        <v>2</v>
      </c>
      <c r="G253" s="168" t="s">
        <v>149</v>
      </c>
      <c r="H253" s="146">
        <v>220</v>
      </c>
      <c r="I253" s="174">
        <v>0</v>
      </c>
      <c r="J253" s="174">
        <v>0</v>
      </c>
      <c r="K253" s="174">
        <v>0</v>
      </c>
      <c r="L253" s="174">
        <v>0</v>
      </c>
      <c r="M253" s="38"/>
    </row>
    <row r="254" spans="1:13" ht="26.25" hidden="1" customHeight="1">
      <c r="A254" s="161">
        <v>3</v>
      </c>
      <c r="B254" s="159">
        <v>2</v>
      </c>
      <c r="C254" s="159">
        <v>1</v>
      </c>
      <c r="D254" s="159">
        <v>3</v>
      </c>
      <c r="E254" s="159"/>
      <c r="F254" s="162"/>
      <c r="G254" s="160" t="s">
        <v>150</v>
      </c>
      <c r="H254" s="146">
        <v>221</v>
      </c>
      <c r="I254" s="177">
        <f>I255</f>
        <v>0</v>
      </c>
      <c r="J254" s="199">
        <f>J255</f>
        <v>0</v>
      </c>
      <c r="K254" s="178">
        <f>K255</f>
        <v>0</v>
      </c>
      <c r="L254" s="178">
        <f>L255</f>
        <v>0</v>
      </c>
      <c r="M254" s="38"/>
    </row>
    <row r="255" spans="1:13" ht="29.25" hidden="1" customHeight="1">
      <c r="A255" s="166">
        <v>3</v>
      </c>
      <c r="B255" s="167">
        <v>2</v>
      </c>
      <c r="C255" s="167">
        <v>1</v>
      </c>
      <c r="D255" s="167">
        <v>3</v>
      </c>
      <c r="E255" s="167">
        <v>1</v>
      </c>
      <c r="F255" s="169"/>
      <c r="G255" s="160" t="s">
        <v>150</v>
      </c>
      <c r="H255" s="146">
        <v>222</v>
      </c>
      <c r="I255" s="155">
        <f>I256+I257</f>
        <v>0</v>
      </c>
      <c r="J255" s="155">
        <f>J256+J257</f>
        <v>0</v>
      </c>
      <c r="K255" s="155">
        <f>K256+K257</f>
        <v>0</v>
      </c>
      <c r="L255" s="155">
        <f>L256+L257</f>
        <v>0</v>
      </c>
      <c r="M255" s="38"/>
    </row>
    <row r="256" spans="1:13" ht="30" hidden="1" customHeight="1">
      <c r="A256" s="166">
        <v>3</v>
      </c>
      <c r="B256" s="167">
        <v>2</v>
      </c>
      <c r="C256" s="167">
        <v>1</v>
      </c>
      <c r="D256" s="167">
        <v>3</v>
      </c>
      <c r="E256" s="167">
        <v>1</v>
      </c>
      <c r="F256" s="169">
        <v>1</v>
      </c>
      <c r="G256" s="168" t="s">
        <v>151</v>
      </c>
      <c r="H256" s="146">
        <v>223</v>
      </c>
      <c r="I256" s="174">
        <v>0</v>
      </c>
      <c r="J256" s="174">
        <v>0</v>
      </c>
      <c r="K256" s="174">
        <v>0</v>
      </c>
      <c r="L256" s="174">
        <v>0</v>
      </c>
      <c r="M256" s="38"/>
    </row>
    <row r="257" spans="1:13" ht="27.75" hidden="1" customHeight="1">
      <c r="A257" s="166">
        <v>3</v>
      </c>
      <c r="B257" s="167">
        <v>2</v>
      </c>
      <c r="C257" s="167">
        <v>1</v>
      </c>
      <c r="D257" s="167">
        <v>3</v>
      </c>
      <c r="E257" s="167">
        <v>1</v>
      </c>
      <c r="F257" s="169">
        <v>2</v>
      </c>
      <c r="G257" s="168" t="s">
        <v>152</v>
      </c>
      <c r="H257" s="146">
        <v>224</v>
      </c>
      <c r="I257" s="220">
        <v>0</v>
      </c>
      <c r="J257" s="217">
        <v>0</v>
      </c>
      <c r="K257" s="220">
        <v>0</v>
      </c>
      <c r="L257" s="220">
        <v>0</v>
      </c>
      <c r="M257" s="38"/>
    </row>
    <row r="258" spans="1:13" ht="26.25" hidden="1" customHeight="1">
      <c r="A258" s="166">
        <v>3</v>
      </c>
      <c r="B258" s="167">
        <v>2</v>
      </c>
      <c r="C258" s="167">
        <v>1</v>
      </c>
      <c r="D258" s="167">
        <v>4</v>
      </c>
      <c r="E258" s="167"/>
      <c r="F258" s="169"/>
      <c r="G258" s="168" t="s">
        <v>153</v>
      </c>
      <c r="H258" s="146">
        <v>225</v>
      </c>
      <c r="I258" s="155">
        <f>I259</f>
        <v>0</v>
      </c>
      <c r="J258" s="156">
        <f>J259</f>
        <v>0</v>
      </c>
      <c r="K258" s="155">
        <f>K259</f>
        <v>0</v>
      </c>
      <c r="L258" s="156">
        <f>L259</f>
        <v>0</v>
      </c>
      <c r="M258" s="38"/>
    </row>
    <row r="259" spans="1:13" ht="27.75" hidden="1" customHeight="1">
      <c r="A259" s="161">
        <v>3</v>
      </c>
      <c r="B259" s="159">
        <v>2</v>
      </c>
      <c r="C259" s="159">
        <v>1</v>
      </c>
      <c r="D259" s="159">
        <v>4</v>
      </c>
      <c r="E259" s="159">
        <v>1</v>
      </c>
      <c r="F259" s="162"/>
      <c r="G259" s="160" t="s">
        <v>153</v>
      </c>
      <c r="H259" s="146">
        <v>226</v>
      </c>
      <c r="I259" s="177">
        <f>SUM(I260:I261)</f>
        <v>0</v>
      </c>
      <c r="J259" s="199">
        <f>SUM(J260:J261)</f>
        <v>0</v>
      </c>
      <c r="K259" s="178">
        <f>SUM(K260:K261)</f>
        <v>0</v>
      </c>
      <c r="L259" s="178">
        <f>SUM(L260:L261)</f>
        <v>0</v>
      </c>
      <c r="M259" s="38"/>
    </row>
    <row r="260" spans="1:13" ht="25.5" hidden="1" customHeight="1">
      <c r="A260" s="166">
        <v>3</v>
      </c>
      <c r="B260" s="167">
        <v>2</v>
      </c>
      <c r="C260" s="167">
        <v>1</v>
      </c>
      <c r="D260" s="167">
        <v>4</v>
      </c>
      <c r="E260" s="167">
        <v>1</v>
      </c>
      <c r="F260" s="169">
        <v>1</v>
      </c>
      <c r="G260" s="168" t="s">
        <v>154</v>
      </c>
      <c r="H260" s="146">
        <v>227</v>
      </c>
      <c r="I260" s="174">
        <v>0</v>
      </c>
      <c r="J260" s="174">
        <v>0</v>
      </c>
      <c r="K260" s="174">
        <v>0</v>
      </c>
      <c r="L260" s="174">
        <v>0</v>
      </c>
      <c r="M260" s="38"/>
    </row>
    <row r="261" spans="1:13" ht="27.75" hidden="1" customHeight="1">
      <c r="A261" s="166">
        <v>3</v>
      </c>
      <c r="B261" s="167">
        <v>2</v>
      </c>
      <c r="C261" s="167">
        <v>1</v>
      </c>
      <c r="D261" s="167">
        <v>4</v>
      </c>
      <c r="E261" s="167">
        <v>1</v>
      </c>
      <c r="F261" s="169">
        <v>2</v>
      </c>
      <c r="G261" s="168" t="s">
        <v>155</v>
      </c>
      <c r="H261" s="146">
        <v>228</v>
      </c>
      <c r="I261" s="174">
        <v>0</v>
      </c>
      <c r="J261" s="174">
        <v>0</v>
      </c>
      <c r="K261" s="174">
        <v>0</v>
      </c>
      <c r="L261" s="174">
        <v>0</v>
      </c>
      <c r="M261" s="38"/>
    </row>
    <row r="262" spans="1:13" hidden="1">
      <c r="A262" s="166">
        <v>3</v>
      </c>
      <c r="B262" s="167">
        <v>2</v>
      </c>
      <c r="C262" s="167">
        <v>1</v>
      </c>
      <c r="D262" s="167">
        <v>5</v>
      </c>
      <c r="E262" s="167"/>
      <c r="F262" s="169"/>
      <c r="G262" s="168" t="s">
        <v>156</v>
      </c>
      <c r="H262" s="146">
        <v>229</v>
      </c>
      <c r="I262" s="155">
        <f t="shared" ref="I262:L263" si="24">I263</f>
        <v>0</v>
      </c>
      <c r="J262" s="197">
        <f t="shared" si="24"/>
        <v>0</v>
      </c>
      <c r="K262" s="156">
        <f t="shared" si="24"/>
        <v>0</v>
      </c>
      <c r="L262" s="156">
        <f t="shared" si="24"/>
        <v>0</v>
      </c>
    </row>
    <row r="263" spans="1:13" ht="29.25" hidden="1" customHeight="1">
      <c r="A263" s="166">
        <v>3</v>
      </c>
      <c r="B263" s="167">
        <v>2</v>
      </c>
      <c r="C263" s="167">
        <v>1</v>
      </c>
      <c r="D263" s="167">
        <v>5</v>
      </c>
      <c r="E263" s="167">
        <v>1</v>
      </c>
      <c r="F263" s="169"/>
      <c r="G263" s="168" t="s">
        <v>156</v>
      </c>
      <c r="H263" s="146">
        <v>230</v>
      </c>
      <c r="I263" s="156">
        <f t="shared" si="24"/>
        <v>0</v>
      </c>
      <c r="J263" s="197">
        <f t="shared" si="24"/>
        <v>0</v>
      </c>
      <c r="K263" s="156">
        <f t="shared" si="24"/>
        <v>0</v>
      </c>
      <c r="L263" s="156">
        <f t="shared" si="24"/>
        <v>0</v>
      </c>
      <c r="M263" s="38"/>
    </row>
    <row r="264" spans="1:13" hidden="1">
      <c r="A264" s="188">
        <v>3</v>
      </c>
      <c r="B264" s="189">
        <v>2</v>
      </c>
      <c r="C264" s="189">
        <v>1</v>
      </c>
      <c r="D264" s="189">
        <v>5</v>
      </c>
      <c r="E264" s="189">
        <v>1</v>
      </c>
      <c r="F264" s="190">
        <v>1</v>
      </c>
      <c r="G264" s="168" t="s">
        <v>156</v>
      </c>
      <c r="H264" s="146">
        <v>231</v>
      </c>
      <c r="I264" s="220">
        <v>0</v>
      </c>
      <c r="J264" s="220">
        <v>0</v>
      </c>
      <c r="K264" s="220">
        <v>0</v>
      </c>
      <c r="L264" s="220">
        <v>0</v>
      </c>
    </row>
    <row r="265" spans="1:13" hidden="1">
      <c r="A265" s="166">
        <v>3</v>
      </c>
      <c r="B265" s="167">
        <v>2</v>
      </c>
      <c r="C265" s="167">
        <v>1</v>
      </c>
      <c r="D265" s="167">
        <v>6</v>
      </c>
      <c r="E265" s="167"/>
      <c r="F265" s="169"/>
      <c r="G265" s="168" t="s">
        <v>157</v>
      </c>
      <c r="H265" s="146">
        <v>232</v>
      </c>
      <c r="I265" s="155">
        <f t="shared" ref="I265:L266" si="25">I266</f>
        <v>0</v>
      </c>
      <c r="J265" s="197">
        <f t="shared" si="25"/>
        <v>0</v>
      </c>
      <c r="K265" s="156">
        <f t="shared" si="25"/>
        <v>0</v>
      </c>
      <c r="L265" s="156">
        <f t="shared" si="25"/>
        <v>0</v>
      </c>
    </row>
    <row r="266" spans="1:13" hidden="1">
      <c r="A266" s="166">
        <v>3</v>
      </c>
      <c r="B266" s="166">
        <v>2</v>
      </c>
      <c r="C266" s="167">
        <v>1</v>
      </c>
      <c r="D266" s="167">
        <v>6</v>
      </c>
      <c r="E266" s="167">
        <v>1</v>
      </c>
      <c r="F266" s="169"/>
      <c r="G266" s="168" t="s">
        <v>157</v>
      </c>
      <c r="H266" s="146">
        <v>233</v>
      </c>
      <c r="I266" s="155">
        <f t="shared" si="25"/>
        <v>0</v>
      </c>
      <c r="J266" s="197">
        <f t="shared" si="25"/>
        <v>0</v>
      </c>
      <c r="K266" s="156">
        <f t="shared" si="25"/>
        <v>0</v>
      </c>
      <c r="L266" s="156">
        <f t="shared" si="25"/>
        <v>0</v>
      </c>
    </row>
    <row r="267" spans="1:13" ht="24" hidden="1" customHeight="1">
      <c r="A267" s="161">
        <v>3</v>
      </c>
      <c r="B267" s="161">
        <v>2</v>
      </c>
      <c r="C267" s="167">
        <v>1</v>
      </c>
      <c r="D267" s="167">
        <v>6</v>
      </c>
      <c r="E267" s="167">
        <v>1</v>
      </c>
      <c r="F267" s="169">
        <v>1</v>
      </c>
      <c r="G267" s="168" t="s">
        <v>157</v>
      </c>
      <c r="H267" s="146">
        <v>234</v>
      </c>
      <c r="I267" s="220">
        <v>0</v>
      </c>
      <c r="J267" s="220">
        <v>0</v>
      </c>
      <c r="K267" s="220">
        <v>0</v>
      </c>
      <c r="L267" s="220">
        <v>0</v>
      </c>
      <c r="M267" s="38"/>
    </row>
    <row r="268" spans="1:13" ht="27.75" hidden="1" customHeight="1">
      <c r="A268" s="166">
        <v>3</v>
      </c>
      <c r="B268" s="166">
        <v>2</v>
      </c>
      <c r="C268" s="167">
        <v>1</v>
      </c>
      <c r="D268" s="167">
        <v>7</v>
      </c>
      <c r="E268" s="167"/>
      <c r="F268" s="169"/>
      <c r="G268" s="168" t="s">
        <v>158</v>
      </c>
      <c r="H268" s="146">
        <v>235</v>
      </c>
      <c r="I268" s="155">
        <f>I269</f>
        <v>0</v>
      </c>
      <c r="J268" s="197">
        <f>J269</f>
        <v>0</v>
      </c>
      <c r="K268" s="156">
        <f>K269</f>
        <v>0</v>
      </c>
      <c r="L268" s="156">
        <f>L269</f>
        <v>0</v>
      </c>
      <c r="M268" s="38"/>
    </row>
    <row r="269" spans="1:13" hidden="1">
      <c r="A269" s="166">
        <v>3</v>
      </c>
      <c r="B269" s="167">
        <v>2</v>
      </c>
      <c r="C269" s="167">
        <v>1</v>
      </c>
      <c r="D269" s="167">
        <v>7</v>
      </c>
      <c r="E269" s="167">
        <v>1</v>
      </c>
      <c r="F269" s="169"/>
      <c r="G269" s="168" t="s">
        <v>158</v>
      </c>
      <c r="H269" s="146">
        <v>236</v>
      </c>
      <c r="I269" s="155">
        <f>I270+I271</f>
        <v>0</v>
      </c>
      <c r="J269" s="155">
        <f>J270+J271</f>
        <v>0</v>
      </c>
      <c r="K269" s="155">
        <f>K270+K271</f>
        <v>0</v>
      </c>
      <c r="L269" s="155">
        <f>L270+L271</f>
        <v>0</v>
      </c>
    </row>
    <row r="270" spans="1:13" ht="27" hidden="1" customHeight="1">
      <c r="A270" s="166">
        <v>3</v>
      </c>
      <c r="B270" s="167">
        <v>2</v>
      </c>
      <c r="C270" s="167">
        <v>1</v>
      </c>
      <c r="D270" s="167">
        <v>7</v>
      </c>
      <c r="E270" s="167">
        <v>1</v>
      </c>
      <c r="F270" s="169">
        <v>1</v>
      </c>
      <c r="G270" s="168" t="s">
        <v>159</v>
      </c>
      <c r="H270" s="146">
        <v>237</v>
      </c>
      <c r="I270" s="173">
        <v>0</v>
      </c>
      <c r="J270" s="174">
        <v>0</v>
      </c>
      <c r="K270" s="174">
        <v>0</v>
      </c>
      <c r="L270" s="174">
        <v>0</v>
      </c>
      <c r="M270" s="38"/>
    </row>
    <row r="271" spans="1:13" ht="24.75" hidden="1" customHeight="1">
      <c r="A271" s="166">
        <v>3</v>
      </c>
      <c r="B271" s="167">
        <v>2</v>
      </c>
      <c r="C271" s="167">
        <v>1</v>
      </c>
      <c r="D271" s="167">
        <v>7</v>
      </c>
      <c r="E271" s="167">
        <v>1</v>
      </c>
      <c r="F271" s="169">
        <v>2</v>
      </c>
      <c r="G271" s="168" t="s">
        <v>160</v>
      </c>
      <c r="H271" s="146">
        <v>238</v>
      </c>
      <c r="I271" s="174">
        <v>0</v>
      </c>
      <c r="J271" s="174">
        <v>0</v>
      </c>
      <c r="K271" s="174">
        <v>0</v>
      </c>
      <c r="L271" s="174">
        <v>0</v>
      </c>
      <c r="M271" s="38"/>
    </row>
    <row r="272" spans="1:13" ht="38.25" hidden="1" customHeight="1">
      <c r="A272" s="166">
        <v>3</v>
      </c>
      <c r="B272" s="167">
        <v>2</v>
      </c>
      <c r="C272" s="167">
        <v>2</v>
      </c>
      <c r="D272" s="229"/>
      <c r="E272" s="229"/>
      <c r="F272" s="230"/>
      <c r="G272" s="168" t="s">
        <v>161</v>
      </c>
      <c r="H272" s="146">
        <v>239</v>
      </c>
      <c r="I272" s="155">
        <f>SUM(I273+I282+I286+I290+I294+I297+I300)</f>
        <v>0</v>
      </c>
      <c r="J272" s="197">
        <f>SUM(J273+J282+J286+J290+J294+J297+J300)</f>
        <v>0</v>
      </c>
      <c r="K272" s="156">
        <f>SUM(K273+K282+K286+K290+K294+K297+K300)</f>
        <v>0</v>
      </c>
      <c r="L272" s="156">
        <f>SUM(L273+L282+L286+L290+L294+L297+L300)</f>
        <v>0</v>
      </c>
      <c r="M272" s="38"/>
    </row>
    <row r="273" spans="1:13" hidden="1">
      <c r="A273" s="166">
        <v>3</v>
      </c>
      <c r="B273" s="167">
        <v>2</v>
      </c>
      <c r="C273" s="167">
        <v>2</v>
      </c>
      <c r="D273" s="167">
        <v>1</v>
      </c>
      <c r="E273" s="167"/>
      <c r="F273" s="169"/>
      <c r="G273" s="168" t="s">
        <v>162</v>
      </c>
      <c r="H273" s="146">
        <v>240</v>
      </c>
      <c r="I273" s="155">
        <f>I274</f>
        <v>0</v>
      </c>
      <c r="J273" s="155">
        <f>J274</f>
        <v>0</v>
      </c>
      <c r="K273" s="155">
        <f>K274</f>
        <v>0</v>
      </c>
      <c r="L273" s="155">
        <f>L274</f>
        <v>0</v>
      </c>
    </row>
    <row r="274" spans="1:13" hidden="1">
      <c r="A274" s="170">
        <v>3</v>
      </c>
      <c r="B274" s="166">
        <v>2</v>
      </c>
      <c r="C274" s="167">
        <v>2</v>
      </c>
      <c r="D274" s="167">
        <v>1</v>
      </c>
      <c r="E274" s="167">
        <v>1</v>
      </c>
      <c r="F274" s="169"/>
      <c r="G274" s="168" t="s">
        <v>140</v>
      </c>
      <c r="H274" s="146">
        <v>241</v>
      </c>
      <c r="I274" s="155">
        <f>SUM(I275)</f>
        <v>0</v>
      </c>
      <c r="J274" s="155">
        <f>SUM(J275)</f>
        <v>0</v>
      </c>
      <c r="K274" s="155">
        <f>SUM(K275)</f>
        <v>0</v>
      </c>
      <c r="L274" s="155">
        <f>SUM(L275)</f>
        <v>0</v>
      </c>
    </row>
    <row r="275" spans="1:13" hidden="1">
      <c r="A275" s="170">
        <v>3</v>
      </c>
      <c r="B275" s="166">
        <v>2</v>
      </c>
      <c r="C275" s="167">
        <v>2</v>
      </c>
      <c r="D275" s="167">
        <v>1</v>
      </c>
      <c r="E275" s="167">
        <v>1</v>
      </c>
      <c r="F275" s="169">
        <v>1</v>
      </c>
      <c r="G275" s="168" t="s">
        <v>140</v>
      </c>
      <c r="H275" s="146">
        <v>242</v>
      </c>
      <c r="I275" s="174">
        <v>0</v>
      </c>
      <c r="J275" s="174">
        <v>0</v>
      </c>
      <c r="K275" s="174">
        <v>0</v>
      </c>
      <c r="L275" s="174">
        <v>0</v>
      </c>
    </row>
    <row r="276" spans="1:13" ht="24" hidden="1" customHeight="1">
      <c r="A276" s="170">
        <v>3</v>
      </c>
      <c r="B276" s="166">
        <v>2</v>
      </c>
      <c r="C276" s="167">
        <v>2</v>
      </c>
      <c r="D276" s="167">
        <v>1</v>
      </c>
      <c r="E276" s="167">
        <v>2</v>
      </c>
      <c r="F276" s="169"/>
      <c r="G276" s="168" t="s">
        <v>163</v>
      </c>
      <c r="H276" s="146">
        <v>243</v>
      </c>
      <c r="I276" s="155">
        <f>SUM(I277:I278)</f>
        <v>0</v>
      </c>
      <c r="J276" s="155">
        <f>SUM(J277:J278)</f>
        <v>0</v>
      </c>
      <c r="K276" s="155">
        <f>SUM(K277:K278)</f>
        <v>0</v>
      </c>
      <c r="L276" s="155">
        <f>SUM(L277:L278)</f>
        <v>0</v>
      </c>
      <c r="M276" s="38"/>
    </row>
    <row r="277" spans="1:13" ht="24" hidden="1" customHeight="1">
      <c r="A277" s="170">
        <v>3</v>
      </c>
      <c r="B277" s="166">
        <v>2</v>
      </c>
      <c r="C277" s="167">
        <v>2</v>
      </c>
      <c r="D277" s="167">
        <v>1</v>
      </c>
      <c r="E277" s="167">
        <v>2</v>
      </c>
      <c r="F277" s="169">
        <v>1</v>
      </c>
      <c r="G277" s="168" t="s">
        <v>142</v>
      </c>
      <c r="H277" s="146">
        <v>244</v>
      </c>
      <c r="I277" s="174">
        <v>0</v>
      </c>
      <c r="J277" s="173">
        <v>0</v>
      </c>
      <c r="K277" s="174">
        <v>0</v>
      </c>
      <c r="L277" s="174">
        <v>0</v>
      </c>
      <c r="M277" s="38"/>
    </row>
    <row r="278" spans="1:13" ht="32.25" hidden="1" customHeight="1">
      <c r="A278" s="170">
        <v>3</v>
      </c>
      <c r="B278" s="166">
        <v>2</v>
      </c>
      <c r="C278" s="167">
        <v>2</v>
      </c>
      <c r="D278" s="167">
        <v>1</v>
      </c>
      <c r="E278" s="167">
        <v>2</v>
      </c>
      <c r="F278" s="169">
        <v>2</v>
      </c>
      <c r="G278" s="168" t="s">
        <v>143</v>
      </c>
      <c r="H278" s="146">
        <v>245</v>
      </c>
      <c r="I278" s="174">
        <v>0</v>
      </c>
      <c r="J278" s="173">
        <v>0</v>
      </c>
      <c r="K278" s="174">
        <v>0</v>
      </c>
      <c r="L278" s="174">
        <v>0</v>
      </c>
      <c r="M278" s="38"/>
    </row>
    <row r="279" spans="1:13" ht="27" hidden="1" customHeight="1">
      <c r="A279" s="170">
        <v>3</v>
      </c>
      <c r="B279" s="166">
        <v>2</v>
      </c>
      <c r="C279" s="167">
        <v>2</v>
      </c>
      <c r="D279" s="167">
        <v>1</v>
      </c>
      <c r="E279" s="167">
        <v>3</v>
      </c>
      <c r="F279" s="169"/>
      <c r="G279" s="168" t="s">
        <v>144</v>
      </c>
      <c r="H279" s="146">
        <v>246</v>
      </c>
      <c r="I279" s="155">
        <f>SUM(I280:I281)</f>
        <v>0</v>
      </c>
      <c r="J279" s="155">
        <f>SUM(J280:J281)</f>
        <v>0</v>
      </c>
      <c r="K279" s="155">
        <f>SUM(K280:K281)</f>
        <v>0</v>
      </c>
      <c r="L279" s="155">
        <f>SUM(L280:L281)</f>
        <v>0</v>
      </c>
      <c r="M279" s="38"/>
    </row>
    <row r="280" spans="1:13" ht="27.75" hidden="1" customHeight="1">
      <c r="A280" s="170">
        <v>3</v>
      </c>
      <c r="B280" s="166">
        <v>2</v>
      </c>
      <c r="C280" s="167">
        <v>2</v>
      </c>
      <c r="D280" s="167">
        <v>1</v>
      </c>
      <c r="E280" s="167">
        <v>3</v>
      </c>
      <c r="F280" s="169">
        <v>1</v>
      </c>
      <c r="G280" s="168" t="s">
        <v>145</v>
      </c>
      <c r="H280" s="146">
        <v>247</v>
      </c>
      <c r="I280" s="174">
        <v>0</v>
      </c>
      <c r="J280" s="173">
        <v>0</v>
      </c>
      <c r="K280" s="174">
        <v>0</v>
      </c>
      <c r="L280" s="174">
        <v>0</v>
      </c>
      <c r="M280" s="38"/>
    </row>
    <row r="281" spans="1:13" ht="27" hidden="1" customHeight="1">
      <c r="A281" s="170">
        <v>3</v>
      </c>
      <c r="B281" s="166">
        <v>2</v>
      </c>
      <c r="C281" s="167">
        <v>2</v>
      </c>
      <c r="D281" s="167">
        <v>1</v>
      </c>
      <c r="E281" s="167">
        <v>3</v>
      </c>
      <c r="F281" s="169">
        <v>2</v>
      </c>
      <c r="G281" s="168" t="s">
        <v>164</v>
      </c>
      <c r="H281" s="146">
        <v>248</v>
      </c>
      <c r="I281" s="174">
        <v>0</v>
      </c>
      <c r="J281" s="173">
        <v>0</v>
      </c>
      <c r="K281" s="174">
        <v>0</v>
      </c>
      <c r="L281" s="174">
        <v>0</v>
      </c>
      <c r="M281" s="38"/>
    </row>
    <row r="282" spans="1:13" ht="25.5" hidden="1" customHeight="1">
      <c r="A282" s="170">
        <v>3</v>
      </c>
      <c r="B282" s="166">
        <v>2</v>
      </c>
      <c r="C282" s="167">
        <v>2</v>
      </c>
      <c r="D282" s="167">
        <v>2</v>
      </c>
      <c r="E282" s="167"/>
      <c r="F282" s="169"/>
      <c r="G282" s="168" t="s">
        <v>165</v>
      </c>
      <c r="H282" s="146">
        <v>249</v>
      </c>
      <c r="I282" s="155">
        <f>I283</f>
        <v>0</v>
      </c>
      <c r="J282" s="156">
        <f>J283</f>
        <v>0</v>
      </c>
      <c r="K282" s="155">
        <f>K283</f>
        <v>0</v>
      </c>
      <c r="L282" s="156">
        <f>L283</f>
        <v>0</v>
      </c>
      <c r="M282" s="38"/>
    </row>
    <row r="283" spans="1:13" ht="32.25" hidden="1" customHeight="1">
      <c r="A283" s="166">
        <v>3</v>
      </c>
      <c r="B283" s="167">
        <v>2</v>
      </c>
      <c r="C283" s="159">
        <v>2</v>
      </c>
      <c r="D283" s="159">
        <v>2</v>
      </c>
      <c r="E283" s="159">
        <v>1</v>
      </c>
      <c r="F283" s="162"/>
      <c r="G283" s="168" t="s">
        <v>165</v>
      </c>
      <c r="H283" s="146">
        <v>250</v>
      </c>
      <c r="I283" s="177">
        <f>SUM(I284:I285)</f>
        <v>0</v>
      </c>
      <c r="J283" s="199">
        <f>SUM(J284:J285)</f>
        <v>0</v>
      </c>
      <c r="K283" s="178">
        <f>SUM(K284:K285)</f>
        <v>0</v>
      </c>
      <c r="L283" s="178">
        <f>SUM(L284:L285)</f>
        <v>0</v>
      </c>
      <c r="M283" s="38"/>
    </row>
    <row r="284" spans="1:13" ht="25.5" hidden="1" customHeight="1">
      <c r="A284" s="166">
        <v>3</v>
      </c>
      <c r="B284" s="167">
        <v>2</v>
      </c>
      <c r="C284" s="167">
        <v>2</v>
      </c>
      <c r="D284" s="167">
        <v>2</v>
      </c>
      <c r="E284" s="167">
        <v>1</v>
      </c>
      <c r="F284" s="169">
        <v>1</v>
      </c>
      <c r="G284" s="168" t="s">
        <v>166</v>
      </c>
      <c r="H284" s="146">
        <v>251</v>
      </c>
      <c r="I284" s="174">
        <v>0</v>
      </c>
      <c r="J284" s="174">
        <v>0</v>
      </c>
      <c r="K284" s="174">
        <v>0</v>
      </c>
      <c r="L284" s="174">
        <v>0</v>
      </c>
      <c r="M284" s="38"/>
    </row>
    <row r="285" spans="1:13" ht="25.5" hidden="1" customHeight="1">
      <c r="A285" s="166">
        <v>3</v>
      </c>
      <c r="B285" s="167">
        <v>2</v>
      </c>
      <c r="C285" s="167">
        <v>2</v>
      </c>
      <c r="D285" s="167">
        <v>2</v>
      </c>
      <c r="E285" s="167">
        <v>1</v>
      </c>
      <c r="F285" s="169">
        <v>2</v>
      </c>
      <c r="G285" s="170" t="s">
        <v>167</v>
      </c>
      <c r="H285" s="146">
        <v>252</v>
      </c>
      <c r="I285" s="174">
        <v>0</v>
      </c>
      <c r="J285" s="174">
        <v>0</v>
      </c>
      <c r="K285" s="174">
        <v>0</v>
      </c>
      <c r="L285" s="174">
        <v>0</v>
      </c>
      <c r="M285" s="38"/>
    </row>
    <row r="286" spans="1:13" ht="25.5" hidden="1" customHeight="1">
      <c r="A286" s="166">
        <v>3</v>
      </c>
      <c r="B286" s="167">
        <v>2</v>
      </c>
      <c r="C286" s="167">
        <v>2</v>
      </c>
      <c r="D286" s="167">
        <v>3</v>
      </c>
      <c r="E286" s="167"/>
      <c r="F286" s="169"/>
      <c r="G286" s="168" t="s">
        <v>168</v>
      </c>
      <c r="H286" s="146">
        <v>253</v>
      </c>
      <c r="I286" s="155">
        <f>I287</f>
        <v>0</v>
      </c>
      <c r="J286" s="197">
        <f>J287</f>
        <v>0</v>
      </c>
      <c r="K286" s="156">
        <f>K287</f>
        <v>0</v>
      </c>
      <c r="L286" s="156">
        <f>L287</f>
        <v>0</v>
      </c>
      <c r="M286" s="38"/>
    </row>
    <row r="287" spans="1:13" ht="30" hidden="1" customHeight="1">
      <c r="A287" s="161">
        <v>3</v>
      </c>
      <c r="B287" s="167">
        <v>2</v>
      </c>
      <c r="C287" s="167">
        <v>2</v>
      </c>
      <c r="D287" s="167">
        <v>3</v>
      </c>
      <c r="E287" s="167">
        <v>1</v>
      </c>
      <c r="F287" s="169"/>
      <c r="G287" s="168" t="s">
        <v>168</v>
      </c>
      <c r="H287" s="146">
        <v>254</v>
      </c>
      <c r="I287" s="155">
        <f>I288+I289</f>
        <v>0</v>
      </c>
      <c r="J287" s="155">
        <f>J288+J289</f>
        <v>0</v>
      </c>
      <c r="K287" s="155">
        <f>K288+K289</f>
        <v>0</v>
      </c>
      <c r="L287" s="155">
        <f>L288+L289</f>
        <v>0</v>
      </c>
      <c r="M287" s="38"/>
    </row>
    <row r="288" spans="1:13" ht="31.5" hidden="1" customHeight="1">
      <c r="A288" s="161">
        <v>3</v>
      </c>
      <c r="B288" s="167">
        <v>2</v>
      </c>
      <c r="C288" s="167">
        <v>2</v>
      </c>
      <c r="D288" s="167">
        <v>3</v>
      </c>
      <c r="E288" s="167">
        <v>1</v>
      </c>
      <c r="F288" s="169">
        <v>1</v>
      </c>
      <c r="G288" s="168" t="s">
        <v>169</v>
      </c>
      <c r="H288" s="146">
        <v>255</v>
      </c>
      <c r="I288" s="174">
        <v>0</v>
      </c>
      <c r="J288" s="174">
        <v>0</v>
      </c>
      <c r="K288" s="174">
        <v>0</v>
      </c>
      <c r="L288" s="174">
        <v>0</v>
      </c>
      <c r="M288" s="38"/>
    </row>
    <row r="289" spans="1:13" ht="25.5" hidden="1" customHeight="1">
      <c r="A289" s="161">
        <v>3</v>
      </c>
      <c r="B289" s="167">
        <v>2</v>
      </c>
      <c r="C289" s="167">
        <v>2</v>
      </c>
      <c r="D289" s="167">
        <v>3</v>
      </c>
      <c r="E289" s="167">
        <v>1</v>
      </c>
      <c r="F289" s="169">
        <v>2</v>
      </c>
      <c r="G289" s="168" t="s">
        <v>170</v>
      </c>
      <c r="H289" s="146">
        <v>256</v>
      </c>
      <c r="I289" s="174">
        <v>0</v>
      </c>
      <c r="J289" s="174">
        <v>0</v>
      </c>
      <c r="K289" s="174">
        <v>0</v>
      </c>
      <c r="L289" s="174">
        <v>0</v>
      </c>
      <c r="M289" s="38"/>
    </row>
    <row r="290" spans="1:13" ht="27" hidden="1" customHeight="1">
      <c r="A290" s="166">
        <v>3</v>
      </c>
      <c r="B290" s="167">
        <v>2</v>
      </c>
      <c r="C290" s="167">
        <v>2</v>
      </c>
      <c r="D290" s="167">
        <v>4</v>
      </c>
      <c r="E290" s="167"/>
      <c r="F290" s="169"/>
      <c r="G290" s="168" t="s">
        <v>171</v>
      </c>
      <c r="H290" s="146">
        <v>257</v>
      </c>
      <c r="I290" s="155">
        <f>I291</f>
        <v>0</v>
      </c>
      <c r="J290" s="197">
        <f>J291</f>
        <v>0</v>
      </c>
      <c r="K290" s="156">
        <f>K291</f>
        <v>0</v>
      </c>
      <c r="L290" s="156">
        <f>L291</f>
        <v>0</v>
      </c>
      <c r="M290" s="38"/>
    </row>
    <row r="291" spans="1:13" hidden="1">
      <c r="A291" s="166">
        <v>3</v>
      </c>
      <c r="B291" s="167">
        <v>2</v>
      </c>
      <c r="C291" s="167">
        <v>2</v>
      </c>
      <c r="D291" s="167">
        <v>4</v>
      </c>
      <c r="E291" s="167">
        <v>1</v>
      </c>
      <c r="F291" s="169"/>
      <c r="G291" s="168" t="s">
        <v>171</v>
      </c>
      <c r="H291" s="146">
        <v>258</v>
      </c>
      <c r="I291" s="155">
        <f>SUM(I292:I293)</f>
        <v>0</v>
      </c>
      <c r="J291" s="197">
        <f>SUM(J292:J293)</f>
        <v>0</v>
      </c>
      <c r="K291" s="156">
        <f>SUM(K292:K293)</f>
        <v>0</v>
      </c>
      <c r="L291" s="156">
        <f>SUM(L292:L293)</f>
        <v>0</v>
      </c>
    </row>
    <row r="292" spans="1:13" ht="30.75" hidden="1" customHeight="1">
      <c r="A292" s="166">
        <v>3</v>
      </c>
      <c r="B292" s="167">
        <v>2</v>
      </c>
      <c r="C292" s="167">
        <v>2</v>
      </c>
      <c r="D292" s="167">
        <v>4</v>
      </c>
      <c r="E292" s="167">
        <v>1</v>
      </c>
      <c r="F292" s="169">
        <v>1</v>
      </c>
      <c r="G292" s="168" t="s">
        <v>172</v>
      </c>
      <c r="H292" s="146">
        <v>259</v>
      </c>
      <c r="I292" s="174">
        <v>0</v>
      </c>
      <c r="J292" s="174">
        <v>0</v>
      </c>
      <c r="K292" s="174">
        <v>0</v>
      </c>
      <c r="L292" s="174">
        <v>0</v>
      </c>
      <c r="M292" s="38"/>
    </row>
    <row r="293" spans="1:13" ht="27.75" hidden="1" customHeight="1">
      <c r="A293" s="161">
        <v>3</v>
      </c>
      <c r="B293" s="159">
        <v>2</v>
      </c>
      <c r="C293" s="159">
        <v>2</v>
      </c>
      <c r="D293" s="159">
        <v>4</v>
      </c>
      <c r="E293" s="159">
        <v>1</v>
      </c>
      <c r="F293" s="162">
        <v>2</v>
      </c>
      <c r="G293" s="170" t="s">
        <v>173</v>
      </c>
      <c r="H293" s="146">
        <v>260</v>
      </c>
      <c r="I293" s="174">
        <v>0</v>
      </c>
      <c r="J293" s="174">
        <v>0</v>
      </c>
      <c r="K293" s="174">
        <v>0</v>
      </c>
      <c r="L293" s="174">
        <v>0</v>
      </c>
      <c r="M293" s="38"/>
    </row>
    <row r="294" spans="1:13" ht="28.5" hidden="1" customHeight="1">
      <c r="A294" s="166">
        <v>3</v>
      </c>
      <c r="B294" s="167">
        <v>2</v>
      </c>
      <c r="C294" s="167">
        <v>2</v>
      </c>
      <c r="D294" s="167">
        <v>5</v>
      </c>
      <c r="E294" s="167"/>
      <c r="F294" s="169"/>
      <c r="G294" s="168" t="s">
        <v>174</v>
      </c>
      <c r="H294" s="146">
        <v>261</v>
      </c>
      <c r="I294" s="155">
        <f t="shared" ref="I294:L295" si="26">I295</f>
        <v>0</v>
      </c>
      <c r="J294" s="197">
        <f t="shared" si="26"/>
        <v>0</v>
      </c>
      <c r="K294" s="156">
        <f t="shared" si="26"/>
        <v>0</v>
      </c>
      <c r="L294" s="156">
        <f t="shared" si="26"/>
        <v>0</v>
      </c>
      <c r="M294" s="38"/>
    </row>
    <row r="295" spans="1:13" ht="26.25" hidden="1" customHeight="1">
      <c r="A295" s="166">
        <v>3</v>
      </c>
      <c r="B295" s="167">
        <v>2</v>
      </c>
      <c r="C295" s="167">
        <v>2</v>
      </c>
      <c r="D295" s="167">
        <v>5</v>
      </c>
      <c r="E295" s="167">
        <v>1</v>
      </c>
      <c r="F295" s="169"/>
      <c r="G295" s="168" t="s">
        <v>174</v>
      </c>
      <c r="H295" s="146">
        <v>262</v>
      </c>
      <c r="I295" s="155">
        <f t="shared" si="26"/>
        <v>0</v>
      </c>
      <c r="J295" s="197">
        <f t="shared" si="26"/>
        <v>0</v>
      </c>
      <c r="K295" s="156">
        <f t="shared" si="26"/>
        <v>0</v>
      </c>
      <c r="L295" s="156">
        <f t="shared" si="26"/>
        <v>0</v>
      </c>
      <c r="M295" s="38"/>
    </row>
    <row r="296" spans="1:13" ht="26.25" hidden="1" customHeight="1">
      <c r="A296" s="166">
        <v>3</v>
      </c>
      <c r="B296" s="167">
        <v>2</v>
      </c>
      <c r="C296" s="167">
        <v>2</v>
      </c>
      <c r="D296" s="167">
        <v>5</v>
      </c>
      <c r="E296" s="167">
        <v>1</v>
      </c>
      <c r="F296" s="169">
        <v>1</v>
      </c>
      <c r="G296" s="168" t="s">
        <v>174</v>
      </c>
      <c r="H296" s="146">
        <v>263</v>
      </c>
      <c r="I296" s="174">
        <v>0</v>
      </c>
      <c r="J296" s="174">
        <v>0</v>
      </c>
      <c r="K296" s="174">
        <v>0</v>
      </c>
      <c r="L296" s="174">
        <v>0</v>
      </c>
      <c r="M296" s="38"/>
    </row>
    <row r="297" spans="1:13" ht="26.25" hidden="1" customHeight="1">
      <c r="A297" s="166">
        <v>3</v>
      </c>
      <c r="B297" s="167">
        <v>2</v>
      </c>
      <c r="C297" s="167">
        <v>2</v>
      </c>
      <c r="D297" s="167">
        <v>6</v>
      </c>
      <c r="E297" s="167"/>
      <c r="F297" s="169"/>
      <c r="G297" s="168" t="s">
        <v>157</v>
      </c>
      <c r="H297" s="146">
        <v>264</v>
      </c>
      <c r="I297" s="155">
        <f t="shared" ref="I297:L298" si="27">I298</f>
        <v>0</v>
      </c>
      <c r="J297" s="231">
        <f t="shared" si="27"/>
        <v>0</v>
      </c>
      <c r="K297" s="156">
        <f t="shared" si="27"/>
        <v>0</v>
      </c>
      <c r="L297" s="156">
        <f t="shared" si="27"/>
        <v>0</v>
      </c>
      <c r="M297" s="38"/>
    </row>
    <row r="298" spans="1:13" ht="30" hidden="1" customHeight="1">
      <c r="A298" s="166">
        <v>3</v>
      </c>
      <c r="B298" s="167">
        <v>2</v>
      </c>
      <c r="C298" s="167">
        <v>2</v>
      </c>
      <c r="D298" s="167">
        <v>6</v>
      </c>
      <c r="E298" s="167">
        <v>1</v>
      </c>
      <c r="F298" s="169"/>
      <c r="G298" s="168" t="s">
        <v>157</v>
      </c>
      <c r="H298" s="146">
        <v>265</v>
      </c>
      <c r="I298" s="155">
        <f t="shared" si="27"/>
        <v>0</v>
      </c>
      <c r="J298" s="231">
        <f t="shared" si="27"/>
        <v>0</v>
      </c>
      <c r="K298" s="156">
        <f t="shared" si="27"/>
        <v>0</v>
      </c>
      <c r="L298" s="156">
        <f t="shared" si="27"/>
        <v>0</v>
      </c>
      <c r="M298" s="38"/>
    </row>
    <row r="299" spans="1:13" ht="24.75" hidden="1" customHeight="1">
      <c r="A299" s="166">
        <v>3</v>
      </c>
      <c r="B299" s="189">
        <v>2</v>
      </c>
      <c r="C299" s="189">
        <v>2</v>
      </c>
      <c r="D299" s="167">
        <v>6</v>
      </c>
      <c r="E299" s="189">
        <v>1</v>
      </c>
      <c r="F299" s="190">
        <v>1</v>
      </c>
      <c r="G299" s="191" t="s">
        <v>157</v>
      </c>
      <c r="H299" s="146">
        <v>266</v>
      </c>
      <c r="I299" s="174">
        <v>0</v>
      </c>
      <c r="J299" s="174">
        <v>0</v>
      </c>
      <c r="K299" s="174">
        <v>0</v>
      </c>
      <c r="L299" s="174">
        <v>0</v>
      </c>
      <c r="M299" s="38"/>
    </row>
    <row r="300" spans="1:13" ht="29.25" hidden="1" customHeight="1">
      <c r="A300" s="170">
        <v>3</v>
      </c>
      <c r="B300" s="166">
        <v>2</v>
      </c>
      <c r="C300" s="167">
        <v>2</v>
      </c>
      <c r="D300" s="167">
        <v>7</v>
      </c>
      <c r="E300" s="167"/>
      <c r="F300" s="169"/>
      <c r="G300" s="168" t="s">
        <v>158</v>
      </c>
      <c r="H300" s="146">
        <v>267</v>
      </c>
      <c r="I300" s="155">
        <f>I301</f>
        <v>0</v>
      </c>
      <c r="J300" s="231">
        <f>J301</f>
        <v>0</v>
      </c>
      <c r="K300" s="156">
        <f>K301</f>
        <v>0</v>
      </c>
      <c r="L300" s="156">
        <f>L301</f>
        <v>0</v>
      </c>
      <c r="M300" s="38"/>
    </row>
    <row r="301" spans="1:13" ht="26.25" hidden="1" customHeight="1">
      <c r="A301" s="170">
        <v>3</v>
      </c>
      <c r="B301" s="166">
        <v>2</v>
      </c>
      <c r="C301" s="167">
        <v>2</v>
      </c>
      <c r="D301" s="167">
        <v>7</v>
      </c>
      <c r="E301" s="167">
        <v>1</v>
      </c>
      <c r="F301" s="169"/>
      <c r="G301" s="168" t="s">
        <v>158</v>
      </c>
      <c r="H301" s="146">
        <v>268</v>
      </c>
      <c r="I301" s="155">
        <f>I302+I303</f>
        <v>0</v>
      </c>
      <c r="J301" s="155">
        <f>J302+J303</f>
        <v>0</v>
      </c>
      <c r="K301" s="155">
        <f>K302+K303</f>
        <v>0</v>
      </c>
      <c r="L301" s="155">
        <f>L302+L303</f>
        <v>0</v>
      </c>
      <c r="M301" s="38"/>
    </row>
    <row r="302" spans="1:13" ht="27.75" hidden="1" customHeight="1">
      <c r="A302" s="170">
        <v>3</v>
      </c>
      <c r="B302" s="166">
        <v>2</v>
      </c>
      <c r="C302" s="166">
        <v>2</v>
      </c>
      <c r="D302" s="167">
        <v>7</v>
      </c>
      <c r="E302" s="167">
        <v>1</v>
      </c>
      <c r="F302" s="169">
        <v>1</v>
      </c>
      <c r="G302" s="168" t="s">
        <v>159</v>
      </c>
      <c r="H302" s="146">
        <v>269</v>
      </c>
      <c r="I302" s="174">
        <v>0</v>
      </c>
      <c r="J302" s="174">
        <v>0</v>
      </c>
      <c r="K302" s="174">
        <v>0</v>
      </c>
      <c r="L302" s="174">
        <v>0</v>
      </c>
      <c r="M302" s="38"/>
    </row>
    <row r="303" spans="1:13" ht="25.5" hidden="1" customHeight="1">
      <c r="A303" s="170">
        <v>3</v>
      </c>
      <c r="B303" s="166">
        <v>2</v>
      </c>
      <c r="C303" s="166">
        <v>2</v>
      </c>
      <c r="D303" s="167">
        <v>7</v>
      </c>
      <c r="E303" s="167">
        <v>1</v>
      </c>
      <c r="F303" s="169">
        <v>2</v>
      </c>
      <c r="G303" s="168" t="s">
        <v>160</v>
      </c>
      <c r="H303" s="146">
        <v>270</v>
      </c>
      <c r="I303" s="174">
        <v>0</v>
      </c>
      <c r="J303" s="174">
        <v>0</v>
      </c>
      <c r="K303" s="174">
        <v>0</v>
      </c>
      <c r="L303" s="174">
        <v>0</v>
      </c>
      <c r="M303" s="38"/>
    </row>
    <row r="304" spans="1:13" ht="30" hidden="1" customHeight="1">
      <c r="A304" s="175">
        <v>3</v>
      </c>
      <c r="B304" s="175">
        <v>3</v>
      </c>
      <c r="C304" s="151"/>
      <c r="D304" s="152"/>
      <c r="E304" s="152"/>
      <c r="F304" s="154"/>
      <c r="G304" s="153" t="s">
        <v>175</v>
      </c>
      <c r="H304" s="146">
        <v>271</v>
      </c>
      <c r="I304" s="155">
        <f>SUM(I305+I337)</f>
        <v>0</v>
      </c>
      <c r="J304" s="231">
        <f>SUM(J305+J337)</f>
        <v>0</v>
      </c>
      <c r="K304" s="156">
        <f>SUM(K305+K337)</f>
        <v>0</v>
      </c>
      <c r="L304" s="156">
        <f>SUM(L305+L337)</f>
        <v>0</v>
      </c>
      <c r="M304" s="38"/>
    </row>
    <row r="305" spans="1:13" ht="40.5" hidden="1" customHeight="1">
      <c r="A305" s="170">
        <v>3</v>
      </c>
      <c r="B305" s="170">
        <v>3</v>
      </c>
      <c r="C305" s="166">
        <v>1</v>
      </c>
      <c r="D305" s="167"/>
      <c r="E305" s="167"/>
      <c r="F305" s="169"/>
      <c r="G305" s="168" t="s">
        <v>176</v>
      </c>
      <c r="H305" s="146">
        <v>272</v>
      </c>
      <c r="I305" s="155">
        <f>SUM(I306+I315+I319+I323+I327+I330+I333)</f>
        <v>0</v>
      </c>
      <c r="J305" s="231">
        <f>SUM(J306+J315+J319+J323+J327+J330+J333)</f>
        <v>0</v>
      </c>
      <c r="K305" s="156">
        <f>SUM(K306+K315+K319+K323+K327+K330+K333)</f>
        <v>0</v>
      </c>
      <c r="L305" s="156">
        <f>SUM(L306+L315+L319+L323+L327+L330+L333)</f>
        <v>0</v>
      </c>
      <c r="M305" s="38"/>
    </row>
    <row r="306" spans="1:13" ht="29.25" hidden="1" customHeight="1">
      <c r="A306" s="170">
        <v>3</v>
      </c>
      <c r="B306" s="170">
        <v>3</v>
      </c>
      <c r="C306" s="166">
        <v>1</v>
      </c>
      <c r="D306" s="167">
        <v>1</v>
      </c>
      <c r="E306" s="167"/>
      <c r="F306" s="169"/>
      <c r="G306" s="168" t="s">
        <v>162</v>
      </c>
      <c r="H306" s="146">
        <v>273</v>
      </c>
      <c r="I306" s="155">
        <f>SUM(I307+I309+I312)</f>
        <v>0</v>
      </c>
      <c r="J306" s="155">
        <f>SUM(J307+J309+J312)</f>
        <v>0</v>
      </c>
      <c r="K306" s="155">
        <f>SUM(K307+K309+K312)</f>
        <v>0</v>
      </c>
      <c r="L306" s="155">
        <f>SUM(L307+L309+L312)</f>
        <v>0</v>
      </c>
      <c r="M306" s="38"/>
    </row>
    <row r="307" spans="1:13" ht="27" hidden="1" customHeight="1">
      <c r="A307" s="170">
        <v>3</v>
      </c>
      <c r="B307" s="170">
        <v>3</v>
      </c>
      <c r="C307" s="166">
        <v>1</v>
      </c>
      <c r="D307" s="167">
        <v>1</v>
      </c>
      <c r="E307" s="167">
        <v>1</v>
      </c>
      <c r="F307" s="169"/>
      <c r="G307" s="168" t="s">
        <v>140</v>
      </c>
      <c r="H307" s="146">
        <v>274</v>
      </c>
      <c r="I307" s="155">
        <f>SUM(I308:I308)</f>
        <v>0</v>
      </c>
      <c r="J307" s="231">
        <f>SUM(J308:J308)</f>
        <v>0</v>
      </c>
      <c r="K307" s="156">
        <f>SUM(K308:K308)</f>
        <v>0</v>
      </c>
      <c r="L307" s="156">
        <f>SUM(L308:L308)</f>
        <v>0</v>
      </c>
      <c r="M307" s="38"/>
    </row>
    <row r="308" spans="1:13" ht="28.5" hidden="1" customHeight="1">
      <c r="A308" s="170">
        <v>3</v>
      </c>
      <c r="B308" s="170">
        <v>3</v>
      </c>
      <c r="C308" s="166">
        <v>1</v>
      </c>
      <c r="D308" s="167">
        <v>1</v>
      </c>
      <c r="E308" s="167">
        <v>1</v>
      </c>
      <c r="F308" s="169">
        <v>1</v>
      </c>
      <c r="G308" s="168" t="s">
        <v>140</v>
      </c>
      <c r="H308" s="146">
        <v>275</v>
      </c>
      <c r="I308" s="174">
        <v>0</v>
      </c>
      <c r="J308" s="174">
        <v>0</v>
      </c>
      <c r="K308" s="174">
        <v>0</v>
      </c>
      <c r="L308" s="174">
        <v>0</v>
      </c>
      <c r="M308" s="38"/>
    </row>
    <row r="309" spans="1:13" ht="31.5" hidden="1" customHeight="1">
      <c r="A309" s="170">
        <v>3</v>
      </c>
      <c r="B309" s="170">
        <v>3</v>
      </c>
      <c r="C309" s="166">
        <v>1</v>
      </c>
      <c r="D309" s="167">
        <v>1</v>
      </c>
      <c r="E309" s="167">
        <v>2</v>
      </c>
      <c r="F309" s="169"/>
      <c r="G309" s="168" t="s">
        <v>163</v>
      </c>
      <c r="H309" s="146">
        <v>276</v>
      </c>
      <c r="I309" s="155">
        <f>SUM(I310:I311)</f>
        <v>0</v>
      </c>
      <c r="J309" s="155">
        <f>SUM(J310:J311)</f>
        <v>0</v>
      </c>
      <c r="K309" s="155">
        <f>SUM(K310:K311)</f>
        <v>0</v>
      </c>
      <c r="L309" s="155">
        <f>SUM(L310:L311)</f>
        <v>0</v>
      </c>
      <c r="M309" s="38"/>
    </row>
    <row r="310" spans="1:13" ht="25.5" hidden="1" customHeight="1">
      <c r="A310" s="170">
        <v>3</v>
      </c>
      <c r="B310" s="170">
        <v>3</v>
      </c>
      <c r="C310" s="166">
        <v>1</v>
      </c>
      <c r="D310" s="167">
        <v>1</v>
      </c>
      <c r="E310" s="167">
        <v>2</v>
      </c>
      <c r="F310" s="169">
        <v>1</v>
      </c>
      <c r="G310" s="168" t="s">
        <v>142</v>
      </c>
      <c r="H310" s="146">
        <v>277</v>
      </c>
      <c r="I310" s="174">
        <v>0</v>
      </c>
      <c r="J310" s="174">
        <v>0</v>
      </c>
      <c r="K310" s="174">
        <v>0</v>
      </c>
      <c r="L310" s="174">
        <v>0</v>
      </c>
      <c r="M310" s="38"/>
    </row>
    <row r="311" spans="1:13" ht="29.25" hidden="1" customHeight="1">
      <c r="A311" s="170">
        <v>3</v>
      </c>
      <c r="B311" s="170">
        <v>3</v>
      </c>
      <c r="C311" s="166">
        <v>1</v>
      </c>
      <c r="D311" s="167">
        <v>1</v>
      </c>
      <c r="E311" s="167">
        <v>2</v>
      </c>
      <c r="F311" s="169">
        <v>2</v>
      </c>
      <c r="G311" s="168" t="s">
        <v>143</v>
      </c>
      <c r="H311" s="146">
        <v>278</v>
      </c>
      <c r="I311" s="174">
        <v>0</v>
      </c>
      <c r="J311" s="174">
        <v>0</v>
      </c>
      <c r="K311" s="174">
        <v>0</v>
      </c>
      <c r="L311" s="174">
        <v>0</v>
      </c>
      <c r="M311" s="38"/>
    </row>
    <row r="312" spans="1:13" ht="28.5" hidden="1" customHeight="1">
      <c r="A312" s="170">
        <v>3</v>
      </c>
      <c r="B312" s="170">
        <v>3</v>
      </c>
      <c r="C312" s="166">
        <v>1</v>
      </c>
      <c r="D312" s="167">
        <v>1</v>
      </c>
      <c r="E312" s="167">
        <v>3</v>
      </c>
      <c r="F312" s="169"/>
      <c r="G312" s="168" t="s">
        <v>144</v>
      </c>
      <c r="H312" s="146">
        <v>279</v>
      </c>
      <c r="I312" s="155">
        <f>SUM(I313:I314)</f>
        <v>0</v>
      </c>
      <c r="J312" s="155">
        <f>SUM(J313:J314)</f>
        <v>0</v>
      </c>
      <c r="K312" s="155">
        <f>SUM(K313:K314)</f>
        <v>0</v>
      </c>
      <c r="L312" s="155">
        <f>SUM(L313:L314)</f>
        <v>0</v>
      </c>
      <c r="M312" s="38"/>
    </row>
    <row r="313" spans="1:13" ht="24.75" hidden="1" customHeight="1">
      <c r="A313" s="170">
        <v>3</v>
      </c>
      <c r="B313" s="170">
        <v>3</v>
      </c>
      <c r="C313" s="166">
        <v>1</v>
      </c>
      <c r="D313" s="167">
        <v>1</v>
      </c>
      <c r="E313" s="167">
        <v>3</v>
      </c>
      <c r="F313" s="169">
        <v>1</v>
      </c>
      <c r="G313" s="168" t="s">
        <v>145</v>
      </c>
      <c r="H313" s="146">
        <v>280</v>
      </c>
      <c r="I313" s="174">
        <v>0</v>
      </c>
      <c r="J313" s="174">
        <v>0</v>
      </c>
      <c r="K313" s="174">
        <v>0</v>
      </c>
      <c r="L313" s="174">
        <v>0</v>
      </c>
      <c r="M313" s="38"/>
    </row>
    <row r="314" spans="1:13" ht="22.5" hidden="1" customHeight="1">
      <c r="A314" s="170">
        <v>3</v>
      </c>
      <c r="B314" s="170">
        <v>3</v>
      </c>
      <c r="C314" s="166">
        <v>1</v>
      </c>
      <c r="D314" s="167">
        <v>1</v>
      </c>
      <c r="E314" s="167">
        <v>3</v>
      </c>
      <c r="F314" s="169">
        <v>2</v>
      </c>
      <c r="G314" s="168" t="s">
        <v>164</v>
      </c>
      <c r="H314" s="146">
        <v>281</v>
      </c>
      <c r="I314" s="174">
        <v>0</v>
      </c>
      <c r="J314" s="174">
        <v>0</v>
      </c>
      <c r="K314" s="174">
        <v>0</v>
      </c>
      <c r="L314" s="174">
        <v>0</v>
      </c>
      <c r="M314" s="38"/>
    </row>
    <row r="315" spans="1:13" hidden="1">
      <c r="A315" s="187">
        <v>3</v>
      </c>
      <c r="B315" s="161">
        <v>3</v>
      </c>
      <c r="C315" s="166">
        <v>1</v>
      </c>
      <c r="D315" s="167">
        <v>2</v>
      </c>
      <c r="E315" s="167"/>
      <c r="F315" s="169"/>
      <c r="G315" s="168" t="s">
        <v>177</v>
      </c>
      <c r="H315" s="146">
        <v>282</v>
      </c>
      <c r="I315" s="155">
        <f>I316</f>
        <v>0</v>
      </c>
      <c r="J315" s="231">
        <f>J316</f>
        <v>0</v>
      </c>
      <c r="K315" s="156">
        <f>K316</f>
        <v>0</v>
      </c>
      <c r="L315" s="156">
        <f>L316</f>
        <v>0</v>
      </c>
    </row>
    <row r="316" spans="1:13" ht="26.25" hidden="1" customHeight="1">
      <c r="A316" s="187">
        <v>3</v>
      </c>
      <c r="B316" s="187">
        <v>3</v>
      </c>
      <c r="C316" s="161">
        <v>1</v>
      </c>
      <c r="D316" s="159">
        <v>2</v>
      </c>
      <c r="E316" s="159">
        <v>1</v>
      </c>
      <c r="F316" s="162"/>
      <c r="G316" s="168" t="s">
        <v>177</v>
      </c>
      <c r="H316" s="146">
        <v>283</v>
      </c>
      <c r="I316" s="177">
        <f>SUM(I317:I318)</f>
        <v>0</v>
      </c>
      <c r="J316" s="232">
        <f>SUM(J317:J318)</f>
        <v>0</v>
      </c>
      <c r="K316" s="178">
        <f>SUM(K317:K318)</f>
        <v>0</v>
      </c>
      <c r="L316" s="178">
        <f>SUM(L317:L318)</f>
        <v>0</v>
      </c>
      <c r="M316" s="38"/>
    </row>
    <row r="317" spans="1:13" ht="25.5" hidden="1" customHeight="1">
      <c r="A317" s="170">
        <v>3</v>
      </c>
      <c r="B317" s="170">
        <v>3</v>
      </c>
      <c r="C317" s="166">
        <v>1</v>
      </c>
      <c r="D317" s="167">
        <v>2</v>
      </c>
      <c r="E317" s="167">
        <v>1</v>
      </c>
      <c r="F317" s="169">
        <v>1</v>
      </c>
      <c r="G317" s="168" t="s">
        <v>178</v>
      </c>
      <c r="H317" s="146">
        <v>284</v>
      </c>
      <c r="I317" s="174">
        <v>0</v>
      </c>
      <c r="J317" s="174">
        <v>0</v>
      </c>
      <c r="K317" s="174">
        <v>0</v>
      </c>
      <c r="L317" s="174">
        <v>0</v>
      </c>
      <c r="M317" s="38"/>
    </row>
    <row r="318" spans="1:13" ht="24" hidden="1" customHeight="1">
      <c r="A318" s="179">
        <v>3</v>
      </c>
      <c r="B318" s="215">
        <v>3</v>
      </c>
      <c r="C318" s="188">
        <v>1</v>
      </c>
      <c r="D318" s="189">
        <v>2</v>
      </c>
      <c r="E318" s="189">
        <v>1</v>
      </c>
      <c r="F318" s="190">
        <v>2</v>
      </c>
      <c r="G318" s="191" t="s">
        <v>179</v>
      </c>
      <c r="H318" s="146">
        <v>285</v>
      </c>
      <c r="I318" s="174">
        <v>0</v>
      </c>
      <c r="J318" s="174">
        <v>0</v>
      </c>
      <c r="K318" s="174">
        <v>0</v>
      </c>
      <c r="L318" s="174">
        <v>0</v>
      </c>
      <c r="M318" s="38"/>
    </row>
    <row r="319" spans="1:13" ht="27.75" hidden="1" customHeight="1">
      <c r="A319" s="166">
        <v>3</v>
      </c>
      <c r="B319" s="168">
        <v>3</v>
      </c>
      <c r="C319" s="166">
        <v>1</v>
      </c>
      <c r="D319" s="167">
        <v>3</v>
      </c>
      <c r="E319" s="167"/>
      <c r="F319" s="169"/>
      <c r="G319" s="168" t="s">
        <v>180</v>
      </c>
      <c r="H319" s="146">
        <v>286</v>
      </c>
      <c r="I319" s="155">
        <f>I320</f>
        <v>0</v>
      </c>
      <c r="J319" s="231">
        <f>J320</f>
        <v>0</v>
      </c>
      <c r="K319" s="156">
        <f>K320</f>
        <v>0</v>
      </c>
      <c r="L319" s="156">
        <f>L320</f>
        <v>0</v>
      </c>
      <c r="M319" s="38"/>
    </row>
    <row r="320" spans="1:13" ht="24" hidden="1" customHeight="1">
      <c r="A320" s="166">
        <v>3</v>
      </c>
      <c r="B320" s="191">
        <v>3</v>
      </c>
      <c r="C320" s="188">
        <v>1</v>
      </c>
      <c r="D320" s="189">
        <v>3</v>
      </c>
      <c r="E320" s="189">
        <v>1</v>
      </c>
      <c r="F320" s="190"/>
      <c r="G320" s="168" t="s">
        <v>180</v>
      </c>
      <c r="H320" s="146">
        <v>287</v>
      </c>
      <c r="I320" s="156">
        <f>I321+I322</f>
        <v>0</v>
      </c>
      <c r="J320" s="156">
        <f>J321+J322</f>
        <v>0</v>
      </c>
      <c r="K320" s="156">
        <f>K321+K322</f>
        <v>0</v>
      </c>
      <c r="L320" s="156">
        <f>L321+L322</f>
        <v>0</v>
      </c>
      <c r="M320" s="38"/>
    </row>
    <row r="321" spans="1:13" ht="27" hidden="1" customHeight="1">
      <c r="A321" s="166">
        <v>3</v>
      </c>
      <c r="B321" s="168">
        <v>3</v>
      </c>
      <c r="C321" s="166">
        <v>1</v>
      </c>
      <c r="D321" s="167">
        <v>3</v>
      </c>
      <c r="E321" s="167">
        <v>1</v>
      </c>
      <c r="F321" s="169">
        <v>1</v>
      </c>
      <c r="G321" s="168" t="s">
        <v>181</v>
      </c>
      <c r="H321" s="146">
        <v>288</v>
      </c>
      <c r="I321" s="220">
        <v>0</v>
      </c>
      <c r="J321" s="220">
        <v>0</v>
      </c>
      <c r="K321" s="220">
        <v>0</v>
      </c>
      <c r="L321" s="219">
        <v>0</v>
      </c>
      <c r="M321" s="38"/>
    </row>
    <row r="322" spans="1:13" ht="26.25" hidden="1" customHeight="1">
      <c r="A322" s="166">
        <v>3</v>
      </c>
      <c r="B322" s="168">
        <v>3</v>
      </c>
      <c r="C322" s="166">
        <v>1</v>
      </c>
      <c r="D322" s="167">
        <v>3</v>
      </c>
      <c r="E322" s="167">
        <v>1</v>
      </c>
      <c r="F322" s="169">
        <v>2</v>
      </c>
      <c r="G322" s="168" t="s">
        <v>182</v>
      </c>
      <c r="H322" s="146">
        <v>289</v>
      </c>
      <c r="I322" s="174">
        <v>0</v>
      </c>
      <c r="J322" s="174">
        <v>0</v>
      </c>
      <c r="K322" s="174">
        <v>0</v>
      </c>
      <c r="L322" s="174">
        <v>0</v>
      </c>
      <c r="M322" s="38"/>
    </row>
    <row r="323" spans="1:13" hidden="1">
      <c r="A323" s="166">
        <v>3</v>
      </c>
      <c r="B323" s="168">
        <v>3</v>
      </c>
      <c r="C323" s="166">
        <v>1</v>
      </c>
      <c r="D323" s="167">
        <v>4</v>
      </c>
      <c r="E323" s="167"/>
      <c r="F323" s="169"/>
      <c r="G323" s="168" t="s">
        <v>183</v>
      </c>
      <c r="H323" s="146">
        <v>290</v>
      </c>
      <c r="I323" s="155">
        <f>I324</f>
        <v>0</v>
      </c>
      <c r="J323" s="231">
        <f>J324</f>
        <v>0</v>
      </c>
      <c r="K323" s="156">
        <f>K324</f>
        <v>0</v>
      </c>
      <c r="L323" s="156">
        <f>L324</f>
        <v>0</v>
      </c>
    </row>
    <row r="324" spans="1:13" ht="31.5" hidden="1" customHeight="1">
      <c r="A324" s="170">
        <v>3</v>
      </c>
      <c r="B324" s="166">
        <v>3</v>
      </c>
      <c r="C324" s="167">
        <v>1</v>
      </c>
      <c r="D324" s="167">
        <v>4</v>
      </c>
      <c r="E324" s="167">
        <v>1</v>
      </c>
      <c r="F324" s="169"/>
      <c r="G324" s="168" t="s">
        <v>183</v>
      </c>
      <c r="H324" s="146">
        <v>291</v>
      </c>
      <c r="I324" s="155">
        <f>SUM(I325:I326)</f>
        <v>0</v>
      </c>
      <c r="J324" s="155">
        <f>SUM(J325:J326)</f>
        <v>0</v>
      </c>
      <c r="K324" s="155">
        <f>SUM(K325:K326)</f>
        <v>0</v>
      </c>
      <c r="L324" s="155">
        <f>SUM(L325:L326)</f>
        <v>0</v>
      </c>
      <c r="M324" s="38"/>
    </row>
    <row r="325" spans="1:13" hidden="1">
      <c r="A325" s="170">
        <v>3</v>
      </c>
      <c r="B325" s="166">
        <v>3</v>
      </c>
      <c r="C325" s="167">
        <v>1</v>
      </c>
      <c r="D325" s="167">
        <v>4</v>
      </c>
      <c r="E325" s="167">
        <v>1</v>
      </c>
      <c r="F325" s="169">
        <v>1</v>
      </c>
      <c r="G325" s="168" t="s">
        <v>184</v>
      </c>
      <c r="H325" s="146">
        <v>292</v>
      </c>
      <c r="I325" s="173">
        <v>0</v>
      </c>
      <c r="J325" s="174">
        <v>0</v>
      </c>
      <c r="K325" s="174">
        <v>0</v>
      </c>
      <c r="L325" s="173">
        <v>0</v>
      </c>
    </row>
    <row r="326" spans="1:13" ht="30.75" hidden="1" customHeight="1">
      <c r="A326" s="166">
        <v>3</v>
      </c>
      <c r="B326" s="167">
        <v>3</v>
      </c>
      <c r="C326" s="167">
        <v>1</v>
      </c>
      <c r="D326" s="167">
        <v>4</v>
      </c>
      <c r="E326" s="167">
        <v>1</v>
      </c>
      <c r="F326" s="169">
        <v>2</v>
      </c>
      <c r="G326" s="168" t="s">
        <v>185</v>
      </c>
      <c r="H326" s="146">
        <v>293</v>
      </c>
      <c r="I326" s="174">
        <v>0</v>
      </c>
      <c r="J326" s="220">
        <v>0</v>
      </c>
      <c r="K326" s="220">
        <v>0</v>
      </c>
      <c r="L326" s="219">
        <v>0</v>
      </c>
      <c r="M326" s="38"/>
    </row>
    <row r="327" spans="1:13" ht="26.25" hidden="1" customHeight="1">
      <c r="A327" s="166">
        <v>3</v>
      </c>
      <c r="B327" s="167">
        <v>3</v>
      </c>
      <c r="C327" s="167">
        <v>1</v>
      </c>
      <c r="D327" s="167">
        <v>5</v>
      </c>
      <c r="E327" s="167"/>
      <c r="F327" s="169"/>
      <c r="G327" s="168" t="s">
        <v>186</v>
      </c>
      <c r="H327" s="146">
        <v>294</v>
      </c>
      <c r="I327" s="178">
        <f t="shared" ref="I327:L328" si="28">I328</f>
        <v>0</v>
      </c>
      <c r="J327" s="231">
        <f t="shared" si="28"/>
        <v>0</v>
      </c>
      <c r="K327" s="156">
        <f t="shared" si="28"/>
        <v>0</v>
      </c>
      <c r="L327" s="156">
        <f t="shared" si="28"/>
        <v>0</v>
      </c>
      <c r="M327" s="38"/>
    </row>
    <row r="328" spans="1:13" ht="30" hidden="1" customHeight="1">
      <c r="A328" s="161">
        <v>3</v>
      </c>
      <c r="B328" s="189">
        <v>3</v>
      </c>
      <c r="C328" s="189">
        <v>1</v>
      </c>
      <c r="D328" s="189">
        <v>5</v>
      </c>
      <c r="E328" s="189">
        <v>1</v>
      </c>
      <c r="F328" s="190"/>
      <c r="G328" s="168" t="s">
        <v>186</v>
      </c>
      <c r="H328" s="146">
        <v>295</v>
      </c>
      <c r="I328" s="156">
        <f t="shared" si="28"/>
        <v>0</v>
      </c>
      <c r="J328" s="232">
        <f t="shared" si="28"/>
        <v>0</v>
      </c>
      <c r="K328" s="178">
        <f t="shared" si="28"/>
        <v>0</v>
      </c>
      <c r="L328" s="178">
        <f t="shared" si="28"/>
        <v>0</v>
      </c>
      <c r="M328" s="38"/>
    </row>
    <row r="329" spans="1:13" ht="30" hidden="1" customHeight="1">
      <c r="A329" s="166">
        <v>3</v>
      </c>
      <c r="B329" s="167">
        <v>3</v>
      </c>
      <c r="C329" s="167">
        <v>1</v>
      </c>
      <c r="D329" s="167">
        <v>5</v>
      </c>
      <c r="E329" s="167">
        <v>1</v>
      </c>
      <c r="F329" s="169">
        <v>1</v>
      </c>
      <c r="G329" s="168" t="s">
        <v>187</v>
      </c>
      <c r="H329" s="146">
        <v>296</v>
      </c>
      <c r="I329" s="174">
        <v>0</v>
      </c>
      <c r="J329" s="220">
        <v>0</v>
      </c>
      <c r="K329" s="220">
        <v>0</v>
      </c>
      <c r="L329" s="219">
        <v>0</v>
      </c>
      <c r="M329" s="38"/>
    </row>
    <row r="330" spans="1:13" ht="30" hidden="1" customHeight="1">
      <c r="A330" s="166">
        <v>3</v>
      </c>
      <c r="B330" s="167">
        <v>3</v>
      </c>
      <c r="C330" s="167">
        <v>1</v>
      </c>
      <c r="D330" s="167">
        <v>6</v>
      </c>
      <c r="E330" s="167"/>
      <c r="F330" s="169"/>
      <c r="G330" s="168" t="s">
        <v>157</v>
      </c>
      <c r="H330" s="146">
        <v>297</v>
      </c>
      <c r="I330" s="156">
        <f t="shared" ref="I330:L331" si="29">I331</f>
        <v>0</v>
      </c>
      <c r="J330" s="231">
        <f t="shared" si="29"/>
        <v>0</v>
      </c>
      <c r="K330" s="156">
        <f t="shared" si="29"/>
        <v>0</v>
      </c>
      <c r="L330" s="156">
        <f t="shared" si="29"/>
        <v>0</v>
      </c>
      <c r="M330" s="38"/>
    </row>
    <row r="331" spans="1:13" ht="30" hidden="1" customHeight="1">
      <c r="A331" s="166">
        <v>3</v>
      </c>
      <c r="B331" s="167">
        <v>3</v>
      </c>
      <c r="C331" s="167">
        <v>1</v>
      </c>
      <c r="D331" s="167">
        <v>6</v>
      </c>
      <c r="E331" s="167">
        <v>1</v>
      </c>
      <c r="F331" s="169"/>
      <c r="G331" s="168" t="s">
        <v>157</v>
      </c>
      <c r="H331" s="146">
        <v>298</v>
      </c>
      <c r="I331" s="155">
        <f t="shared" si="29"/>
        <v>0</v>
      </c>
      <c r="J331" s="231">
        <f t="shared" si="29"/>
        <v>0</v>
      </c>
      <c r="K331" s="156">
        <f t="shared" si="29"/>
        <v>0</v>
      </c>
      <c r="L331" s="156">
        <f t="shared" si="29"/>
        <v>0</v>
      </c>
      <c r="M331" s="38"/>
    </row>
    <row r="332" spans="1:13" ht="25.5" hidden="1" customHeight="1">
      <c r="A332" s="166">
        <v>3</v>
      </c>
      <c r="B332" s="167">
        <v>3</v>
      </c>
      <c r="C332" s="167">
        <v>1</v>
      </c>
      <c r="D332" s="167">
        <v>6</v>
      </c>
      <c r="E332" s="167">
        <v>1</v>
      </c>
      <c r="F332" s="169">
        <v>1</v>
      </c>
      <c r="G332" s="168" t="s">
        <v>157</v>
      </c>
      <c r="H332" s="146">
        <v>299</v>
      </c>
      <c r="I332" s="220">
        <v>0</v>
      </c>
      <c r="J332" s="220">
        <v>0</v>
      </c>
      <c r="K332" s="220">
        <v>0</v>
      </c>
      <c r="L332" s="219">
        <v>0</v>
      </c>
      <c r="M332" s="38"/>
    </row>
    <row r="333" spans="1:13" ht="22.5" hidden="1" customHeight="1">
      <c r="A333" s="166">
        <v>3</v>
      </c>
      <c r="B333" s="167">
        <v>3</v>
      </c>
      <c r="C333" s="167">
        <v>1</v>
      </c>
      <c r="D333" s="167">
        <v>7</v>
      </c>
      <c r="E333" s="167"/>
      <c r="F333" s="169"/>
      <c r="G333" s="168" t="s">
        <v>188</v>
      </c>
      <c r="H333" s="146">
        <v>300</v>
      </c>
      <c r="I333" s="155">
        <f>I334</f>
        <v>0</v>
      </c>
      <c r="J333" s="231">
        <f>J334</f>
        <v>0</v>
      </c>
      <c r="K333" s="156">
        <f>K334</f>
        <v>0</v>
      </c>
      <c r="L333" s="156">
        <f>L334</f>
        <v>0</v>
      </c>
      <c r="M333" s="38"/>
    </row>
    <row r="334" spans="1:13" ht="25.5" hidden="1" customHeight="1">
      <c r="A334" s="166">
        <v>3</v>
      </c>
      <c r="B334" s="167">
        <v>3</v>
      </c>
      <c r="C334" s="167">
        <v>1</v>
      </c>
      <c r="D334" s="167">
        <v>7</v>
      </c>
      <c r="E334" s="167">
        <v>1</v>
      </c>
      <c r="F334" s="169"/>
      <c r="G334" s="168" t="s">
        <v>188</v>
      </c>
      <c r="H334" s="146">
        <v>301</v>
      </c>
      <c r="I334" s="155">
        <f>I335+I336</f>
        <v>0</v>
      </c>
      <c r="J334" s="155">
        <f>J335+J336</f>
        <v>0</v>
      </c>
      <c r="K334" s="155">
        <f>K335+K336</f>
        <v>0</v>
      </c>
      <c r="L334" s="155">
        <f>L335+L336</f>
        <v>0</v>
      </c>
      <c r="M334" s="38"/>
    </row>
    <row r="335" spans="1:13" ht="27" hidden="1" customHeight="1">
      <c r="A335" s="166">
        <v>3</v>
      </c>
      <c r="B335" s="167">
        <v>3</v>
      </c>
      <c r="C335" s="167">
        <v>1</v>
      </c>
      <c r="D335" s="167">
        <v>7</v>
      </c>
      <c r="E335" s="167">
        <v>1</v>
      </c>
      <c r="F335" s="169">
        <v>1</v>
      </c>
      <c r="G335" s="168" t="s">
        <v>189</v>
      </c>
      <c r="H335" s="146">
        <v>302</v>
      </c>
      <c r="I335" s="220">
        <v>0</v>
      </c>
      <c r="J335" s="220">
        <v>0</v>
      </c>
      <c r="K335" s="220">
        <v>0</v>
      </c>
      <c r="L335" s="219">
        <v>0</v>
      </c>
      <c r="M335" s="38"/>
    </row>
    <row r="336" spans="1:13" ht="27.75" hidden="1" customHeight="1">
      <c r="A336" s="166">
        <v>3</v>
      </c>
      <c r="B336" s="167">
        <v>3</v>
      </c>
      <c r="C336" s="167">
        <v>1</v>
      </c>
      <c r="D336" s="167">
        <v>7</v>
      </c>
      <c r="E336" s="167">
        <v>1</v>
      </c>
      <c r="F336" s="169">
        <v>2</v>
      </c>
      <c r="G336" s="168" t="s">
        <v>190</v>
      </c>
      <c r="H336" s="146">
        <v>303</v>
      </c>
      <c r="I336" s="174">
        <v>0</v>
      </c>
      <c r="J336" s="174">
        <v>0</v>
      </c>
      <c r="K336" s="174">
        <v>0</v>
      </c>
      <c r="L336" s="174">
        <v>0</v>
      </c>
      <c r="M336" s="38"/>
    </row>
    <row r="337" spans="1:16" ht="38.25" hidden="1" customHeight="1">
      <c r="A337" s="166">
        <v>3</v>
      </c>
      <c r="B337" s="167">
        <v>3</v>
      </c>
      <c r="C337" s="167">
        <v>2</v>
      </c>
      <c r="D337" s="167"/>
      <c r="E337" s="167"/>
      <c r="F337" s="169"/>
      <c r="G337" s="168" t="s">
        <v>191</v>
      </c>
      <c r="H337" s="146">
        <v>304</v>
      </c>
      <c r="I337" s="155">
        <f>SUM(I338+I347+I351+I355+I359+I362+I365)</f>
        <v>0</v>
      </c>
      <c r="J337" s="231">
        <f>SUM(J338+J347+J351+J355+J359+J362+J365)</f>
        <v>0</v>
      </c>
      <c r="K337" s="156">
        <f>SUM(K338+K347+K351+K355+K359+K362+K365)</f>
        <v>0</v>
      </c>
      <c r="L337" s="156">
        <f>SUM(L338+L347+L351+L355+L359+L362+L365)</f>
        <v>0</v>
      </c>
      <c r="M337" s="38"/>
    </row>
    <row r="338" spans="1:16" ht="30" hidden="1" customHeight="1">
      <c r="A338" s="166">
        <v>3</v>
      </c>
      <c r="B338" s="167">
        <v>3</v>
      </c>
      <c r="C338" s="167">
        <v>2</v>
      </c>
      <c r="D338" s="167">
        <v>1</v>
      </c>
      <c r="E338" s="167"/>
      <c r="F338" s="169"/>
      <c r="G338" s="168" t="s">
        <v>139</v>
      </c>
      <c r="H338" s="146">
        <v>305</v>
      </c>
      <c r="I338" s="155">
        <f>I339</f>
        <v>0</v>
      </c>
      <c r="J338" s="231">
        <f>J339</f>
        <v>0</v>
      </c>
      <c r="K338" s="156">
        <f>K339</f>
        <v>0</v>
      </c>
      <c r="L338" s="156">
        <f>L339</f>
        <v>0</v>
      </c>
      <c r="M338" s="38"/>
    </row>
    <row r="339" spans="1:16" hidden="1">
      <c r="A339" s="170">
        <v>3</v>
      </c>
      <c r="B339" s="166">
        <v>3</v>
      </c>
      <c r="C339" s="167">
        <v>2</v>
      </c>
      <c r="D339" s="168">
        <v>1</v>
      </c>
      <c r="E339" s="166">
        <v>1</v>
      </c>
      <c r="F339" s="169"/>
      <c r="G339" s="168" t="s">
        <v>139</v>
      </c>
      <c r="H339" s="146">
        <v>306</v>
      </c>
      <c r="I339" s="155">
        <f t="shared" ref="I339:P339" si="30">SUM(I340:I340)</f>
        <v>0</v>
      </c>
      <c r="J339" s="155">
        <f t="shared" si="30"/>
        <v>0</v>
      </c>
      <c r="K339" s="155">
        <f t="shared" si="30"/>
        <v>0</v>
      </c>
      <c r="L339" s="155">
        <f t="shared" si="30"/>
        <v>0</v>
      </c>
      <c r="M339" s="233">
        <f t="shared" si="30"/>
        <v>0</v>
      </c>
      <c r="N339" s="233">
        <f t="shared" si="30"/>
        <v>0</v>
      </c>
      <c r="O339" s="233">
        <f t="shared" si="30"/>
        <v>0</v>
      </c>
      <c r="P339" s="233">
        <f t="shared" si="30"/>
        <v>0</v>
      </c>
    </row>
    <row r="340" spans="1:16" ht="27.75" hidden="1" customHeight="1">
      <c r="A340" s="170">
        <v>3</v>
      </c>
      <c r="B340" s="166">
        <v>3</v>
      </c>
      <c r="C340" s="167">
        <v>2</v>
      </c>
      <c r="D340" s="168">
        <v>1</v>
      </c>
      <c r="E340" s="166">
        <v>1</v>
      </c>
      <c r="F340" s="169">
        <v>1</v>
      </c>
      <c r="G340" s="168" t="s">
        <v>140</v>
      </c>
      <c r="H340" s="146">
        <v>307</v>
      </c>
      <c r="I340" s="220">
        <v>0</v>
      </c>
      <c r="J340" s="220">
        <v>0</v>
      </c>
      <c r="K340" s="220">
        <v>0</v>
      </c>
      <c r="L340" s="219">
        <v>0</v>
      </c>
      <c r="M340" s="38"/>
    </row>
    <row r="341" spans="1:16" hidden="1">
      <c r="A341" s="170">
        <v>3</v>
      </c>
      <c r="B341" s="166">
        <v>3</v>
      </c>
      <c r="C341" s="167">
        <v>2</v>
      </c>
      <c r="D341" s="168">
        <v>1</v>
      </c>
      <c r="E341" s="166">
        <v>2</v>
      </c>
      <c r="F341" s="169"/>
      <c r="G341" s="191" t="s">
        <v>163</v>
      </c>
      <c r="H341" s="146">
        <v>308</v>
      </c>
      <c r="I341" s="155">
        <f>SUM(I342:I343)</f>
        <v>0</v>
      </c>
      <c r="J341" s="155">
        <f>SUM(J342:J343)</f>
        <v>0</v>
      </c>
      <c r="K341" s="155">
        <f>SUM(K342:K343)</f>
        <v>0</v>
      </c>
      <c r="L341" s="155">
        <f>SUM(L342:L343)</f>
        <v>0</v>
      </c>
    </row>
    <row r="342" spans="1:16" hidden="1">
      <c r="A342" s="170">
        <v>3</v>
      </c>
      <c r="B342" s="166">
        <v>3</v>
      </c>
      <c r="C342" s="167">
        <v>2</v>
      </c>
      <c r="D342" s="168">
        <v>1</v>
      </c>
      <c r="E342" s="166">
        <v>2</v>
      </c>
      <c r="F342" s="169">
        <v>1</v>
      </c>
      <c r="G342" s="191" t="s">
        <v>142</v>
      </c>
      <c r="H342" s="146">
        <v>309</v>
      </c>
      <c r="I342" s="220">
        <v>0</v>
      </c>
      <c r="J342" s="220">
        <v>0</v>
      </c>
      <c r="K342" s="220">
        <v>0</v>
      </c>
      <c r="L342" s="219">
        <v>0</v>
      </c>
    </row>
    <row r="343" spans="1:16" hidden="1">
      <c r="A343" s="170">
        <v>3</v>
      </c>
      <c r="B343" s="166">
        <v>3</v>
      </c>
      <c r="C343" s="167">
        <v>2</v>
      </c>
      <c r="D343" s="168">
        <v>1</v>
      </c>
      <c r="E343" s="166">
        <v>2</v>
      </c>
      <c r="F343" s="169">
        <v>2</v>
      </c>
      <c r="G343" s="191" t="s">
        <v>143</v>
      </c>
      <c r="H343" s="146">
        <v>310</v>
      </c>
      <c r="I343" s="174">
        <v>0</v>
      </c>
      <c r="J343" s="174">
        <v>0</v>
      </c>
      <c r="K343" s="174">
        <v>0</v>
      </c>
      <c r="L343" s="174">
        <v>0</v>
      </c>
    </row>
    <row r="344" spans="1:16" hidden="1">
      <c r="A344" s="170">
        <v>3</v>
      </c>
      <c r="B344" s="166">
        <v>3</v>
      </c>
      <c r="C344" s="167">
        <v>2</v>
      </c>
      <c r="D344" s="168">
        <v>1</v>
      </c>
      <c r="E344" s="166">
        <v>3</v>
      </c>
      <c r="F344" s="169"/>
      <c r="G344" s="191" t="s">
        <v>144</v>
      </c>
      <c r="H344" s="146">
        <v>311</v>
      </c>
      <c r="I344" s="155">
        <f>SUM(I345:I346)</f>
        <v>0</v>
      </c>
      <c r="J344" s="155">
        <f>SUM(J345:J346)</f>
        <v>0</v>
      </c>
      <c r="K344" s="155">
        <f>SUM(K345:K346)</f>
        <v>0</v>
      </c>
      <c r="L344" s="155">
        <f>SUM(L345:L346)</f>
        <v>0</v>
      </c>
    </row>
    <row r="345" spans="1:16" hidden="1">
      <c r="A345" s="170">
        <v>3</v>
      </c>
      <c r="B345" s="166">
        <v>3</v>
      </c>
      <c r="C345" s="167">
        <v>2</v>
      </c>
      <c r="D345" s="168">
        <v>1</v>
      </c>
      <c r="E345" s="166">
        <v>3</v>
      </c>
      <c r="F345" s="169">
        <v>1</v>
      </c>
      <c r="G345" s="191" t="s">
        <v>145</v>
      </c>
      <c r="H345" s="146">
        <v>312</v>
      </c>
      <c r="I345" s="174">
        <v>0</v>
      </c>
      <c r="J345" s="174">
        <v>0</v>
      </c>
      <c r="K345" s="174">
        <v>0</v>
      </c>
      <c r="L345" s="174">
        <v>0</v>
      </c>
    </row>
    <row r="346" spans="1:16" hidden="1">
      <c r="A346" s="170">
        <v>3</v>
      </c>
      <c r="B346" s="166">
        <v>3</v>
      </c>
      <c r="C346" s="167">
        <v>2</v>
      </c>
      <c r="D346" s="168">
        <v>1</v>
      </c>
      <c r="E346" s="166">
        <v>3</v>
      </c>
      <c r="F346" s="169">
        <v>2</v>
      </c>
      <c r="G346" s="191" t="s">
        <v>164</v>
      </c>
      <c r="H346" s="146">
        <v>313</v>
      </c>
      <c r="I346" s="192">
        <v>0</v>
      </c>
      <c r="J346" s="234">
        <v>0</v>
      </c>
      <c r="K346" s="192">
        <v>0</v>
      </c>
      <c r="L346" s="192">
        <v>0</v>
      </c>
    </row>
    <row r="347" spans="1:16" hidden="1">
      <c r="A347" s="179">
        <v>3</v>
      </c>
      <c r="B347" s="179">
        <v>3</v>
      </c>
      <c r="C347" s="188">
        <v>2</v>
      </c>
      <c r="D347" s="191">
        <v>2</v>
      </c>
      <c r="E347" s="188"/>
      <c r="F347" s="190"/>
      <c r="G347" s="191" t="s">
        <v>177</v>
      </c>
      <c r="H347" s="146">
        <v>314</v>
      </c>
      <c r="I347" s="184">
        <f>I348</f>
        <v>0</v>
      </c>
      <c r="J347" s="235">
        <f>J348</f>
        <v>0</v>
      </c>
      <c r="K347" s="185">
        <f>K348</f>
        <v>0</v>
      </c>
      <c r="L347" s="185">
        <f>L348</f>
        <v>0</v>
      </c>
    </row>
    <row r="348" spans="1:16" hidden="1">
      <c r="A348" s="170">
        <v>3</v>
      </c>
      <c r="B348" s="170">
        <v>3</v>
      </c>
      <c r="C348" s="166">
        <v>2</v>
      </c>
      <c r="D348" s="168">
        <v>2</v>
      </c>
      <c r="E348" s="166">
        <v>1</v>
      </c>
      <c r="F348" s="169"/>
      <c r="G348" s="191" t="s">
        <v>177</v>
      </c>
      <c r="H348" s="146">
        <v>315</v>
      </c>
      <c r="I348" s="155">
        <f>SUM(I349:I350)</f>
        <v>0</v>
      </c>
      <c r="J348" s="197">
        <f>SUM(J349:J350)</f>
        <v>0</v>
      </c>
      <c r="K348" s="156">
        <f>SUM(K349:K350)</f>
        <v>0</v>
      </c>
      <c r="L348" s="156">
        <f>SUM(L349:L350)</f>
        <v>0</v>
      </c>
    </row>
    <row r="349" spans="1:16" hidden="1">
      <c r="A349" s="170">
        <v>3</v>
      </c>
      <c r="B349" s="170">
        <v>3</v>
      </c>
      <c r="C349" s="166">
        <v>2</v>
      </c>
      <c r="D349" s="168">
        <v>2</v>
      </c>
      <c r="E349" s="170">
        <v>1</v>
      </c>
      <c r="F349" s="202">
        <v>1</v>
      </c>
      <c r="G349" s="168" t="s">
        <v>178</v>
      </c>
      <c r="H349" s="146">
        <v>316</v>
      </c>
      <c r="I349" s="174">
        <v>0</v>
      </c>
      <c r="J349" s="174">
        <v>0</v>
      </c>
      <c r="K349" s="174">
        <v>0</v>
      </c>
      <c r="L349" s="174">
        <v>0</v>
      </c>
    </row>
    <row r="350" spans="1:16" hidden="1">
      <c r="A350" s="179">
        <v>3</v>
      </c>
      <c r="B350" s="179">
        <v>3</v>
      </c>
      <c r="C350" s="180">
        <v>2</v>
      </c>
      <c r="D350" s="181">
        <v>2</v>
      </c>
      <c r="E350" s="182">
        <v>1</v>
      </c>
      <c r="F350" s="210">
        <v>2</v>
      </c>
      <c r="G350" s="182" t="s">
        <v>179</v>
      </c>
      <c r="H350" s="146">
        <v>317</v>
      </c>
      <c r="I350" s="174">
        <v>0</v>
      </c>
      <c r="J350" s="174">
        <v>0</v>
      </c>
      <c r="K350" s="174">
        <v>0</v>
      </c>
      <c r="L350" s="174">
        <v>0</v>
      </c>
    </row>
    <row r="351" spans="1:16" ht="23.25" hidden="1" customHeight="1">
      <c r="A351" s="170">
        <v>3</v>
      </c>
      <c r="B351" s="170">
        <v>3</v>
      </c>
      <c r="C351" s="166">
        <v>2</v>
      </c>
      <c r="D351" s="167">
        <v>3</v>
      </c>
      <c r="E351" s="168"/>
      <c r="F351" s="202"/>
      <c r="G351" s="168" t="s">
        <v>180</v>
      </c>
      <c r="H351" s="146">
        <v>318</v>
      </c>
      <c r="I351" s="155">
        <f>I352</f>
        <v>0</v>
      </c>
      <c r="J351" s="197">
        <f>J352</f>
        <v>0</v>
      </c>
      <c r="K351" s="156">
        <f>K352</f>
        <v>0</v>
      </c>
      <c r="L351" s="156">
        <f>L352</f>
        <v>0</v>
      </c>
      <c r="M351" s="38"/>
    </row>
    <row r="352" spans="1:16" ht="27.75" hidden="1" customHeight="1">
      <c r="A352" s="170">
        <v>3</v>
      </c>
      <c r="B352" s="170">
        <v>3</v>
      </c>
      <c r="C352" s="166">
        <v>2</v>
      </c>
      <c r="D352" s="167">
        <v>3</v>
      </c>
      <c r="E352" s="168">
        <v>1</v>
      </c>
      <c r="F352" s="202"/>
      <c r="G352" s="168" t="s">
        <v>180</v>
      </c>
      <c r="H352" s="146">
        <v>319</v>
      </c>
      <c r="I352" s="155">
        <f>I353+I354</f>
        <v>0</v>
      </c>
      <c r="J352" s="155">
        <f>J353+J354</f>
        <v>0</v>
      </c>
      <c r="K352" s="155">
        <f>K353+K354</f>
        <v>0</v>
      </c>
      <c r="L352" s="155">
        <f>L353+L354</f>
        <v>0</v>
      </c>
      <c r="M352" s="38"/>
    </row>
    <row r="353" spans="1:13" ht="28.5" hidden="1" customHeight="1">
      <c r="A353" s="170">
        <v>3</v>
      </c>
      <c r="B353" s="170">
        <v>3</v>
      </c>
      <c r="C353" s="166">
        <v>2</v>
      </c>
      <c r="D353" s="167">
        <v>3</v>
      </c>
      <c r="E353" s="168">
        <v>1</v>
      </c>
      <c r="F353" s="202">
        <v>1</v>
      </c>
      <c r="G353" s="168" t="s">
        <v>181</v>
      </c>
      <c r="H353" s="146">
        <v>320</v>
      </c>
      <c r="I353" s="220">
        <v>0</v>
      </c>
      <c r="J353" s="220">
        <v>0</v>
      </c>
      <c r="K353" s="220">
        <v>0</v>
      </c>
      <c r="L353" s="219">
        <v>0</v>
      </c>
      <c r="M353" s="38"/>
    </row>
    <row r="354" spans="1:13" ht="27.75" hidden="1" customHeight="1">
      <c r="A354" s="170">
        <v>3</v>
      </c>
      <c r="B354" s="170">
        <v>3</v>
      </c>
      <c r="C354" s="166">
        <v>2</v>
      </c>
      <c r="D354" s="167">
        <v>3</v>
      </c>
      <c r="E354" s="168">
        <v>1</v>
      </c>
      <c r="F354" s="202">
        <v>2</v>
      </c>
      <c r="G354" s="168" t="s">
        <v>182</v>
      </c>
      <c r="H354" s="146">
        <v>321</v>
      </c>
      <c r="I354" s="174">
        <v>0</v>
      </c>
      <c r="J354" s="174">
        <v>0</v>
      </c>
      <c r="K354" s="174">
        <v>0</v>
      </c>
      <c r="L354" s="174">
        <v>0</v>
      </c>
      <c r="M354" s="38"/>
    </row>
    <row r="355" spans="1:13" hidden="1">
      <c r="A355" s="170">
        <v>3</v>
      </c>
      <c r="B355" s="170">
        <v>3</v>
      </c>
      <c r="C355" s="166">
        <v>2</v>
      </c>
      <c r="D355" s="167">
        <v>4</v>
      </c>
      <c r="E355" s="167"/>
      <c r="F355" s="169"/>
      <c r="G355" s="168" t="s">
        <v>183</v>
      </c>
      <c r="H355" s="146">
        <v>322</v>
      </c>
      <c r="I355" s="155">
        <f>I356</f>
        <v>0</v>
      </c>
      <c r="J355" s="197">
        <f>J356</f>
        <v>0</v>
      </c>
      <c r="K355" s="156">
        <f>K356</f>
        <v>0</v>
      </c>
      <c r="L355" s="156">
        <f>L356</f>
        <v>0</v>
      </c>
    </row>
    <row r="356" spans="1:13" hidden="1">
      <c r="A356" s="187">
        <v>3</v>
      </c>
      <c r="B356" s="187">
        <v>3</v>
      </c>
      <c r="C356" s="161">
        <v>2</v>
      </c>
      <c r="D356" s="159">
        <v>4</v>
      </c>
      <c r="E356" s="159">
        <v>1</v>
      </c>
      <c r="F356" s="162"/>
      <c r="G356" s="168" t="s">
        <v>183</v>
      </c>
      <c r="H356" s="146">
        <v>323</v>
      </c>
      <c r="I356" s="177">
        <f>SUM(I357:I358)</f>
        <v>0</v>
      </c>
      <c r="J356" s="199">
        <f>SUM(J357:J358)</f>
        <v>0</v>
      </c>
      <c r="K356" s="178">
        <f>SUM(K357:K358)</f>
        <v>0</v>
      </c>
      <c r="L356" s="178">
        <f>SUM(L357:L358)</f>
        <v>0</v>
      </c>
    </row>
    <row r="357" spans="1:13" ht="30.75" hidden="1" customHeight="1">
      <c r="A357" s="170">
        <v>3</v>
      </c>
      <c r="B357" s="170">
        <v>3</v>
      </c>
      <c r="C357" s="166">
        <v>2</v>
      </c>
      <c r="D357" s="167">
        <v>4</v>
      </c>
      <c r="E357" s="167">
        <v>1</v>
      </c>
      <c r="F357" s="169">
        <v>1</v>
      </c>
      <c r="G357" s="168" t="s">
        <v>184</v>
      </c>
      <c r="H357" s="146">
        <v>324</v>
      </c>
      <c r="I357" s="174">
        <v>0</v>
      </c>
      <c r="J357" s="174">
        <v>0</v>
      </c>
      <c r="K357" s="174">
        <v>0</v>
      </c>
      <c r="L357" s="174">
        <v>0</v>
      </c>
      <c r="M357" s="38"/>
    </row>
    <row r="358" spans="1:13" hidden="1">
      <c r="A358" s="170">
        <v>3</v>
      </c>
      <c r="B358" s="170">
        <v>3</v>
      </c>
      <c r="C358" s="166">
        <v>2</v>
      </c>
      <c r="D358" s="167">
        <v>4</v>
      </c>
      <c r="E358" s="167">
        <v>1</v>
      </c>
      <c r="F358" s="169">
        <v>2</v>
      </c>
      <c r="G358" s="168" t="s">
        <v>192</v>
      </c>
      <c r="H358" s="146">
        <v>325</v>
      </c>
      <c r="I358" s="174">
        <v>0</v>
      </c>
      <c r="J358" s="174">
        <v>0</v>
      </c>
      <c r="K358" s="174">
        <v>0</v>
      </c>
      <c r="L358" s="174">
        <v>0</v>
      </c>
    </row>
    <row r="359" spans="1:13" hidden="1">
      <c r="A359" s="170">
        <v>3</v>
      </c>
      <c r="B359" s="170">
        <v>3</v>
      </c>
      <c r="C359" s="166">
        <v>2</v>
      </c>
      <c r="D359" s="167">
        <v>5</v>
      </c>
      <c r="E359" s="167"/>
      <c r="F359" s="169"/>
      <c r="G359" s="168" t="s">
        <v>186</v>
      </c>
      <c r="H359" s="146">
        <v>326</v>
      </c>
      <c r="I359" s="155">
        <f t="shared" ref="I359:L360" si="31">I360</f>
        <v>0</v>
      </c>
      <c r="J359" s="197">
        <f t="shared" si="31"/>
        <v>0</v>
      </c>
      <c r="K359" s="156">
        <f t="shared" si="31"/>
        <v>0</v>
      </c>
      <c r="L359" s="156">
        <f t="shared" si="31"/>
        <v>0</v>
      </c>
    </row>
    <row r="360" spans="1:13" hidden="1">
      <c r="A360" s="187">
        <v>3</v>
      </c>
      <c r="B360" s="187">
        <v>3</v>
      </c>
      <c r="C360" s="161">
        <v>2</v>
      </c>
      <c r="D360" s="159">
        <v>5</v>
      </c>
      <c r="E360" s="159">
        <v>1</v>
      </c>
      <c r="F360" s="162"/>
      <c r="G360" s="168" t="s">
        <v>186</v>
      </c>
      <c r="H360" s="146">
        <v>327</v>
      </c>
      <c r="I360" s="177">
        <f t="shared" si="31"/>
        <v>0</v>
      </c>
      <c r="J360" s="199">
        <f t="shared" si="31"/>
        <v>0</v>
      </c>
      <c r="K360" s="178">
        <f t="shared" si="31"/>
        <v>0</v>
      </c>
      <c r="L360" s="178">
        <f t="shared" si="31"/>
        <v>0</v>
      </c>
    </row>
    <row r="361" spans="1:13" hidden="1">
      <c r="A361" s="170">
        <v>3</v>
      </c>
      <c r="B361" s="170">
        <v>3</v>
      </c>
      <c r="C361" s="166">
        <v>2</v>
      </c>
      <c r="D361" s="167">
        <v>5</v>
      </c>
      <c r="E361" s="167">
        <v>1</v>
      </c>
      <c r="F361" s="169">
        <v>1</v>
      </c>
      <c r="G361" s="168" t="s">
        <v>186</v>
      </c>
      <c r="H361" s="146">
        <v>328</v>
      </c>
      <c r="I361" s="220">
        <v>0</v>
      </c>
      <c r="J361" s="220">
        <v>0</v>
      </c>
      <c r="K361" s="220">
        <v>0</v>
      </c>
      <c r="L361" s="219">
        <v>0</v>
      </c>
    </row>
    <row r="362" spans="1:13" ht="30.75" hidden="1" customHeight="1">
      <c r="A362" s="170">
        <v>3</v>
      </c>
      <c r="B362" s="170">
        <v>3</v>
      </c>
      <c r="C362" s="166">
        <v>2</v>
      </c>
      <c r="D362" s="167">
        <v>6</v>
      </c>
      <c r="E362" s="167"/>
      <c r="F362" s="169"/>
      <c r="G362" s="168" t="s">
        <v>157</v>
      </c>
      <c r="H362" s="146">
        <v>329</v>
      </c>
      <c r="I362" s="155">
        <f t="shared" ref="I362:L363" si="32">I363</f>
        <v>0</v>
      </c>
      <c r="J362" s="197">
        <f t="shared" si="32"/>
        <v>0</v>
      </c>
      <c r="K362" s="156">
        <f t="shared" si="32"/>
        <v>0</v>
      </c>
      <c r="L362" s="156">
        <f t="shared" si="32"/>
        <v>0</v>
      </c>
      <c r="M362" s="38"/>
    </row>
    <row r="363" spans="1:13" ht="25.5" hidden="1" customHeight="1">
      <c r="A363" s="170">
        <v>3</v>
      </c>
      <c r="B363" s="170">
        <v>3</v>
      </c>
      <c r="C363" s="166">
        <v>2</v>
      </c>
      <c r="D363" s="167">
        <v>6</v>
      </c>
      <c r="E363" s="167">
        <v>1</v>
      </c>
      <c r="F363" s="169"/>
      <c r="G363" s="168" t="s">
        <v>157</v>
      </c>
      <c r="H363" s="146">
        <v>330</v>
      </c>
      <c r="I363" s="155">
        <f t="shared" si="32"/>
        <v>0</v>
      </c>
      <c r="J363" s="197">
        <f t="shared" si="32"/>
        <v>0</v>
      </c>
      <c r="K363" s="156">
        <f t="shared" si="32"/>
        <v>0</v>
      </c>
      <c r="L363" s="156">
        <f t="shared" si="32"/>
        <v>0</v>
      </c>
      <c r="M363" s="38"/>
    </row>
    <row r="364" spans="1:13" ht="24" hidden="1" customHeight="1">
      <c r="A364" s="179">
        <v>3</v>
      </c>
      <c r="B364" s="179">
        <v>3</v>
      </c>
      <c r="C364" s="180">
        <v>2</v>
      </c>
      <c r="D364" s="181">
        <v>6</v>
      </c>
      <c r="E364" s="181">
        <v>1</v>
      </c>
      <c r="F364" s="183">
        <v>1</v>
      </c>
      <c r="G364" s="182" t="s">
        <v>157</v>
      </c>
      <c r="H364" s="146">
        <v>331</v>
      </c>
      <c r="I364" s="220">
        <v>0</v>
      </c>
      <c r="J364" s="220">
        <v>0</v>
      </c>
      <c r="K364" s="220">
        <v>0</v>
      </c>
      <c r="L364" s="219">
        <v>0</v>
      </c>
      <c r="M364" s="38"/>
    </row>
    <row r="365" spans="1:13" ht="28.5" hidden="1" customHeight="1">
      <c r="A365" s="170">
        <v>3</v>
      </c>
      <c r="B365" s="170">
        <v>3</v>
      </c>
      <c r="C365" s="166">
        <v>2</v>
      </c>
      <c r="D365" s="167">
        <v>7</v>
      </c>
      <c r="E365" s="167"/>
      <c r="F365" s="169"/>
      <c r="G365" s="168" t="s">
        <v>188</v>
      </c>
      <c r="H365" s="146">
        <v>332</v>
      </c>
      <c r="I365" s="155">
        <f>I366</f>
        <v>0</v>
      </c>
      <c r="J365" s="197">
        <f>J366</f>
        <v>0</v>
      </c>
      <c r="K365" s="156">
        <f>K366</f>
        <v>0</v>
      </c>
      <c r="L365" s="156">
        <f>L366</f>
        <v>0</v>
      </c>
      <c r="M365" s="38"/>
    </row>
    <row r="366" spans="1:13" ht="28.5" hidden="1" customHeight="1">
      <c r="A366" s="179">
        <v>3</v>
      </c>
      <c r="B366" s="179">
        <v>3</v>
      </c>
      <c r="C366" s="180">
        <v>2</v>
      </c>
      <c r="D366" s="181">
        <v>7</v>
      </c>
      <c r="E366" s="181">
        <v>1</v>
      </c>
      <c r="F366" s="183"/>
      <c r="G366" s="168" t="s">
        <v>188</v>
      </c>
      <c r="H366" s="146">
        <v>333</v>
      </c>
      <c r="I366" s="155">
        <f>SUM(I367:I368)</f>
        <v>0</v>
      </c>
      <c r="J366" s="155">
        <f>SUM(J367:J368)</f>
        <v>0</v>
      </c>
      <c r="K366" s="155">
        <f>SUM(K367:K368)</f>
        <v>0</v>
      </c>
      <c r="L366" s="155">
        <f>SUM(L367:L368)</f>
        <v>0</v>
      </c>
      <c r="M366" s="38"/>
    </row>
    <row r="367" spans="1:13" ht="27" hidden="1" customHeight="1">
      <c r="A367" s="170">
        <v>3</v>
      </c>
      <c r="B367" s="170">
        <v>3</v>
      </c>
      <c r="C367" s="166">
        <v>2</v>
      </c>
      <c r="D367" s="167">
        <v>7</v>
      </c>
      <c r="E367" s="167">
        <v>1</v>
      </c>
      <c r="F367" s="169">
        <v>1</v>
      </c>
      <c r="G367" s="168" t="s">
        <v>189</v>
      </c>
      <c r="H367" s="146">
        <v>334</v>
      </c>
      <c r="I367" s="220">
        <v>0</v>
      </c>
      <c r="J367" s="220">
        <v>0</v>
      </c>
      <c r="K367" s="220">
        <v>0</v>
      </c>
      <c r="L367" s="219">
        <v>0</v>
      </c>
      <c r="M367" s="38"/>
    </row>
    <row r="368" spans="1:13" ht="30" hidden="1" customHeight="1">
      <c r="A368" s="170">
        <v>3</v>
      </c>
      <c r="B368" s="170">
        <v>3</v>
      </c>
      <c r="C368" s="166">
        <v>2</v>
      </c>
      <c r="D368" s="167">
        <v>7</v>
      </c>
      <c r="E368" s="167">
        <v>1</v>
      </c>
      <c r="F368" s="169">
        <v>2</v>
      </c>
      <c r="G368" s="168" t="s">
        <v>190</v>
      </c>
      <c r="H368" s="146">
        <v>335</v>
      </c>
      <c r="I368" s="174">
        <v>0</v>
      </c>
      <c r="J368" s="174">
        <v>0</v>
      </c>
      <c r="K368" s="174">
        <v>0</v>
      </c>
      <c r="L368" s="174">
        <v>0</v>
      </c>
      <c r="M368" s="38"/>
    </row>
    <row r="369" spans="1:13" ht="39.75" customHeight="1">
      <c r="A369" s="133"/>
      <c r="B369" s="133"/>
      <c r="C369" s="134"/>
      <c r="D369" s="236"/>
      <c r="E369" s="237"/>
      <c r="F369" s="238"/>
      <c r="G369" s="239" t="s">
        <v>193</v>
      </c>
      <c r="H369" s="146">
        <v>336</v>
      </c>
      <c r="I369" s="207">
        <f>SUM(I34+I185)</f>
        <v>5954</v>
      </c>
      <c r="J369" s="207">
        <f>SUM(J34+J185)</f>
        <v>5954</v>
      </c>
      <c r="K369" s="207">
        <f>SUM(K34+K185)</f>
        <v>5954</v>
      </c>
      <c r="L369" s="207">
        <f>SUM(L34+L185)</f>
        <v>5954</v>
      </c>
      <c r="M369" s="38"/>
    </row>
    <row r="370" spans="1:13" ht="18.75" customHeight="1">
      <c r="G370" s="157"/>
      <c r="H370" s="146"/>
      <c r="I370" s="240"/>
      <c r="J370" s="241"/>
      <c r="K370" s="241"/>
      <c r="L370" s="241"/>
    </row>
    <row r="371" spans="1:13" ht="23.25" customHeight="1">
      <c r="A371" s="491" t="s">
        <v>371</v>
      </c>
      <c r="B371" s="491"/>
      <c r="C371" s="491"/>
      <c r="D371" s="491"/>
      <c r="E371" s="491"/>
      <c r="F371" s="491"/>
      <c r="G371" s="491"/>
      <c r="H371" s="242"/>
      <c r="I371" s="243"/>
      <c r="J371" s="492" t="s">
        <v>372</v>
      </c>
      <c r="K371" s="492"/>
      <c r="L371" s="492"/>
    </row>
    <row r="372" spans="1:13" ht="18.75" customHeight="1">
      <c r="A372" s="244"/>
      <c r="B372" s="244"/>
      <c r="C372" s="244"/>
      <c r="D372" s="478" t="s">
        <v>393</v>
      </c>
      <c r="E372" s="478"/>
      <c r="F372" s="478"/>
      <c r="G372" s="478"/>
      <c r="I372" s="245" t="s">
        <v>194</v>
      </c>
      <c r="K372" s="479" t="s">
        <v>195</v>
      </c>
      <c r="L372" s="479"/>
    </row>
    <row r="373" spans="1:13" ht="12.75" customHeight="1">
      <c r="I373" s="246"/>
      <c r="K373" s="246"/>
      <c r="L373" s="246"/>
    </row>
    <row r="374" spans="1:13" ht="30.75" customHeight="1">
      <c r="A374" s="480" t="s">
        <v>365</v>
      </c>
      <c r="B374" s="480"/>
      <c r="C374" s="480"/>
      <c r="D374" s="480"/>
      <c r="E374" s="480"/>
      <c r="F374" s="480"/>
      <c r="G374" s="480"/>
      <c r="I374" s="246"/>
      <c r="J374" s="481" t="s">
        <v>196</v>
      </c>
      <c r="K374" s="481"/>
      <c r="L374" s="481"/>
    </row>
    <row r="375" spans="1:13" ht="33.75" customHeight="1">
      <c r="D375" s="482" t="s">
        <v>394</v>
      </c>
      <c r="E375" s="483"/>
      <c r="F375" s="483"/>
      <c r="G375" s="483"/>
      <c r="H375" s="91"/>
      <c r="I375" s="247" t="s">
        <v>194</v>
      </c>
      <c r="K375" s="479" t="s">
        <v>195</v>
      </c>
      <c r="L375" s="479"/>
    </row>
    <row r="376" spans="1:13" ht="7.5" customHeight="1"/>
    <row r="377" spans="1:13" ht="8.25" customHeight="1">
      <c r="H377" s="92" t="s">
        <v>373</v>
      </c>
    </row>
  </sheetData>
  <mergeCells count="32">
    <mergeCell ref="D372:G372"/>
    <mergeCell ref="K372:L372"/>
    <mergeCell ref="A374:G374"/>
    <mergeCell ref="J374:L374"/>
    <mergeCell ref="D375:G375"/>
    <mergeCell ref="K375:L375"/>
    <mergeCell ref="K31:K32"/>
    <mergeCell ref="L31:L32"/>
    <mergeCell ref="A33:F33"/>
    <mergeCell ref="A371:G371"/>
    <mergeCell ref="J371:L371"/>
    <mergeCell ref="G29:H29"/>
    <mergeCell ref="A31:F32"/>
    <mergeCell ref="G31:G32"/>
    <mergeCell ref="H31:H32"/>
    <mergeCell ref="I31:J31"/>
    <mergeCell ref="J1:L1"/>
    <mergeCell ref="J2:L2"/>
    <mergeCell ref="A7:L7"/>
    <mergeCell ref="A9:L9"/>
    <mergeCell ref="G12:K12"/>
    <mergeCell ref="A13:L13"/>
    <mergeCell ref="A27:I27"/>
    <mergeCell ref="A10:L10"/>
    <mergeCell ref="G15:K15"/>
    <mergeCell ref="G19:K19"/>
    <mergeCell ref="G14:K14"/>
    <mergeCell ref="B16:L16"/>
    <mergeCell ref="G18:K18"/>
    <mergeCell ref="E21:K21"/>
    <mergeCell ref="A22:L22"/>
    <mergeCell ref="A26:I26"/>
  </mergeCells>
  <pageMargins left="0.23622047244094491" right="0.23622047244094491" top="0.74803149606299213" bottom="0.74803149606299213"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69"/>
  <sheetViews>
    <sheetView topLeftCell="A28" workbookViewId="0">
      <selection activeCell="B368" sqref="B368:G368"/>
    </sheetView>
  </sheetViews>
  <sheetFormatPr defaultColWidth="9.140625" defaultRowHeight="15"/>
  <cols>
    <col min="1" max="4" width="2" style="92" customWidth="1"/>
    <col min="5" max="5" width="2.140625" style="92" customWidth="1"/>
    <col min="6" max="6" width="3.5703125" style="91" customWidth="1"/>
    <col min="7" max="7" width="34.28515625" style="92" customWidth="1"/>
    <col min="8" max="8" width="4.7109375" style="92" customWidth="1"/>
    <col min="9" max="12" width="12.85546875" style="92" customWidth="1"/>
    <col min="13" max="13" width="0.140625" style="92" hidden="1" customWidth="1"/>
    <col min="14" max="14" width="6.140625" style="92" hidden="1" customWidth="1"/>
    <col min="15" max="15" width="8.85546875" style="92" hidden="1" customWidth="1"/>
    <col min="16" max="16" width="9.140625" style="92"/>
    <col min="17" max="17" width="6.140625" style="92" customWidth="1"/>
    <col min="18" max="18" width="9.140625" style="92"/>
    <col min="19" max="16384" width="9.140625" style="38"/>
  </cols>
  <sheetData>
    <row r="1" spans="1:17" ht="24.75" customHeight="1">
      <c r="G1" s="107"/>
      <c r="H1" s="108"/>
      <c r="I1" s="109"/>
      <c r="J1" s="474" t="s">
        <v>368</v>
      </c>
      <c r="K1" s="474"/>
      <c r="L1" s="474"/>
      <c r="M1" s="110"/>
      <c r="N1" s="81"/>
      <c r="O1" s="81"/>
      <c r="P1" s="81"/>
      <c r="Q1" s="81"/>
    </row>
    <row r="2" spans="1:17" ht="13.5" customHeight="1">
      <c r="H2" s="108"/>
      <c r="I2" s="111"/>
      <c r="J2" s="475" t="s">
        <v>357</v>
      </c>
      <c r="K2" s="475"/>
      <c r="L2" s="475"/>
      <c r="M2" s="110"/>
      <c r="N2" s="81"/>
      <c r="O2" s="81"/>
      <c r="P2" s="81"/>
      <c r="Q2" s="112"/>
    </row>
    <row r="3" spans="1:17" ht="3.75" customHeight="1">
      <c r="H3" s="108"/>
      <c r="J3" s="116"/>
      <c r="K3" s="114"/>
      <c r="L3" s="114"/>
      <c r="M3" s="110"/>
      <c r="N3" s="81"/>
      <c r="O3" s="81"/>
      <c r="P3" s="81"/>
    </row>
    <row r="4" spans="1:17" ht="36.75" customHeight="1">
      <c r="A4" s="476" t="s">
        <v>377</v>
      </c>
      <c r="B4" s="476"/>
      <c r="C4" s="476"/>
      <c r="D4" s="476"/>
      <c r="E4" s="476"/>
      <c r="F4" s="476"/>
      <c r="G4" s="476"/>
      <c r="H4" s="476"/>
      <c r="I4" s="476"/>
      <c r="J4" s="476"/>
      <c r="K4" s="476"/>
      <c r="L4" s="476"/>
      <c r="M4" s="117"/>
      <c r="N4" s="117"/>
      <c r="O4" s="117"/>
      <c r="P4" s="117"/>
      <c r="Q4" s="117"/>
    </row>
    <row r="5" spans="1:17" ht="18" customHeight="1">
      <c r="A5" s="477" t="s">
        <v>338</v>
      </c>
      <c r="B5" s="477"/>
      <c r="C5" s="477"/>
      <c r="D5" s="477"/>
      <c r="E5" s="477"/>
      <c r="F5" s="477"/>
      <c r="G5" s="477"/>
      <c r="H5" s="477"/>
      <c r="I5" s="477"/>
      <c r="J5" s="477"/>
      <c r="K5" s="477"/>
      <c r="L5" s="477"/>
      <c r="M5" s="110"/>
    </row>
    <row r="6" spans="1:17" ht="18.75" customHeight="1">
      <c r="A6" s="473" t="s">
        <v>1</v>
      </c>
      <c r="B6" s="470"/>
      <c r="C6" s="470"/>
      <c r="D6" s="470"/>
      <c r="E6" s="470"/>
      <c r="F6" s="470"/>
      <c r="G6" s="470"/>
      <c r="H6" s="470"/>
      <c r="I6" s="470"/>
      <c r="J6" s="470"/>
      <c r="K6" s="470"/>
      <c r="L6" s="470"/>
      <c r="M6" s="110"/>
    </row>
    <row r="7" spans="1:17" ht="14.25" customHeight="1">
      <c r="A7" s="121"/>
      <c r="B7" s="81"/>
      <c r="C7" s="81"/>
      <c r="D7" s="81"/>
      <c r="E7" s="81"/>
      <c r="F7" s="81"/>
      <c r="G7" s="467" t="s">
        <v>378</v>
      </c>
      <c r="H7" s="467"/>
      <c r="I7" s="467"/>
      <c r="J7" s="467"/>
      <c r="K7" s="467"/>
      <c r="L7" s="81"/>
      <c r="M7" s="110"/>
    </row>
    <row r="8" spans="1:17" ht="16.5" customHeight="1">
      <c r="A8" s="468" t="s">
        <v>379</v>
      </c>
      <c r="B8" s="468"/>
      <c r="C8" s="468"/>
      <c r="D8" s="468"/>
      <c r="E8" s="468"/>
      <c r="F8" s="468"/>
      <c r="G8" s="468"/>
      <c r="H8" s="468"/>
      <c r="I8" s="468"/>
      <c r="J8" s="468"/>
      <c r="K8" s="468"/>
      <c r="L8" s="468"/>
      <c r="M8" s="110"/>
      <c r="P8" s="92" t="s">
        <v>9</v>
      </c>
    </row>
    <row r="9" spans="1:17" ht="15.75" customHeight="1">
      <c r="G9" s="472" t="s">
        <v>395</v>
      </c>
      <c r="H9" s="472"/>
      <c r="I9" s="472"/>
      <c r="J9" s="472"/>
      <c r="K9" s="472"/>
      <c r="M9" s="110"/>
    </row>
    <row r="10" spans="1:17" ht="12" customHeight="1">
      <c r="G10" s="469" t="s">
        <v>380</v>
      </c>
      <c r="H10" s="469"/>
      <c r="I10" s="469"/>
      <c r="J10" s="469"/>
      <c r="K10" s="469"/>
    </row>
    <row r="11" spans="1:17" ht="12" customHeight="1">
      <c r="B11" s="468" t="s">
        <v>2</v>
      </c>
      <c r="C11" s="468"/>
      <c r="D11" s="468"/>
      <c r="E11" s="468"/>
      <c r="F11" s="468"/>
      <c r="G11" s="468"/>
      <c r="H11" s="468"/>
      <c r="I11" s="468"/>
      <c r="J11" s="468"/>
      <c r="K11" s="468"/>
      <c r="L11" s="468"/>
    </row>
    <row r="12" spans="1:17" ht="12.75" customHeight="1">
      <c r="G12" s="472" t="s">
        <v>381</v>
      </c>
      <c r="H12" s="472"/>
      <c r="I12" s="472"/>
      <c r="J12" s="472"/>
      <c r="K12" s="472"/>
    </row>
    <row r="13" spans="1:17" ht="11.25" customHeight="1">
      <c r="G13" s="470" t="s">
        <v>3</v>
      </c>
      <c r="H13" s="470"/>
      <c r="I13" s="470"/>
      <c r="J13" s="470"/>
      <c r="K13" s="470"/>
    </row>
    <row r="14" spans="1:17" ht="11.25" customHeight="1">
      <c r="G14" s="81"/>
      <c r="H14" s="81"/>
      <c r="I14" s="81"/>
      <c r="J14" s="81"/>
      <c r="K14" s="81"/>
    </row>
    <row r="15" spans="1:17">
      <c r="E15" s="465" t="s">
        <v>199</v>
      </c>
      <c r="F15" s="465"/>
      <c r="G15" s="465"/>
      <c r="H15" s="465"/>
      <c r="I15" s="465"/>
      <c r="J15" s="465"/>
      <c r="K15" s="465"/>
    </row>
    <row r="16" spans="1:17" ht="12" customHeight="1">
      <c r="A16" s="466" t="s">
        <v>4</v>
      </c>
      <c r="B16" s="466"/>
      <c r="C16" s="466"/>
      <c r="D16" s="466"/>
      <c r="E16" s="466"/>
      <c r="F16" s="466"/>
      <c r="G16" s="466"/>
      <c r="H16" s="466"/>
      <c r="I16" s="466"/>
      <c r="J16" s="466"/>
      <c r="K16" s="466"/>
      <c r="L16" s="466"/>
      <c r="M16" s="122"/>
    </row>
    <row r="17" spans="1:17" ht="12" customHeight="1">
      <c r="F17" s="92"/>
      <c r="J17" s="123"/>
      <c r="K17" s="120"/>
      <c r="L17" s="124" t="s">
        <v>5</v>
      </c>
      <c r="M17" s="122"/>
    </row>
    <row r="18" spans="1:17" ht="11.25" customHeight="1">
      <c r="F18" s="92"/>
      <c r="J18" s="125" t="s">
        <v>358</v>
      </c>
      <c r="K18" s="113"/>
      <c r="L18" s="126"/>
      <c r="M18" s="122"/>
    </row>
    <row r="19" spans="1:17" ht="12" customHeight="1">
      <c r="E19" s="81"/>
      <c r="F19" s="127"/>
      <c r="I19" s="102"/>
      <c r="J19" s="102"/>
      <c r="K19" s="128" t="s">
        <v>6</v>
      </c>
      <c r="L19" s="126"/>
      <c r="M19" s="122"/>
    </row>
    <row r="20" spans="1:17" ht="12.75" customHeight="1">
      <c r="A20" s="483"/>
      <c r="B20" s="483"/>
      <c r="C20" s="483"/>
      <c r="D20" s="483"/>
      <c r="E20" s="483"/>
      <c r="F20" s="483"/>
      <c r="G20" s="483"/>
      <c r="H20" s="483"/>
      <c r="I20" s="483"/>
      <c r="K20" s="128" t="s">
        <v>7</v>
      </c>
      <c r="L20" s="129" t="s">
        <v>8</v>
      </c>
      <c r="M20" s="122"/>
    </row>
    <row r="21" spans="1:17" ht="12" customHeight="1">
      <c r="A21" s="483" t="s">
        <v>200</v>
      </c>
      <c r="B21" s="483"/>
      <c r="C21" s="483"/>
      <c r="D21" s="483"/>
      <c r="E21" s="483"/>
      <c r="F21" s="483"/>
      <c r="G21" s="483"/>
      <c r="H21" s="483"/>
      <c r="I21" s="483"/>
      <c r="J21" s="130" t="s">
        <v>10</v>
      </c>
      <c r="K21" s="131" t="s">
        <v>22</v>
      </c>
      <c r="L21" s="126"/>
      <c r="M21" s="122"/>
    </row>
    <row r="22" spans="1:17" ht="24" customHeight="1">
      <c r="F22" s="92"/>
      <c r="G22" s="132" t="s">
        <v>11</v>
      </c>
      <c r="H22" s="133" t="s">
        <v>205</v>
      </c>
      <c r="I22" s="134"/>
      <c r="J22" s="135"/>
      <c r="K22" s="126"/>
      <c r="L22" s="126"/>
      <c r="M22" s="122"/>
    </row>
    <row r="23" spans="1:17" ht="13.5" customHeight="1">
      <c r="F23" s="92"/>
      <c r="G23" s="493" t="s">
        <v>12</v>
      </c>
      <c r="H23" s="493"/>
      <c r="I23" s="136" t="s">
        <v>201</v>
      </c>
      <c r="J23" s="137" t="s">
        <v>202</v>
      </c>
      <c r="K23" s="138" t="s">
        <v>202</v>
      </c>
      <c r="L23" s="138" t="s">
        <v>202</v>
      </c>
      <c r="M23" s="122"/>
    </row>
    <row r="24" spans="1:17" ht="14.25" customHeight="1">
      <c r="A24" s="139" t="s">
        <v>369</v>
      </c>
      <c r="B24" s="139"/>
      <c r="C24" s="139"/>
      <c r="D24" s="139"/>
      <c r="E24" s="139"/>
      <c r="F24" s="140"/>
      <c r="G24" s="141"/>
      <c r="I24" s="141"/>
      <c r="J24" s="141"/>
      <c r="K24" s="141"/>
      <c r="L24" s="142" t="s">
        <v>13</v>
      </c>
      <c r="M24" s="143"/>
    </row>
    <row r="25" spans="1:17" ht="24" customHeight="1">
      <c r="A25" s="494" t="s">
        <v>14</v>
      </c>
      <c r="B25" s="495"/>
      <c r="C25" s="495"/>
      <c r="D25" s="495"/>
      <c r="E25" s="495"/>
      <c r="F25" s="495"/>
      <c r="G25" s="498" t="s">
        <v>15</v>
      </c>
      <c r="H25" s="500" t="s">
        <v>16</v>
      </c>
      <c r="I25" s="502" t="s">
        <v>17</v>
      </c>
      <c r="J25" s="503"/>
      <c r="K25" s="484" t="s">
        <v>18</v>
      </c>
      <c r="L25" s="486" t="s">
        <v>19</v>
      </c>
      <c r="M25" s="143"/>
    </row>
    <row r="26" spans="1:17" ht="46.5" customHeight="1">
      <c r="A26" s="496"/>
      <c r="B26" s="497"/>
      <c r="C26" s="497"/>
      <c r="D26" s="497"/>
      <c r="E26" s="497"/>
      <c r="F26" s="497"/>
      <c r="G26" s="499"/>
      <c r="H26" s="501"/>
      <c r="I26" s="144" t="s">
        <v>20</v>
      </c>
      <c r="J26" s="145" t="s">
        <v>21</v>
      </c>
      <c r="K26" s="485"/>
      <c r="L26" s="487"/>
    </row>
    <row r="27" spans="1:17" ht="11.25" customHeight="1">
      <c r="A27" s="488" t="s">
        <v>22</v>
      </c>
      <c r="B27" s="489"/>
      <c r="C27" s="489"/>
      <c r="D27" s="489"/>
      <c r="E27" s="489"/>
      <c r="F27" s="490"/>
      <c r="G27" s="146">
        <v>2</v>
      </c>
      <c r="H27" s="147">
        <v>3</v>
      </c>
      <c r="I27" s="148" t="s">
        <v>23</v>
      </c>
      <c r="J27" s="149" t="s">
        <v>24</v>
      </c>
      <c r="K27" s="150">
        <v>6</v>
      </c>
      <c r="L27" s="150">
        <v>7</v>
      </c>
    </row>
    <row r="28" spans="1:17" s="157" customFormat="1" ht="14.25" customHeight="1">
      <c r="A28" s="151">
        <v>2</v>
      </c>
      <c r="B28" s="151"/>
      <c r="C28" s="152"/>
      <c r="D28" s="153"/>
      <c r="E28" s="151"/>
      <c r="F28" s="154"/>
      <c r="G28" s="153" t="s">
        <v>25</v>
      </c>
      <c r="H28" s="146">
        <v>1</v>
      </c>
      <c r="I28" s="155">
        <f>SUM(I29+I40+I60+I81+I88+I108+I134+I153+I163)</f>
        <v>42150</v>
      </c>
      <c r="J28" s="155">
        <f>SUM(J29+J40+J60+J81+J88+J108+J134+J153+J163)</f>
        <v>42150</v>
      </c>
      <c r="K28" s="156">
        <f>SUM(K29+K40+K60+K81+K88+K108+K134+K153+K163)</f>
        <v>42150</v>
      </c>
      <c r="L28" s="155">
        <f>SUM(L29+L40+L60+L81+L88+L108+L134+L153+L163)</f>
        <v>42150</v>
      </c>
    </row>
    <row r="29" spans="1:17" ht="16.5" customHeight="1">
      <c r="A29" s="151">
        <v>2</v>
      </c>
      <c r="B29" s="158">
        <v>1</v>
      </c>
      <c r="C29" s="159"/>
      <c r="D29" s="160"/>
      <c r="E29" s="161"/>
      <c r="F29" s="162"/>
      <c r="G29" s="163" t="s">
        <v>26</v>
      </c>
      <c r="H29" s="146">
        <v>2</v>
      </c>
      <c r="I29" s="155">
        <f>SUM(I30+I36)</f>
        <v>28800</v>
      </c>
      <c r="J29" s="155">
        <f>SUM(J30+J36)</f>
        <v>28800</v>
      </c>
      <c r="K29" s="164">
        <f>SUM(K30+K36)</f>
        <v>28800</v>
      </c>
      <c r="L29" s="165">
        <f>SUM(L30+L36)</f>
        <v>28800</v>
      </c>
      <c r="M29" s="38"/>
    </row>
    <row r="30" spans="1:17" ht="14.25" customHeight="1">
      <c r="A30" s="166">
        <v>2</v>
      </c>
      <c r="B30" s="166">
        <v>1</v>
      </c>
      <c r="C30" s="167">
        <v>1</v>
      </c>
      <c r="D30" s="168"/>
      <c r="E30" s="166"/>
      <c r="F30" s="169"/>
      <c r="G30" s="168" t="s">
        <v>27</v>
      </c>
      <c r="H30" s="146">
        <v>3</v>
      </c>
      <c r="I30" s="155">
        <f>SUM(I31)</f>
        <v>28400</v>
      </c>
      <c r="J30" s="155">
        <f>SUM(J31)</f>
        <v>28400</v>
      </c>
      <c r="K30" s="156">
        <f>SUM(K31)</f>
        <v>28400</v>
      </c>
      <c r="L30" s="155">
        <f>SUM(L31)</f>
        <v>28400</v>
      </c>
      <c r="M30" s="38"/>
    </row>
    <row r="31" spans="1:17" ht="13.5" customHeight="1">
      <c r="A31" s="170">
        <v>2</v>
      </c>
      <c r="B31" s="166">
        <v>1</v>
      </c>
      <c r="C31" s="167">
        <v>1</v>
      </c>
      <c r="D31" s="168">
        <v>1</v>
      </c>
      <c r="E31" s="166"/>
      <c r="F31" s="169"/>
      <c r="G31" s="168" t="s">
        <v>27</v>
      </c>
      <c r="H31" s="146">
        <v>4</v>
      </c>
      <c r="I31" s="155">
        <f>SUM(I32+I34)</f>
        <v>28400</v>
      </c>
      <c r="J31" s="155">
        <f>SUM(J32+J34)</f>
        <v>28400</v>
      </c>
      <c r="K31" s="155">
        <f>SUM(K32+K34)</f>
        <v>28400</v>
      </c>
      <c r="L31" s="155">
        <f>SUM(L32+L34)</f>
        <v>28400</v>
      </c>
      <c r="M31" s="38"/>
      <c r="Q31" s="171"/>
    </row>
    <row r="32" spans="1:17" ht="14.25" customHeight="1">
      <c r="A32" s="170">
        <v>2</v>
      </c>
      <c r="B32" s="166">
        <v>1</v>
      </c>
      <c r="C32" s="167">
        <v>1</v>
      </c>
      <c r="D32" s="168">
        <v>1</v>
      </c>
      <c r="E32" s="166">
        <v>1</v>
      </c>
      <c r="F32" s="169"/>
      <c r="G32" s="168" t="s">
        <v>28</v>
      </c>
      <c r="H32" s="146">
        <v>5</v>
      </c>
      <c r="I32" s="156">
        <f>SUM(I33)</f>
        <v>28400</v>
      </c>
      <c r="J32" s="156">
        <f>SUM(J33)</f>
        <v>28400</v>
      </c>
      <c r="K32" s="156">
        <f>SUM(K33)</f>
        <v>28400</v>
      </c>
      <c r="L32" s="156">
        <f>SUM(L33)</f>
        <v>28400</v>
      </c>
      <c r="M32" s="38"/>
      <c r="Q32" s="171"/>
    </row>
    <row r="33" spans="1:18" ht="14.25" customHeight="1">
      <c r="A33" s="170">
        <v>2</v>
      </c>
      <c r="B33" s="166">
        <v>1</v>
      </c>
      <c r="C33" s="167">
        <v>1</v>
      </c>
      <c r="D33" s="168">
        <v>1</v>
      </c>
      <c r="E33" s="166">
        <v>1</v>
      </c>
      <c r="F33" s="169">
        <v>1</v>
      </c>
      <c r="G33" s="168" t="s">
        <v>28</v>
      </c>
      <c r="H33" s="146">
        <v>6</v>
      </c>
      <c r="I33" s="172">
        <v>28400</v>
      </c>
      <c r="J33" s="173">
        <v>28400</v>
      </c>
      <c r="K33" s="173">
        <v>28400</v>
      </c>
      <c r="L33" s="173">
        <v>28400</v>
      </c>
      <c r="M33" s="38"/>
      <c r="Q33" s="171"/>
    </row>
    <row r="34" spans="1:18" ht="12.75" hidden="1" customHeight="1">
      <c r="A34" s="170">
        <v>2</v>
      </c>
      <c r="B34" s="166">
        <v>1</v>
      </c>
      <c r="C34" s="167">
        <v>1</v>
      </c>
      <c r="D34" s="168">
        <v>1</v>
      </c>
      <c r="E34" s="166">
        <v>2</v>
      </c>
      <c r="F34" s="169"/>
      <c r="G34" s="168" t="s">
        <v>29</v>
      </c>
      <c r="H34" s="146">
        <v>7</v>
      </c>
      <c r="I34" s="156">
        <f>I35</f>
        <v>0</v>
      </c>
      <c r="J34" s="156">
        <f>J35</f>
        <v>0</v>
      </c>
      <c r="K34" s="156">
        <f>K35</f>
        <v>0</v>
      </c>
      <c r="L34" s="156">
        <f>L35</f>
        <v>0</v>
      </c>
      <c r="M34" s="38"/>
      <c r="Q34" s="171"/>
    </row>
    <row r="35" spans="1:18" ht="12.75" hidden="1" customHeight="1">
      <c r="A35" s="170">
        <v>2</v>
      </c>
      <c r="B35" s="166">
        <v>1</v>
      </c>
      <c r="C35" s="167">
        <v>1</v>
      </c>
      <c r="D35" s="168">
        <v>1</v>
      </c>
      <c r="E35" s="166">
        <v>2</v>
      </c>
      <c r="F35" s="169">
        <v>1</v>
      </c>
      <c r="G35" s="168" t="s">
        <v>29</v>
      </c>
      <c r="H35" s="146">
        <v>8</v>
      </c>
      <c r="I35" s="173">
        <v>0</v>
      </c>
      <c r="J35" s="174">
        <v>0</v>
      </c>
      <c r="K35" s="173">
        <v>0</v>
      </c>
      <c r="L35" s="174">
        <v>0</v>
      </c>
      <c r="M35" s="38"/>
      <c r="Q35" s="171"/>
    </row>
    <row r="36" spans="1:18" ht="13.5" customHeight="1">
      <c r="A36" s="170">
        <v>2</v>
      </c>
      <c r="B36" s="166">
        <v>1</v>
      </c>
      <c r="C36" s="167">
        <v>2</v>
      </c>
      <c r="D36" s="168"/>
      <c r="E36" s="166"/>
      <c r="F36" s="169"/>
      <c r="G36" s="168" t="s">
        <v>30</v>
      </c>
      <c r="H36" s="146">
        <v>9</v>
      </c>
      <c r="I36" s="156">
        <f t="shared" ref="I36:L38" si="0">I37</f>
        <v>400</v>
      </c>
      <c r="J36" s="155">
        <f t="shared" si="0"/>
        <v>400</v>
      </c>
      <c r="K36" s="156">
        <f t="shared" si="0"/>
        <v>400</v>
      </c>
      <c r="L36" s="155">
        <f t="shared" si="0"/>
        <v>400</v>
      </c>
      <c r="M36" s="38"/>
      <c r="Q36" s="171"/>
    </row>
    <row r="37" spans="1:18">
      <c r="A37" s="170">
        <v>2</v>
      </c>
      <c r="B37" s="166">
        <v>1</v>
      </c>
      <c r="C37" s="167">
        <v>2</v>
      </c>
      <c r="D37" s="168">
        <v>1</v>
      </c>
      <c r="E37" s="166"/>
      <c r="F37" s="169"/>
      <c r="G37" s="168" t="s">
        <v>30</v>
      </c>
      <c r="H37" s="146">
        <v>10</v>
      </c>
      <c r="I37" s="156">
        <f t="shared" si="0"/>
        <v>400</v>
      </c>
      <c r="J37" s="155">
        <f t="shared" si="0"/>
        <v>400</v>
      </c>
      <c r="K37" s="155">
        <f t="shared" si="0"/>
        <v>400</v>
      </c>
      <c r="L37" s="155">
        <f t="shared" si="0"/>
        <v>400</v>
      </c>
    </row>
    <row r="38" spans="1:18" ht="13.5" customHeight="1">
      <c r="A38" s="170">
        <v>2</v>
      </c>
      <c r="B38" s="166">
        <v>1</v>
      </c>
      <c r="C38" s="167">
        <v>2</v>
      </c>
      <c r="D38" s="168">
        <v>1</v>
      </c>
      <c r="E38" s="166">
        <v>1</v>
      </c>
      <c r="F38" s="169"/>
      <c r="G38" s="168" t="s">
        <v>30</v>
      </c>
      <c r="H38" s="146">
        <v>11</v>
      </c>
      <c r="I38" s="155">
        <f t="shared" si="0"/>
        <v>400</v>
      </c>
      <c r="J38" s="155">
        <f t="shared" si="0"/>
        <v>400</v>
      </c>
      <c r="K38" s="155">
        <f t="shared" si="0"/>
        <v>400</v>
      </c>
      <c r="L38" s="155">
        <f t="shared" si="0"/>
        <v>400</v>
      </c>
      <c r="M38" s="38"/>
      <c r="Q38" s="171"/>
    </row>
    <row r="39" spans="1:18" ht="14.25" customHeight="1">
      <c r="A39" s="170">
        <v>2</v>
      </c>
      <c r="B39" s="166">
        <v>1</v>
      </c>
      <c r="C39" s="167">
        <v>2</v>
      </c>
      <c r="D39" s="168">
        <v>1</v>
      </c>
      <c r="E39" s="166">
        <v>1</v>
      </c>
      <c r="F39" s="169">
        <v>1</v>
      </c>
      <c r="G39" s="168" t="s">
        <v>30</v>
      </c>
      <c r="H39" s="146">
        <v>12</v>
      </c>
      <c r="I39" s="174">
        <v>400</v>
      </c>
      <c r="J39" s="173">
        <v>400</v>
      </c>
      <c r="K39" s="173">
        <v>400</v>
      </c>
      <c r="L39" s="173">
        <v>400</v>
      </c>
      <c r="M39" s="38"/>
      <c r="Q39" s="171"/>
    </row>
    <row r="40" spans="1:18" ht="26.25" hidden="1" customHeight="1">
      <c r="A40" s="175">
        <v>2</v>
      </c>
      <c r="B40" s="176">
        <v>2</v>
      </c>
      <c r="C40" s="159"/>
      <c r="D40" s="160"/>
      <c r="E40" s="161"/>
      <c r="F40" s="162"/>
      <c r="G40" s="163" t="s">
        <v>31</v>
      </c>
      <c r="H40" s="146">
        <v>13</v>
      </c>
      <c r="I40" s="177">
        <f t="shared" ref="I40:L42" si="1">I41</f>
        <v>0</v>
      </c>
      <c r="J40" s="178">
        <f t="shared" si="1"/>
        <v>0</v>
      </c>
      <c r="K40" s="177">
        <f t="shared" si="1"/>
        <v>0</v>
      </c>
      <c r="L40" s="177">
        <f t="shared" si="1"/>
        <v>0</v>
      </c>
      <c r="M40" s="38"/>
    </row>
    <row r="41" spans="1:18" ht="27" hidden="1" customHeight="1">
      <c r="A41" s="170">
        <v>2</v>
      </c>
      <c r="B41" s="166">
        <v>2</v>
      </c>
      <c r="C41" s="167">
        <v>1</v>
      </c>
      <c r="D41" s="168"/>
      <c r="E41" s="166"/>
      <c r="F41" s="169"/>
      <c r="G41" s="160" t="s">
        <v>31</v>
      </c>
      <c r="H41" s="146">
        <v>14</v>
      </c>
      <c r="I41" s="155">
        <f t="shared" si="1"/>
        <v>0</v>
      </c>
      <c r="J41" s="156">
        <f t="shared" si="1"/>
        <v>0</v>
      </c>
      <c r="K41" s="155">
        <f t="shared" si="1"/>
        <v>0</v>
      </c>
      <c r="L41" s="156">
        <f t="shared" si="1"/>
        <v>0</v>
      </c>
      <c r="M41" s="38"/>
      <c r="R41" s="171"/>
    </row>
    <row r="42" spans="1:18" ht="15.75" hidden="1" customHeight="1">
      <c r="A42" s="170">
        <v>2</v>
      </c>
      <c r="B42" s="166">
        <v>2</v>
      </c>
      <c r="C42" s="167">
        <v>1</v>
      </c>
      <c r="D42" s="168">
        <v>1</v>
      </c>
      <c r="E42" s="166"/>
      <c r="F42" s="169"/>
      <c r="G42" s="160" t="s">
        <v>31</v>
      </c>
      <c r="H42" s="146">
        <v>15</v>
      </c>
      <c r="I42" s="155">
        <f t="shared" si="1"/>
        <v>0</v>
      </c>
      <c r="J42" s="156">
        <f t="shared" si="1"/>
        <v>0</v>
      </c>
      <c r="K42" s="165">
        <f t="shared" si="1"/>
        <v>0</v>
      </c>
      <c r="L42" s="165">
        <f t="shared" si="1"/>
        <v>0</v>
      </c>
      <c r="M42" s="38"/>
      <c r="Q42" s="171"/>
    </row>
    <row r="43" spans="1:18" ht="24.75" hidden="1" customHeight="1">
      <c r="A43" s="179">
        <v>2</v>
      </c>
      <c r="B43" s="180">
        <v>2</v>
      </c>
      <c r="C43" s="181">
        <v>1</v>
      </c>
      <c r="D43" s="182">
        <v>1</v>
      </c>
      <c r="E43" s="180">
        <v>1</v>
      </c>
      <c r="F43" s="183"/>
      <c r="G43" s="160" t="s">
        <v>31</v>
      </c>
      <c r="H43" s="146">
        <v>16</v>
      </c>
      <c r="I43" s="184">
        <f>SUM(I44:I59)</f>
        <v>0</v>
      </c>
      <c r="J43" s="184">
        <f>SUM(J44:J59)</f>
        <v>0</v>
      </c>
      <c r="K43" s="185">
        <f>SUM(K44:K59)</f>
        <v>0</v>
      </c>
      <c r="L43" s="185">
        <f>SUM(L44:L59)</f>
        <v>0</v>
      </c>
      <c r="M43" s="38"/>
      <c r="Q43" s="171"/>
    </row>
    <row r="44" spans="1:18" ht="15.75" hidden="1" customHeight="1">
      <c r="A44" s="170">
        <v>2</v>
      </c>
      <c r="B44" s="166">
        <v>2</v>
      </c>
      <c r="C44" s="167">
        <v>1</v>
      </c>
      <c r="D44" s="168">
        <v>1</v>
      </c>
      <c r="E44" s="166">
        <v>1</v>
      </c>
      <c r="F44" s="186">
        <v>1</v>
      </c>
      <c r="G44" s="168" t="s">
        <v>32</v>
      </c>
      <c r="H44" s="146">
        <v>17</v>
      </c>
      <c r="I44" s="173">
        <v>0</v>
      </c>
      <c r="J44" s="173">
        <v>0</v>
      </c>
      <c r="K44" s="173">
        <v>0</v>
      </c>
      <c r="L44" s="173">
        <v>0</v>
      </c>
      <c r="M44" s="38"/>
      <c r="Q44" s="171"/>
    </row>
    <row r="45" spans="1:18" ht="26.25" hidden="1" customHeight="1">
      <c r="A45" s="170">
        <v>2</v>
      </c>
      <c r="B45" s="166">
        <v>2</v>
      </c>
      <c r="C45" s="167">
        <v>1</v>
      </c>
      <c r="D45" s="168">
        <v>1</v>
      </c>
      <c r="E45" s="166">
        <v>1</v>
      </c>
      <c r="F45" s="169">
        <v>2</v>
      </c>
      <c r="G45" s="168" t="s">
        <v>33</v>
      </c>
      <c r="H45" s="146">
        <v>18</v>
      </c>
      <c r="I45" s="173">
        <v>0</v>
      </c>
      <c r="J45" s="173">
        <v>0</v>
      </c>
      <c r="K45" s="173">
        <v>0</v>
      </c>
      <c r="L45" s="173">
        <v>0</v>
      </c>
      <c r="M45" s="38"/>
      <c r="Q45" s="171"/>
    </row>
    <row r="46" spans="1:18" ht="26.25" hidden="1" customHeight="1">
      <c r="A46" s="170">
        <v>2</v>
      </c>
      <c r="B46" s="166">
        <v>2</v>
      </c>
      <c r="C46" s="167">
        <v>1</v>
      </c>
      <c r="D46" s="168">
        <v>1</v>
      </c>
      <c r="E46" s="166">
        <v>1</v>
      </c>
      <c r="F46" s="169">
        <v>5</v>
      </c>
      <c r="G46" s="168" t="s">
        <v>34</v>
      </c>
      <c r="H46" s="146">
        <v>19</v>
      </c>
      <c r="I46" s="173">
        <v>0</v>
      </c>
      <c r="J46" s="173">
        <v>0</v>
      </c>
      <c r="K46" s="173">
        <v>0</v>
      </c>
      <c r="L46" s="173">
        <v>0</v>
      </c>
      <c r="M46" s="38"/>
      <c r="Q46" s="171"/>
    </row>
    <row r="47" spans="1:18" ht="27" hidden="1" customHeight="1">
      <c r="A47" s="170">
        <v>2</v>
      </c>
      <c r="B47" s="166">
        <v>2</v>
      </c>
      <c r="C47" s="167">
        <v>1</v>
      </c>
      <c r="D47" s="168">
        <v>1</v>
      </c>
      <c r="E47" s="166">
        <v>1</v>
      </c>
      <c r="F47" s="169">
        <v>6</v>
      </c>
      <c r="G47" s="168" t="s">
        <v>35</v>
      </c>
      <c r="H47" s="146">
        <v>20</v>
      </c>
      <c r="I47" s="173">
        <v>0</v>
      </c>
      <c r="J47" s="173">
        <v>0</v>
      </c>
      <c r="K47" s="173">
        <v>0</v>
      </c>
      <c r="L47" s="173">
        <v>0</v>
      </c>
      <c r="M47" s="38"/>
      <c r="Q47" s="171"/>
    </row>
    <row r="48" spans="1:18" ht="26.25" hidden="1" customHeight="1">
      <c r="A48" s="187">
        <v>2</v>
      </c>
      <c r="B48" s="161">
        <v>2</v>
      </c>
      <c r="C48" s="159">
        <v>1</v>
      </c>
      <c r="D48" s="160">
        <v>1</v>
      </c>
      <c r="E48" s="161">
        <v>1</v>
      </c>
      <c r="F48" s="162">
        <v>7</v>
      </c>
      <c r="G48" s="160" t="s">
        <v>36</v>
      </c>
      <c r="H48" s="146">
        <v>21</v>
      </c>
      <c r="I48" s="173">
        <v>0</v>
      </c>
      <c r="J48" s="173">
        <v>0</v>
      </c>
      <c r="K48" s="173">
        <v>0</v>
      </c>
      <c r="L48" s="173">
        <v>0</v>
      </c>
      <c r="M48" s="38"/>
      <c r="Q48" s="171"/>
    </row>
    <row r="49" spans="1:18" ht="12" hidden="1" customHeight="1">
      <c r="A49" s="170">
        <v>2</v>
      </c>
      <c r="B49" s="166">
        <v>2</v>
      </c>
      <c r="C49" s="167">
        <v>1</v>
      </c>
      <c r="D49" s="168">
        <v>1</v>
      </c>
      <c r="E49" s="166">
        <v>1</v>
      </c>
      <c r="F49" s="169">
        <v>11</v>
      </c>
      <c r="G49" s="168" t="s">
        <v>37</v>
      </c>
      <c r="H49" s="146">
        <v>22</v>
      </c>
      <c r="I49" s="174">
        <v>0</v>
      </c>
      <c r="J49" s="173">
        <v>0</v>
      </c>
      <c r="K49" s="173">
        <v>0</v>
      </c>
      <c r="L49" s="173">
        <v>0</v>
      </c>
      <c r="M49" s="38"/>
      <c r="Q49" s="171"/>
    </row>
    <row r="50" spans="1:18" ht="15.75" hidden="1" customHeight="1">
      <c r="A50" s="179">
        <v>2</v>
      </c>
      <c r="B50" s="188">
        <v>2</v>
      </c>
      <c r="C50" s="189">
        <v>1</v>
      </c>
      <c r="D50" s="189">
        <v>1</v>
      </c>
      <c r="E50" s="189">
        <v>1</v>
      </c>
      <c r="F50" s="190">
        <v>12</v>
      </c>
      <c r="G50" s="191" t="s">
        <v>38</v>
      </c>
      <c r="H50" s="146">
        <v>23</v>
      </c>
      <c r="I50" s="192">
        <v>0</v>
      </c>
      <c r="J50" s="173">
        <v>0</v>
      </c>
      <c r="K50" s="173">
        <v>0</v>
      </c>
      <c r="L50" s="173">
        <v>0</v>
      </c>
      <c r="M50" s="38"/>
      <c r="Q50" s="171"/>
    </row>
    <row r="51" spans="1:18" ht="25.5" hidden="1" customHeight="1">
      <c r="A51" s="170">
        <v>2</v>
      </c>
      <c r="B51" s="166">
        <v>2</v>
      </c>
      <c r="C51" s="167">
        <v>1</v>
      </c>
      <c r="D51" s="167">
        <v>1</v>
      </c>
      <c r="E51" s="167">
        <v>1</v>
      </c>
      <c r="F51" s="169">
        <v>14</v>
      </c>
      <c r="G51" s="193" t="s">
        <v>39</v>
      </c>
      <c r="H51" s="146">
        <v>24</v>
      </c>
      <c r="I51" s="174">
        <v>0</v>
      </c>
      <c r="J51" s="174">
        <v>0</v>
      </c>
      <c r="K51" s="174">
        <v>0</v>
      </c>
      <c r="L51" s="174">
        <v>0</v>
      </c>
      <c r="M51" s="38"/>
      <c r="Q51" s="171"/>
    </row>
    <row r="52" spans="1:18" ht="27.75" hidden="1" customHeight="1">
      <c r="A52" s="170">
        <v>2</v>
      </c>
      <c r="B52" s="166">
        <v>2</v>
      </c>
      <c r="C52" s="167">
        <v>1</v>
      </c>
      <c r="D52" s="167">
        <v>1</v>
      </c>
      <c r="E52" s="167">
        <v>1</v>
      </c>
      <c r="F52" s="169">
        <v>15</v>
      </c>
      <c r="G52" s="168" t="s">
        <v>40</v>
      </c>
      <c r="H52" s="146">
        <v>25</v>
      </c>
      <c r="I52" s="174">
        <v>0</v>
      </c>
      <c r="J52" s="173">
        <v>0</v>
      </c>
      <c r="K52" s="173">
        <v>0</v>
      </c>
      <c r="L52" s="173">
        <v>0</v>
      </c>
      <c r="M52" s="38"/>
      <c r="Q52" s="171"/>
    </row>
    <row r="53" spans="1:18" ht="15.75" hidden="1" customHeight="1">
      <c r="A53" s="170">
        <v>2</v>
      </c>
      <c r="B53" s="166">
        <v>2</v>
      </c>
      <c r="C53" s="167">
        <v>1</v>
      </c>
      <c r="D53" s="167">
        <v>1</v>
      </c>
      <c r="E53" s="167">
        <v>1</v>
      </c>
      <c r="F53" s="169">
        <v>16</v>
      </c>
      <c r="G53" s="168" t="s">
        <v>41</v>
      </c>
      <c r="H53" s="146">
        <v>26</v>
      </c>
      <c r="I53" s="174">
        <v>0</v>
      </c>
      <c r="J53" s="173">
        <v>0</v>
      </c>
      <c r="K53" s="173">
        <v>0</v>
      </c>
      <c r="L53" s="173">
        <v>0</v>
      </c>
      <c r="M53" s="38"/>
      <c r="Q53" s="171"/>
    </row>
    <row r="54" spans="1:18" ht="27.75" hidden="1" customHeight="1">
      <c r="A54" s="170">
        <v>2</v>
      </c>
      <c r="B54" s="166">
        <v>2</v>
      </c>
      <c r="C54" s="167">
        <v>1</v>
      </c>
      <c r="D54" s="167">
        <v>1</v>
      </c>
      <c r="E54" s="167">
        <v>1</v>
      </c>
      <c r="F54" s="169">
        <v>17</v>
      </c>
      <c r="G54" s="168" t="s">
        <v>42</v>
      </c>
      <c r="H54" s="146">
        <v>27</v>
      </c>
      <c r="I54" s="174">
        <v>0</v>
      </c>
      <c r="J54" s="174">
        <v>0</v>
      </c>
      <c r="K54" s="174">
        <v>0</v>
      </c>
      <c r="L54" s="174">
        <v>0</v>
      </c>
      <c r="M54" s="38"/>
      <c r="Q54" s="171"/>
    </row>
    <row r="55" spans="1:18" ht="14.25" hidden="1" customHeight="1">
      <c r="A55" s="170">
        <v>2</v>
      </c>
      <c r="B55" s="166">
        <v>2</v>
      </c>
      <c r="C55" s="167">
        <v>1</v>
      </c>
      <c r="D55" s="167">
        <v>1</v>
      </c>
      <c r="E55" s="167">
        <v>1</v>
      </c>
      <c r="F55" s="169">
        <v>20</v>
      </c>
      <c r="G55" s="168" t="s">
        <v>43</v>
      </c>
      <c r="H55" s="146">
        <v>28</v>
      </c>
      <c r="I55" s="174">
        <v>0</v>
      </c>
      <c r="J55" s="173">
        <v>0</v>
      </c>
      <c r="K55" s="173">
        <v>0</v>
      </c>
      <c r="L55" s="173">
        <v>0</v>
      </c>
      <c r="M55" s="38"/>
      <c r="Q55" s="171"/>
    </row>
    <row r="56" spans="1:18" ht="27.75" hidden="1" customHeight="1">
      <c r="A56" s="170">
        <v>2</v>
      </c>
      <c r="B56" s="166">
        <v>2</v>
      </c>
      <c r="C56" s="167">
        <v>1</v>
      </c>
      <c r="D56" s="167">
        <v>1</v>
      </c>
      <c r="E56" s="167">
        <v>1</v>
      </c>
      <c r="F56" s="169">
        <v>21</v>
      </c>
      <c r="G56" s="168" t="s">
        <v>44</v>
      </c>
      <c r="H56" s="146">
        <v>29</v>
      </c>
      <c r="I56" s="174">
        <v>0</v>
      </c>
      <c r="J56" s="173">
        <v>0</v>
      </c>
      <c r="K56" s="173">
        <v>0</v>
      </c>
      <c r="L56" s="173">
        <v>0</v>
      </c>
      <c r="M56" s="38"/>
      <c r="Q56" s="171"/>
    </row>
    <row r="57" spans="1:18" ht="12" hidden="1" customHeight="1">
      <c r="A57" s="170">
        <v>2</v>
      </c>
      <c r="B57" s="166">
        <v>2</v>
      </c>
      <c r="C57" s="167">
        <v>1</v>
      </c>
      <c r="D57" s="167">
        <v>1</v>
      </c>
      <c r="E57" s="167">
        <v>1</v>
      </c>
      <c r="F57" s="169">
        <v>22</v>
      </c>
      <c r="G57" s="168" t="s">
        <v>45</v>
      </c>
      <c r="H57" s="146">
        <v>30</v>
      </c>
      <c r="I57" s="174">
        <v>0</v>
      </c>
      <c r="J57" s="173">
        <v>0</v>
      </c>
      <c r="K57" s="173">
        <v>0</v>
      </c>
      <c r="L57" s="173">
        <v>0</v>
      </c>
      <c r="M57" s="38"/>
      <c r="Q57" s="171"/>
    </row>
    <row r="58" spans="1:18" ht="12" hidden="1" customHeight="1">
      <c r="A58" s="170">
        <v>2</v>
      </c>
      <c r="B58" s="166">
        <v>2</v>
      </c>
      <c r="C58" s="167">
        <v>1</v>
      </c>
      <c r="D58" s="167">
        <v>1</v>
      </c>
      <c r="E58" s="167">
        <v>1</v>
      </c>
      <c r="F58" s="169">
        <v>23</v>
      </c>
      <c r="G58" s="168" t="s">
        <v>359</v>
      </c>
      <c r="H58" s="146">
        <v>31</v>
      </c>
      <c r="I58" s="174">
        <v>0</v>
      </c>
      <c r="J58" s="173">
        <v>0</v>
      </c>
      <c r="K58" s="173">
        <v>0</v>
      </c>
      <c r="L58" s="173">
        <v>0</v>
      </c>
      <c r="M58" s="38"/>
      <c r="Q58" s="171"/>
    </row>
    <row r="59" spans="1:18" ht="15" hidden="1" customHeight="1">
      <c r="A59" s="170">
        <v>2</v>
      </c>
      <c r="B59" s="166">
        <v>2</v>
      </c>
      <c r="C59" s="167">
        <v>1</v>
      </c>
      <c r="D59" s="167">
        <v>1</v>
      </c>
      <c r="E59" s="167">
        <v>1</v>
      </c>
      <c r="F59" s="169">
        <v>30</v>
      </c>
      <c r="G59" s="168" t="s">
        <v>46</v>
      </c>
      <c r="H59" s="146">
        <v>32</v>
      </c>
      <c r="I59" s="174">
        <v>0</v>
      </c>
      <c r="J59" s="173">
        <v>0</v>
      </c>
      <c r="K59" s="173">
        <v>0</v>
      </c>
      <c r="L59" s="173">
        <v>0</v>
      </c>
      <c r="M59" s="38"/>
      <c r="Q59" s="171"/>
    </row>
    <row r="60" spans="1:18" ht="14.25" hidden="1" customHeight="1">
      <c r="A60" s="194">
        <v>2</v>
      </c>
      <c r="B60" s="195">
        <v>3</v>
      </c>
      <c r="C60" s="158"/>
      <c r="D60" s="159"/>
      <c r="E60" s="159"/>
      <c r="F60" s="162"/>
      <c r="G60" s="196" t="s">
        <v>47</v>
      </c>
      <c r="H60" s="146">
        <v>33</v>
      </c>
      <c r="I60" s="177">
        <f>I61</f>
        <v>0</v>
      </c>
      <c r="J60" s="177">
        <f>J61</f>
        <v>0</v>
      </c>
      <c r="K60" s="177">
        <f>K61</f>
        <v>0</v>
      </c>
      <c r="L60" s="177">
        <f>L61</f>
        <v>0</v>
      </c>
      <c r="M60" s="38"/>
    </row>
    <row r="61" spans="1:18" ht="13.5" hidden="1" customHeight="1">
      <c r="A61" s="170">
        <v>2</v>
      </c>
      <c r="B61" s="166">
        <v>3</v>
      </c>
      <c r="C61" s="167">
        <v>1</v>
      </c>
      <c r="D61" s="167"/>
      <c r="E61" s="167"/>
      <c r="F61" s="169"/>
      <c r="G61" s="168" t="s">
        <v>48</v>
      </c>
      <c r="H61" s="146">
        <v>34</v>
      </c>
      <c r="I61" s="155">
        <f>SUM(I62+I67+I72)</f>
        <v>0</v>
      </c>
      <c r="J61" s="197">
        <f>SUM(J62+J67+J72)</f>
        <v>0</v>
      </c>
      <c r="K61" s="156">
        <f>SUM(K62+K67+K72)</f>
        <v>0</v>
      </c>
      <c r="L61" s="155">
        <f>SUM(L62+L67+L72)</f>
        <v>0</v>
      </c>
      <c r="M61" s="38"/>
      <c r="R61" s="171"/>
    </row>
    <row r="62" spans="1:18" ht="15" hidden="1" customHeight="1">
      <c r="A62" s="170">
        <v>2</v>
      </c>
      <c r="B62" s="166">
        <v>3</v>
      </c>
      <c r="C62" s="167">
        <v>1</v>
      </c>
      <c r="D62" s="167">
        <v>1</v>
      </c>
      <c r="E62" s="167"/>
      <c r="F62" s="169"/>
      <c r="G62" s="168" t="s">
        <v>49</v>
      </c>
      <c r="H62" s="146">
        <v>35</v>
      </c>
      <c r="I62" s="155">
        <f>I63</f>
        <v>0</v>
      </c>
      <c r="J62" s="197">
        <f>J63</f>
        <v>0</v>
      </c>
      <c r="K62" s="156">
        <f>K63</f>
        <v>0</v>
      </c>
      <c r="L62" s="155">
        <f>L63</f>
        <v>0</v>
      </c>
      <c r="M62" s="38"/>
      <c r="Q62" s="171"/>
    </row>
    <row r="63" spans="1:18" ht="13.5" hidden="1" customHeight="1">
      <c r="A63" s="170">
        <v>2</v>
      </c>
      <c r="B63" s="166">
        <v>3</v>
      </c>
      <c r="C63" s="167">
        <v>1</v>
      </c>
      <c r="D63" s="167">
        <v>1</v>
      </c>
      <c r="E63" s="167">
        <v>1</v>
      </c>
      <c r="F63" s="169"/>
      <c r="G63" s="168" t="s">
        <v>49</v>
      </c>
      <c r="H63" s="146">
        <v>36</v>
      </c>
      <c r="I63" s="155">
        <f>SUM(I64:I66)</f>
        <v>0</v>
      </c>
      <c r="J63" s="197">
        <f>SUM(J64:J66)</f>
        <v>0</v>
      </c>
      <c r="K63" s="156">
        <f>SUM(K64:K66)</f>
        <v>0</v>
      </c>
      <c r="L63" s="155">
        <f>SUM(L64:L66)</f>
        <v>0</v>
      </c>
      <c r="M63" s="38"/>
      <c r="Q63" s="171"/>
    </row>
    <row r="64" spans="1:18" s="198" customFormat="1" ht="25.5" hidden="1" customHeight="1">
      <c r="A64" s="170">
        <v>2</v>
      </c>
      <c r="B64" s="166">
        <v>3</v>
      </c>
      <c r="C64" s="167">
        <v>1</v>
      </c>
      <c r="D64" s="167">
        <v>1</v>
      </c>
      <c r="E64" s="167">
        <v>1</v>
      </c>
      <c r="F64" s="169">
        <v>1</v>
      </c>
      <c r="G64" s="168" t="s">
        <v>50</v>
      </c>
      <c r="H64" s="146">
        <v>37</v>
      </c>
      <c r="I64" s="174">
        <v>0</v>
      </c>
      <c r="J64" s="174">
        <v>0</v>
      </c>
      <c r="K64" s="174">
        <v>0</v>
      </c>
      <c r="L64" s="174">
        <v>0</v>
      </c>
      <c r="Q64" s="171"/>
      <c r="R64" s="92"/>
    </row>
    <row r="65" spans="1:18" ht="19.5" hidden="1" customHeight="1">
      <c r="A65" s="170">
        <v>2</v>
      </c>
      <c r="B65" s="161">
        <v>3</v>
      </c>
      <c r="C65" s="159">
        <v>1</v>
      </c>
      <c r="D65" s="159">
        <v>1</v>
      </c>
      <c r="E65" s="159">
        <v>1</v>
      </c>
      <c r="F65" s="162">
        <v>2</v>
      </c>
      <c r="G65" s="160" t="s">
        <v>51</v>
      </c>
      <c r="H65" s="146">
        <v>38</v>
      </c>
      <c r="I65" s="172">
        <v>0</v>
      </c>
      <c r="J65" s="172">
        <v>0</v>
      </c>
      <c r="K65" s="172">
        <v>0</v>
      </c>
      <c r="L65" s="172">
        <v>0</v>
      </c>
      <c r="M65" s="38"/>
      <c r="Q65" s="171"/>
    </row>
    <row r="66" spans="1:18" ht="16.5" hidden="1" customHeight="1">
      <c r="A66" s="166">
        <v>2</v>
      </c>
      <c r="B66" s="167">
        <v>3</v>
      </c>
      <c r="C66" s="167">
        <v>1</v>
      </c>
      <c r="D66" s="167">
        <v>1</v>
      </c>
      <c r="E66" s="167">
        <v>1</v>
      </c>
      <c r="F66" s="169">
        <v>3</v>
      </c>
      <c r="G66" s="168" t="s">
        <v>52</v>
      </c>
      <c r="H66" s="146">
        <v>39</v>
      </c>
      <c r="I66" s="174">
        <v>0</v>
      </c>
      <c r="J66" s="174">
        <v>0</v>
      </c>
      <c r="K66" s="174">
        <v>0</v>
      </c>
      <c r="L66" s="174">
        <v>0</v>
      </c>
      <c r="M66" s="38"/>
      <c r="Q66" s="171"/>
    </row>
    <row r="67" spans="1:18" ht="29.25" hidden="1" customHeight="1">
      <c r="A67" s="161">
        <v>2</v>
      </c>
      <c r="B67" s="159">
        <v>3</v>
      </c>
      <c r="C67" s="159">
        <v>1</v>
      </c>
      <c r="D67" s="159">
        <v>2</v>
      </c>
      <c r="E67" s="159"/>
      <c r="F67" s="162"/>
      <c r="G67" s="160" t="s">
        <v>53</v>
      </c>
      <c r="H67" s="146">
        <v>40</v>
      </c>
      <c r="I67" s="177">
        <f>I68</f>
        <v>0</v>
      </c>
      <c r="J67" s="199">
        <f>J68</f>
        <v>0</v>
      </c>
      <c r="K67" s="178">
        <f>K68</f>
        <v>0</v>
      </c>
      <c r="L67" s="178">
        <f>L68</f>
        <v>0</v>
      </c>
      <c r="M67" s="38"/>
      <c r="Q67" s="171"/>
    </row>
    <row r="68" spans="1:18" ht="27" hidden="1" customHeight="1">
      <c r="A68" s="180">
        <v>2</v>
      </c>
      <c r="B68" s="181">
        <v>3</v>
      </c>
      <c r="C68" s="181">
        <v>1</v>
      </c>
      <c r="D68" s="181">
        <v>2</v>
      </c>
      <c r="E68" s="181">
        <v>1</v>
      </c>
      <c r="F68" s="183"/>
      <c r="G68" s="160" t="s">
        <v>53</v>
      </c>
      <c r="H68" s="146">
        <v>41</v>
      </c>
      <c r="I68" s="165">
        <f>SUM(I69:I71)</f>
        <v>0</v>
      </c>
      <c r="J68" s="200">
        <f>SUM(J69:J71)</f>
        <v>0</v>
      </c>
      <c r="K68" s="164">
        <f>SUM(K69:K71)</f>
        <v>0</v>
      </c>
      <c r="L68" s="156">
        <f>SUM(L69:L71)</f>
        <v>0</v>
      </c>
      <c r="M68" s="38"/>
      <c r="Q68" s="171"/>
    </row>
    <row r="69" spans="1:18" s="198" customFormat="1" ht="27" hidden="1" customHeight="1">
      <c r="A69" s="166">
        <v>2</v>
      </c>
      <c r="B69" s="167">
        <v>3</v>
      </c>
      <c r="C69" s="167">
        <v>1</v>
      </c>
      <c r="D69" s="167">
        <v>2</v>
      </c>
      <c r="E69" s="167">
        <v>1</v>
      </c>
      <c r="F69" s="169">
        <v>1</v>
      </c>
      <c r="G69" s="170" t="s">
        <v>50</v>
      </c>
      <c r="H69" s="146">
        <v>42</v>
      </c>
      <c r="I69" s="174">
        <v>0</v>
      </c>
      <c r="J69" s="174">
        <v>0</v>
      </c>
      <c r="K69" s="174">
        <v>0</v>
      </c>
      <c r="L69" s="174">
        <v>0</v>
      </c>
      <c r="Q69" s="171"/>
      <c r="R69" s="92"/>
    </row>
    <row r="70" spans="1:18" ht="16.5" hidden="1" customHeight="1">
      <c r="A70" s="166">
        <v>2</v>
      </c>
      <c r="B70" s="167">
        <v>3</v>
      </c>
      <c r="C70" s="167">
        <v>1</v>
      </c>
      <c r="D70" s="167">
        <v>2</v>
      </c>
      <c r="E70" s="167">
        <v>1</v>
      </c>
      <c r="F70" s="169">
        <v>2</v>
      </c>
      <c r="G70" s="170" t="s">
        <v>51</v>
      </c>
      <c r="H70" s="146">
        <v>43</v>
      </c>
      <c r="I70" s="174">
        <v>0</v>
      </c>
      <c r="J70" s="174">
        <v>0</v>
      </c>
      <c r="K70" s="174">
        <v>0</v>
      </c>
      <c r="L70" s="174">
        <v>0</v>
      </c>
      <c r="M70" s="38"/>
      <c r="Q70" s="171"/>
    </row>
    <row r="71" spans="1:18" ht="15" hidden="1" customHeight="1">
      <c r="A71" s="166">
        <v>2</v>
      </c>
      <c r="B71" s="167">
        <v>3</v>
      </c>
      <c r="C71" s="167">
        <v>1</v>
      </c>
      <c r="D71" s="167">
        <v>2</v>
      </c>
      <c r="E71" s="167">
        <v>1</v>
      </c>
      <c r="F71" s="169">
        <v>3</v>
      </c>
      <c r="G71" s="170" t="s">
        <v>52</v>
      </c>
      <c r="H71" s="146">
        <v>44</v>
      </c>
      <c r="I71" s="174">
        <v>0</v>
      </c>
      <c r="J71" s="174">
        <v>0</v>
      </c>
      <c r="K71" s="174">
        <v>0</v>
      </c>
      <c r="L71" s="174">
        <v>0</v>
      </c>
      <c r="M71" s="38"/>
      <c r="Q71" s="171"/>
    </row>
    <row r="72" spans="1:18" ht="27.75" hidden="1" customHeight="1">
      <c r="A72" s="166">
        <v>2</v>
      </c>
      <c r="B72" s="167">
        <v>3</v>
      </c>
      <c r="C72" s="167">
        <v>1</v>
      </c>
      <c r="D72" s="167">
        <v>3</v>
      </c>
      <c r="E72" s="167"/>
      <c r="F72" s="169"/>
      <c r="G72" s="170" t="s">
        <v>360</v>
      </c>
      <c r="H72" s="146">
        <v>45</v>
      </c>
      <c r="I72" s="155">
        <f>I73</f>
        <v>0</v>
      </c>
      <c r="J72" s="197">
        <f>J73</f>
        <v>0</v>
      </c>
      <c r="K72" s="156">
        <f>K73</f>
        <v>0</v>
      </c>
      <c r="L72" s="156">
        <f>L73</f>
        <v>0</v>
      </c>
      <c r="M72" s="38"/>
      <c r="Q72" s="171"/>
    </row>
    <row r="73" spans="1:18" ht="26.25" hidden="1" customHeight="1">
      <c r="A73" s="166">
        <v>2</v>
      </c>
      <c r="B73" s="167">
        <v>3</v>
      </c>
      <c r="C73" s="167">
        <v>1</v>
      </c>
      <c r="D73" s="167">
        <v>3</v>
      </c>
      <c r="E73" s="167">
        <v>1</v>
      </c>
      <c r="F73" s="169"/>
      <c r="G73" s="170" t="s">
        <v>361</v>
      </c>
      <c r="H73" s="146">
        <v>46</v>
      </c>
      <c r="I73" s="155">
        <f>SUM(I74:I76)</f>
        <v>0</v>
      </c>
      <c r="J73" s="197">
        <f>SUM(J74:J76)</f>
        <v>0</v>
      </c>
      <c r="K73" s="156">
        <f>SUM(K74:K76)</f>
        <v>0</v>
      </c>
      <c r="L73" s="156">
        <f>SUM(L74:L76)</f>
        <v>0</v>
      </c>
      <c r="M73" s="38"/>
      <c r="Q73" s="171"/>
    </row>
    <row r="74" spans="1:18" ht="15" hidden="1" customHeight="1">
      <c r="A74" s="161">
        <v>2</v>
      </c>
      <c r="B74" s="159">
        <v>3</v>
      </c>
      <c r="C74" s="159">
        <v>1</v>
      </c>
      <c r="D74" s="159">
        <v>3</v>
      </c>
      <c r="E74" s="159">
        <v>1</v>
      </c>
      <c r="F74" s="162">
        <v>1</v>
      </c>
      <c r="G74" s="187" t="s">
        <v>54</v>
      </c>
      <c r="H74" s="146">
        <v>47</v>
      </c>
      <c r="I74" s="172">
        <v>0</v>
      </c>
      <c r="J74" s="172">
        <v>0</v>
      </c>
      <c r="K74" s="172">
        <v>0</v>
      </c>
      <c r="L74" s="172">
        <v>0</v>
      </c>
      <c r="M74" s="38"/>
      <c r="Q74" s="171"/>
    </row>
    <row r="75" spans="1:18" ht="16.5" hidden="1" customHeight="1">
      <c r="A75" s="166">
        <v>2</v>
      </c>
      <c r="B75" s="167">
        <v>3</v>
      </c>
      <c r="C75" s="167">
        <v>1</v>
      </c>
      <c r="D75" s="167">
        <v>3</v>
      </c>
      <c r="E75" s="167">
        <v>1</v>
      </c>
      <c r="F75" s="169">
        <v>2</v>
      </c>
      <c r="G75" s="170" t="s">
        <v>55</v>
      </c>
      <c r="H75" s="146">
        <v>48</v>
      </c>
      <c r="I75" s="174">
        <v>0</v>
      </c>
      <c r="J75" s="174">
        <v>0</v>
      </c>
      <c r="K75" s="174">
        <v>0</v>
      </c>
      <c r="L75" s="174">
        <v>0</v>
      </c>
      <c r="M75" s="38"/>
      <c r="Q75" s="171"/>
    </row>
    <row r="76" spans="1:18" ht="17.25" hidden="1" customHeight="1">
      <c r="A76" s="161">
        <v>2</v>
      </c>
      <c r="B76" s="159">
        <v>3</v>
      </c>
      <c r="C76" s="159">
        <v>1</v>
      </c>
      <c r="D76" s="159">
        <v>3</v>
      </c>
      <c r="E76" s="159">
        <v>1</v>
      </c>
      <c r="F76" s="162">
        <v>3</v>
      </c>
      <c r="G76" s="187" t="s">
        <v>56</v>
      </c>
      <c r="H76" s="146">
        <v>49</v>
      </c>
      <c r="I76" s="172">
        <v>0</v>
      </c>
      <c r="J76" s="172">
        <v>0</v>
      </c>
      <c r="K76" s="172">
        <v>0</v>
      </c>
      <c r="L76" s="172">
        <v>0</v>
      </c>
      <c r="M76" s="38"/>
      <c r="Q76" s="171"/>
    </row>
    <row r="77" spans="1:18" ht="12.75" hidden="1" customHeight="1">
      <c r="A77" s="161">
        <v>2</v>
      </c>
      <c r="B77" s="159">
        <v>3</v>
      </c>
      <c r="C77" s="159">
        <v>2</v>
      </c>
      <c r="D77" s="159"/>
      <c r="E77" s="159"/>
      <c r="F77" s="162"/>
      <c r="G77" s="187" t="s">
        <v>57</v>
      </c>
      <c r="H77" s="146">
        <v>50</v>
      </c>
      <c r="I77" s="155">
        <f t="shared" ref="I77:L78" si="2">I78</f>
        <v>0</v>
      </c>
      <c r="J77" s="155">
        <f t="shared" si="2"/>
        <v>0</v>
      </c>
      <c r="K77" s="155">
        <f t="shared" si="2"/>
        <v>0</v>
      </c>
      <c r="L77" s="155">
        <f t="shared" si="2"/>
        <v>0</v>
      </c>
      <c r="M77" s="38"/>
    </row>
    <row r="78" spans="1:18" ht="12" hidden="1" customHeight="1">
      <c r="A78" s="161">
        <v>2</v>
      </c>
      <c r="B78" s="159">
        <v>3</v>
      </c>
      <c r="C78" s="159">
        <v>2</v>
      </c>
      <c r="D78" s="159">
        <v>1</v>
      </c>
      <c r="E78" s="159"/>
      <c r="F78" s="162"/>
      <c r="G78" s="187" t="s">
        <v>57</v>
      </c>
      <c r="H78" s="146">
        <v>51</v>
      </c>
      <c r="I78" s="155">
        <f t="shared" si="2"/>
        <v>0</v>
      </c>
      <c r="J78" s="155">
        <f t="shared" si="2"/>
        <v>0</v>
      </c>
      <c r="K78" s="155">
        <f t="shared" si="2"/>
        <v>0</v>
      </c>
      <c r="L78" s="155">
        <f t="shared" si="2"/>
        <v>0</v>
      </c>
      <c r="M78" s="38"/>
    </row>
    <row r="79" spans="1:18" ht="15.75" hidden="1" customHeight="1">
      <c r="A79" s="161">
        <v>2</v>
      </c>
      <c r="B79" s="159">
        <v>3</v>
      </c>
      <c r="C79" s="159">
        <v>2</v>
      </c>
      <c r="D79" s="159">
        <v>1</v>
      </c>
      <c r="E79" s="159">
        <v>1</v>
      </c>
      <c r="F79" s="162"/>
      <c r="G79" s="187" t="s">
        <v>57</v>
      </c>
      <c r="H79" s="146">
        <v>52</v>
      </c>
      <c r="I79" s="155">
        <f>SUM(I80)</f>
        <v>0</v>
      </c>
      <c r="J79" s="155">
        <f>SUM(J80)</f>
        <v>0</v>
      </c>
      <c r="K79" s="155">
        <f>SUM(K80)</f>
        <v>0</v>
      </c>
      <c r="L79" s="155">
        <f>SUM(L80)</f>
        <v>0</v>
      </c>
      <c r="M79" s="38"/>
    </row>
    <row r="80" spans="1:18" ht="13.5" hidden="1" customHeight="1">
      <c r="A80" s="161">
        <v>2</v>
      </c>
      <c r="B80" s="159">
        <v>3</v>
      </c>
      <c r="C80" s="159">
        <v>2</v>
      </c>
      <c r="D80" s="159">
        <v>1</v>
      </c>
      <c r="E80" s="159">
        <v>1</v>
      </c>
      <c r="F80" s="162">
        <v>1</v>
      </c>
      <c r="G80" s="187" t="s">
        <v>57</v>
      </c>
      <c r="H80" s="146">
        <v>53</v>
      </c>
      <c r="I80" s="174">
        <v>0</v>
      </c>
      <c r="J80" s="174">
        <v>0</v>
      </c>
      <c r="K80" s="174">
        <v>0</v>
      </c>
      <c r="L80" s="174">
        <v>0</v>
      </c>
      <c r="M80" s="38"/>
    </row>
    <row r="81" spans="1:13" ht="16.5" hidden="1" customHeight="1">
      <c r="A81" s="151">
        <v>2</v>
      </c>
      <c r="B81" s="152">
        <v>4</v>
      </c>
      <c r="C81" s="152"/>
      <c r="D81" s="152"/>
      <c r="E81" s="152"/>
      <c r="F81" s="154"/>
      <c r="G81" s="201" t="s">
        <v>58</v>
      </c>
      <c r="H81" s="146">
        <v>54</v>
      </c>
      <c r="I81" s="155">
        <f t="shared" ref="I81:L83" si="3">I82</f>
        <v>0</v>
      </c>
      <c r="J81" s="197">
        <f t="shared" si="3"/>
        <v>0</v>
      </c>
      <c r="K81" s="156">
        <f t="shared" si="3"/>
        <v>0</v>
      </c>
      <c r="L81" s="156">
        <f t="shared" si="3"/>
        <v>0</v>
      </c>
      <c r="M81" s="38"/>
    </row>
    <row r="82" spans="1:13" ht="15.75" hidden="1" customHeight="1">
      <c r="A82" s="166">
        <v>2</v>
      </c>
      <c r="B82" s="167">
        <v>4</v>
      </c>
      <c r="C82" s="167">
        <v>1</v>
      </c>
      <c r="D82" s="167"/>
      <c r="E82" s="167"/>
      <c r="F82" s="169"/>
      <c r="G82" s="170" t="s">
        <v>59</v>
      </c>
      <c r="H82" s="146">
        <v>55</v>
      </c>
      <c r="I82" s="155">
        <f t="shared" si="3"/>
        <v>0</v>
      </c>
      <c r="J82" s="197">
        <f t="shared" si="3"/>
        <v>0</v>
      </c>
      <c r="K82" s="156">
        <f t="shared" si="3"/>
        <v>0</v>
      </c>
      <c r="L82" s="156">
        <f t="shared" si="3"/>
        <v>0</v>
      </c>
      <c r="M82" s="38"/>
    </row>
    <row r="83" spans="1:13" ht="17.25" hidden="1" customHeight="1">
      <c r="A83" s="166">
        <v>2</v>
      </c>
      <c r="B83" s="167">
        <v>4</v>
      </c>
      <c r="C83" s="167">
        <v>1</v>
      </c>
      <c r="D83" s="167">
        <v>1</v>
      </c>
      <c r="E83" s="167"/>
      <c r="F83" s="169"/>
      <c r="G83" s="170" t="s">
        <v>59</v>
      </c>
      <c r="H83" s="146">
        <v>56</v>
      </c>
      <c r="I83" s="155">
        <f t="shared" si="3"/>
        <v>0</v>
      </c>
      <c r="J83" s="197">
        <f t="shared" si="3"/>
        <v>0</v>
      </c>
      <c r="K83" s="156">
        <f t="shared" si="3"/>
        <v>0</v>
      </c>
      <c r="L83" s="156">
        <f t="shared" si="3"/>
        <v>0</v>
      </c>
      <c r="M83" s="38"/>
    </row>
    <row r="84" spans="1:13" ht="18" hidden="1" customHeight="1">
      <c r="A84" s="166">
        <v>2</v>
      </c>
      <c r="B84" s="167">
        <v>4</v>
      </c>
      <c r="C84" s="167">
        <v>1</v>
      </c>
      <c r="D84" s="167">
        <v>1</v>
      </c>
      <c r="E84" s="167">
        <v>1</v>
      </c>
      <c r="F84" s="169"/>
      <c r="G84" s="170" t="s">
        <v>59</v>
      </c>
      <c r="H84" s="146">
        <v>57</v>
      </c>
      <c r="I84" s="155">
        <f>SUM(I85:I87)</f>
        <v>0</v>
      </c>
      <c r="J84" s="197">
        <f>SUM(J85:J87)</f>
        <v>0</v>
      </c>
      <c r="K84" s="156">
        <f>SUM(K85:K87)</f>
        <v>0</v>
      </c>
      <c r="L84" s="156">
        <f>SUM(L85:L87)</f>
        <v>0</v>
      </c>
      <c r="M84" s="38"/>
    </row>
    <row r="85" spans="1:13" ht="14.25" hidden="1" customHeight="1">
      <c r="A85" s="166">
        <v>2</v>
      </c>
      <c r="B85" s="167">
        <v>4</v>
      </c>
      <c r="C85" s="167">
        <v>1</v>
      </c>
      <c r="D85" s="167">
        <v>1</v>
      </c>
      <c r="E85" s="167">
        <v>1</v>
      </c>
      <c r="F85" s="169">
        <v>1</v>
      </c>
      <c r="G85" s="170" t="s">
        <v>60</v>
      </c>
      <c r="H85" s="146">
        <v>58</v>
      </c>
      <c r="I85" s="174">
        <v>0</v>
      </c>
      <c r="J85" s="174">
        <v>0</v>
      </c>
      <c r="K85" s="174">
        <v>0</v>
      </c>
      <c r="L85" s="174">
        <v>0</v>
      </c>
      <c r="M85" s="38"/>
    </row>
    <row r="86" spans="1:13" ht="13.5" hidden="1" customHeight="1">
      <c r="A86" s="166">
        <v>2</v>
      </c>
      <c r="B86" s="166">
        <v>4</v>
      </c>
      <c r="C86" s="166">
        <v>1</v>
      </c>
      <c r="D86" s="167">
        <v>1</v>
      </c>
      <c r="E86" s="167">
        <v>1</v>
      </c>
      <c r="F86" s="202">
        <v>2</v>
      </c>
      <c r="G86" s="168" t="s">
        <v>61</v>
      </c>
      <c r="H86" s="146">
        <v>59</v>
      </c>
      <c r="I86" s="174">
        <v>0</v>
      </c>
      <c r="J86" s="174">
        <v>0</v>
      </c>
      <c r="K86" s="174">
        <v>0</v>
      </c>
      <c r="L86" s="174">
        <v>0</v>
      </c>
      <c r="M86" s="38"/>
    </row>
    <row r="87" spans="1:13" hidden="1">
      <c r="A87" s="166">
        <v>2</v>
      </c>
      <c r="B87" s="167">
        <v>4</v>
      </c>
      <c r="C87" s="166">
        <v>1</v>
      </c>
      <c r="D87" s="167">
        <v>1</v>
      </c>
      <c r="E87" s="167">
        <v>1</v>
      </c>
      <c r="F87" s="202">
        <v>3</v>
      </c>
      <c r="G87" s="168" t="s">
        <v>62</v>
      </c>
      <c r="H87" s="146">
        <v>60</v>
      </c>
      <c r="I87" s="174">
        <v>0</v>
      </c>
      <c r="J87" s="174">
        <v>0</v>
      </c>
      <c r="K87" s="174">
        <v>0</v>
      </c>
      <c r="L87" s="174">
        <v>0</v>
      </c>
    </row>
    <row r="88" spans="1:13" hidden="1">
      <c r="A88" s="151">
        <v>2</v>
      </c>
      <c r="B88" s="152">
        <v>5</v>
      </c>
      <c r="C88" s="151"/>
      <c r="D88" s="152"/>
      <c r="E88" s="152"/>
      <c r="F88" s="203"/>
      <c r="G88" s="153" t="s">
        <v>63</v>
      </c>
      <c r="H88" s="146">
        <v>61</v>
      </c>
      <c r="I88" s="155">
        <f>SUM(I89+I94+I99)</f>
        <v>0</v>
      </c>
      <c r="J88" s="197">
        <f>SUM(J89+J94+J99)</f>
        <v>0</v>
      </c>
      <c r="K88" s="156">
        <f>SUM(K89+K94+K99)</f>
        <v>0</v>
      </c>
      <c r="L88" s="156">
        <f>SUM(L89+L94+L99)</f>
        <v>0</v>
      </c>
    </row>
    <row r="89" spans="1:13" hidden="1">
      <c r="A89" s="161">
        <v>2</v>
      </c>
      <c r="B89" s="159">
        <v>5</v>
      </c>
      <c r="C89" s="161">
        <v>1</v>
      </c>
      <c r="D89" s="159"/>
      <c r="E89" s="159"/>
      <c r="F89" s="204"/>
      <c r="G89" s="160" t="s">
        <v>64</v>
      </c>
      <c r="H89" s="146">
        <v>62</v>
      </c>
      <c r="I89" s="177">
        <f t="shared" ref="I89:L90" si="4">I90</f>
        <v>0</v>
      </c>
      <c r="J89" s="199">
        <f t="shared" si="4"/>
        <v>0</v>
      </c>
      <c r="K89" s="178">
        <f t="shared" si="4"/>
        <v>0</v>
      </c>
      <c r="L89" s="178">
        <f t="shared" si="4"/>
        <v>0</v>
      </c>
    </row>
    <row r="90" spans="1:13" hidden="1">
      <c r="A90" s="166">
        <v>2</v>
      </c>
      <c r="B90" s="167">
        <v>5</v>
      </c>
      <c r="C90" s="166">
        <v>1</v>
      </c>
      <c r="D90" s="167">
        <v>1</v>
      </c>
      <c r="E90" s="167"/>
      <c r="F90" s="202"/>
      <c r="G90" s="168" t="s">
        <v>64</v>
      </c>
      <c r="H90" s="146">
        <v>63</v>
      </c>
      <c r="I90" s="155">
        <f t="shared" si="4"/>
        <v>0</v>
      </c>
      <c r="J90" s="197">
        <f t="shared" si="4"/>
        <v>0</v>
      </c>
      <c r="K90" s="156">
        <f t="shared" si="4"/>
        <v>0</v>
      </c>
      <c r="L90" s="156">
        <f t="shared" si="4"/>
        <v>0</v>
      </c>
    </row>
    <row r="91" spans="1:13" hidden="1">
      <c r="A91" s="166">
        <v>2</v>
      </c>
      <c r="B91" s="167">
        <v>5</v>
      </c>
      <c r="C91" s="166">
        <v>1</v>
      </c>
      <c r="D91" s="167">
        <v>1</v>
      </c>
      <c r="E91" s="167">
        <v>1</v>
      </c>
      <c r="F91" s="202"/>
      <c r="G91" s="168" t="s">
        <v>64</v>
      </c>
      <c r="H91" s="146">
        <v>64</v>
      </c>
      <c r="I91" s="155">
        <f>SUM(I92:I93)</f>
        <v>0</v>
      </c>
      <c r="J91" s="197">
        <f>SUM(J92:J93)</f>
        <v>0</v>
      </c>
      <c r="K91" s="156">
        <f>SUM(K92:K93)</f>
        <v>0</v>
      </c>
      <c r="L91" s="156">
        <f>SUM(L92:L93)</f>
        <v>0</v>
      </c>
    </row>
    <row r="92" spans="1:13" ht="25.5" hidden="1" customHeight="1">
      <c r="A92" s="166">
        <v>2</v>
      </c>
      <c r="B92" s="167">
        <v>5</v>
      </c>
      <c r="C92" s="166">
        <v>1</v>
      </c>
      <c r="D92" s="167">
        <v>1</v>
      </c>
      <c r="E92" s="167">
        <v>1</v>
      </c>
      <c r="F92" s="202">
        <v>1</v>
      </c>
      <c r="G92" s="168" t="s">
        <v>65</v>
      </c>
      <c r="H92" s="146">
        <v>65</v>
      </c>
      <c r="I92" s="174">
        <v>0</v>
      </c>
      <c r="J92" s="174">
        <v>0</v>
      </c>
      <c r="K92" s="174">
        <v>0</v>
      </c>
      <c r="L92" s="174">
        <v>0</v>
      </c>
      <c r="M92" s="38"/>
    </row>
    <row r="93" spans="1:13" ht="15.75" hidden="1" customHeight="1">
      <c r="A93" s="166">
        <v>2</v>
      </c>
      <c r="B93" s="167">
        <v>5</v>
      </c>
      <c r="C93" s="166">
        <v>1</v>
      </c>
      <c r="D93" s="167">
        <v>1</v>
      </c>
      <c r="E93" s="167">
        <v>1</v>
      </c>
      <c r="F93" s="202">
        <v>2</v>
      </c>
      <c r="G93" s="168" t="s">
        <v>66</v>
      </c>
      <c r="H93" s="146">
        <v>66</v>
      </c>
      <c r="I93" s="174">
        <v>0</v>
      </c>
      <c r="J93" s="174">
        <v>0</v>
      </c>
      <c r="K93" s="174">
        <v>0</v>
      </c>
      <c r="L93" s="174">
        <v>0</v>
      </c>
      <c r="M93" s="38"/>
    </row>
    <row r="94" spans="1:13" ht="12" hidden="1" customHeight="1">
      <c r="A94" s="166">
        <v>2</v>
      </c>
      <c r="B94" s="167">
        <v>5</v>
      </c>
      <c r="C94" s="166">
        <v>2</v>
      </c>
      <c r="D94" s="167"/>
      <c r="E94" s="167"/>
      <c r="F94" s="202"/>
      <c r="G94" s="168" t="s">
        <v>67</v>
      </c>
      <c r="H94" s="146">
        <v>67</v>
      </c>
      <c r="I94" s="155">
        <f t="shared" ref="I94:L95" si="5">I95</f>
        <v>0</v>
      </c>
      <c r="J94" s="197">
        <f t="shared" si="5"/>
        <v>0</v>
      </c>
      <c r="K94" s="156">
        <f t="shared" si="5"/>
        <v>0</v>
      </c>
      <c r="L94" s="155">
        <f t="shared" si="5"/>
        <v>0</v>
      </c>
      <c r="M94" s="38"/>
    </row>
    <row r="95" spans="1:13" ht="15.75" hidden="1" customHeight="1">
      <c r="A95" s="170">
        <v>2</v>
      </c>
      <c r="B95" s="166">
        <v>5</v>
      </c>
      <c r="C95" s="167">
        <v>2</v>
      </c>
      <c r="D95" s="168">
        <v>1</v>
      </c>
      <c r="E95" s="166"/>
      <c r="F95" s="202"/>
      <c r="G95" s="168" t="s">
        <v>67</v>
      </c>
      <c r="H95" s="146">
        <v>68</v>
      </c>
      <c r="I95" s="155">
        <f t="shared" si="5"/>
        <v>0</v>
      </c>
      <c r="J95" s="197">
        <f t="shared" si="5"/>
        <v>0</v>
      </c>
      <c r="K95" s="156">
        <f t="shared" si="5"/>
        <v>0</v>
      </c>
      <c r="L95" s="155">
        <f t="shared" si="5"/>
        <v>0</v>
      </c>
      <c r="M95" s="38"/>
    </row>
    <row r="96" spans="1:13" ht="15" hidden="1" customHeight="1">
      <c r="A96" s="170">
        <v>2</v>
      </c>
      <c r="B96" s="166">
        <v>5</v>
      </c>
      <c r="C96" s="167">
        <v>2</v>
      </c>
      <c r="D96" s="168">
        <v>1</v>
      </c>
      <c r="E96" s="166">
        <v>1</v>
      </c>
      <c r="F96" s="202"/>
      <c r="G96" s="168" t="s">
        <v>67</v>
      </c>
      <c r="H96" s="146">
        <v>69</v>
      </c>
      <c r="I96" s="155">
        <f>SUM(I97:I98)</f>
        <v>0</v>
      </c>
      <c r="J96" s="197">
        <f>SUM(J97:J98)</f>
        <v>0</v>
      </c>
      <c r="K96" s="156">
        <f>SUM(K97:K98)</f>
        <v>0</v>
      </c>
      <c r="L96" s="155">
        <f>SUM(L97:L98)</f>
        <v>0</v>
      </c>
      <c r="M96" s="38"/>
    </row>
    <row r="97" spans="1:13" ht="25.5" hidden="1" customHeight="1">
      <c r="A97" s="170">
        <v>2</v>
      </c>
      <c r="B97" s="166">
        <v>5</v>
      </c>
      <c r="C97" s="167">
        <v>2</v>
      </c>
      <c r="D97" s="168">
        <v>1</v>
      </c>
      <c r="E97" s="166">
        <v>1</v>
      </c>
      <c r="F97" s="202">
        <v>1</v>
      </c>
      <c r="G97" s="168" t="s">
        <v>68</v>
      </c>
      <c r="H97" s="146">
        <v>70</v>
      </c>
      <c r="I97" s="174">
        <v>0</v>
      </c>
      <c r="J97" s="174">
        <v>0</v>
      </c>
      <c r="K97" s="174">
        <v>0</v>
      </c>
      <c r="L97" s="174">
        <v>0</v>
      </c>
      <c r="M97" s="38"/>
    </row>
    <row r="98" spans="1:13" ht="25.5" hidden="1" customHeight="1">
      <c r="A98" s="170">
        <v>2</v>
      </c>
      <c r="B98" s="166">
        <v>5</v>
      </c>
      <c r="C98" s="167">
        <v>2</v>
      </c>
      <c r="D98" s="168">
        <v>1</v>
      </c>
      <c r="E98" s="166">
        <v>1</v>
      </c>
      <c r="F98" s="202">
        <v>2</v>
      </c>
      <c r="G98" s="168" t="s">
        <v>69</v>
      </c>
      <c r="H98" s="146">
        <v>71</v>
      </c>
      <c r="I98" s="174">
        <v>0</v>
      </c>
      <c r="J98" s="174">
        <v>0</v>
      </c>
      <c r="K98" s="174">
        <v>0</v>
      </c>
      <c r="L98" s="174">
        <v>0</v>
      </c>
      <c r="M98" s="38"/>
    </row>
    <row r="99" spans="1:13" ht="28.5" hidden="1" customHeight="1">
      <c r="A99" s="170">
        <v>2</v>
      </c>
      <c r="B99" s="166">
        <v>5</v>
      </c>
      <c r="C99" s="167">
        <v>3</v>
      </c>
      <c r="D99" s="168"/>
      <c r="E99" s="166"/>
      <c r="F99" s="202"/>
      <c r="G99" s="168" t="s">
        <v>70</v>
      </c>
      <c r="H99" s="146">
        <v>72</v>
      </c>
      <c r="I99" s="155">
        <f>I100+I104</f>
        <v>0</v>
      </c>
      <c r="J99" s="155">
        <f>J100+J104</f>
        <v>0</v>
      </c>
      <c r="K99" s="155">
        <f>K100+K104</f>
        <v>0</v>
      </c>
      <c r="L99" s="155">
        <f>L100+L104</f>
        <v>0</v>
      </c>
      <c r="M99" s="38"/>
    </row>
    <row r="100" spans="1:13" ht="27" hidden="1" customHeight="1">
      <c r="A100" s="170">
        <v>2</v>
      </c>
      <c r="B100" s="166">
        <v>5</v>
      </c>
      <c r="C100" s="167">
        <v>3</v>
      </c>
      <c r="D100" s="168">
        <v>1</v>
      </c>
      <c r="E100" s="166"/>
      <c r="F100" s="202"/>
      <c r="G100" s="168" t="s">
        <v>71</v>
      </c>
      <c r="H100" s="146">
        <v>73</v>
      </c>
      <c r="I100" s="155">
        <f>I101</f>
        <v>0</v>
      </c>
      <c r="J100" s="197">
        <f>J101</f>
        <v>0</v>
      </c>
      <c r="K100" s="156">
        <f>K101</f>
        <v>0</v>
      </c>
      <c r="L100" s="155">
        <f>L101</f>
        <v>0</v>
      </c>
      <c r="M100" s="38"/>
    </row>
    <row r="101" spans="1:13" ht="30" hidden="1" customHeight="1">
      <c r="A101" s="179">
        <v>2</v>
      </c>
      <c r="B101" s="180">
        <v>5</v>
      </c>
      <c r="C101" s="181">
        <v>3</v>
      </c>
      <c r="D101" s="182">
        <v>1</v>
      </c>
      <c r="E101" s="180">
        <v>1</v>
      </c>
      <c r="F101" s="205"/>
      <c r="G101" s="182" t="s">
        <v>71</v>
      </c>
      <c r="H101" s="146">
        <v>74</v>
      </c>
      <c r="I101" s="165">
        <f>SUM(I102:I103)</f>
        <v>0</v>
      </c>
      <c r="J101" s="200">
        <f>SUM(J102:J103)</f>
        <v>0</v>
      </c>
      <c r="K101" s="164">
        <f>SUM(K102:K103)</f>
        <v>0</v>
      </c>
      <c r="L101" s="165">
        <f>SUM(L102:L103)</f>
        <v>0</v>
      </c>
      <c r="M101" s="38"/>
    </row>
    <row r="102" spans="1:13" ht="26.25" hidden="1" customHeight="1">
      <c r="A102" s="170">
        <v>2</v>
      </c>
      <c r="B102" s="166">
        <v>5</v>
      </c>
      <c r="C102" s="167">
        <v>3</v>
      </c>
      <c r="D102" s="168">
        <v>1</v>
      </c>
      <c r="E102" s="166">
        <v>1</v>
      </c>
      <c r="F102" s="202">
        <v>1</v>
      </c>
      <c r="G102" s="168" t="s">
        <v>71</v>
      </c>
      <c r="H102" s="146">
        <v>75</v>
      </c>
      <c r="I102" s="174">
        <v>0</v>
      </c>
      <c r="J102" s="174">
        <v>0</v>
      </c>
      <c r="K102" s="174">
        <v>0</v>
      </c>
      <c r="L102" s="174">
        <v>0</v>
      </c>
      <c r="M102" s="38"/>
    </row>
    <row r="103" spans="1:13" ht="26.25" hidden="1" customHeight="1">
      <c r="A103" s="179">
        <v>2</v>
      </c>
      <c r="B103" s="180">
        <v>5</v>
      </c>
      <c r="C103" s="181">
        <v>3</v>
      </c>
      <c r="D103" s="182">
        <v>1</v>
      </c>
      <c r="E103" s="180">
        <v>1</v>
      </c>
      <c r="F103" s="205">
        <v>2</v>
      </c>
      <c r="G103" s="182" t="s">
        <v>72</v>
      </c>
      <c r="H103" s="146">
        <v>76</v>
      </c>
      <c r="I103" s="174">
        <v>0</v>
      </c>
      <c r="J103" s="174">
        <v>0</v>
      </c>
      <c r="K103" s="174">
        <v>0</v>
      </c>
      <c r="L103" s="174">
        <v>0</v>
      </c>
      <c r="M103" s="38"/>
    </row>
    <row r="104" spans="1:13" ht="27.75" hidden="1" customHeight="1">
      <c r="A104" s="179">
        <v>2</v>
      </c>
      <c r="B104" s="180">
        <v>5</v>
      </c>
      <c r="C104" s="181">
        <v>3</v>
      </c>
      <c r="D104" s="182">
        <v>2</v>
      </c>
      <c r="E104" s="180"/>
      <c r="F104" s="205"/>
      <c r="G104" s="182" t="s">
        <v>73</v>
      </c>
      <c r="H104" s="146">
        <v>77</v>
      </c>
      <c r="I104" s="165">
        <f>I105</f>
        <v>0</v>
      </c>
      <c r="J104" s="165">
        <f>J105</f>
        <v>0</v>
      </c>
      <c r="K104" s="165">
        <f>K105</f>
        <v>0</v>
      </c>
      <c r="L104" s="165">
        <f>L105</f>
        <v>0</v>
      </c>
      <c r="M104" s="38"/>
    </row>
    <row r="105" spans="1:13" ht="25.5" hidden="1" customHeight="1">
      <c r="A105" s="179">
        <v>2</v>
      </c>
      <c r="B105" s="180">
        <v>5</v>
      </c>
      <c r="C105" s="181">
        <v>3</v>
      </c>
      <c r="D105" s="182">
        <v>2</v>
      </c>
      <c r="E105" s="180">
        <v>1</v>
      </c>
      <c r="F105" s="205"/>
      <c r="G105" s="182" t="s">
        <v>73</v>
      </c>
      <c r="H105" s="146">
        <v>78</v>
      </c>
      <c r="I105" s="165">
        <f>SUM(I106:I107)</f>
        <v>0</v>
      </c>
      <c r="J105" s="165">
        <f>SUM(J106:J107)</f>
        <v>0</v>
      </c>
      <c r="K105" s="165">
        <f>SUM(K106:K107)</f>
        <v>0</v>
      </c>
      <c r="L105" s="165">
        <f>SUM(L106:L107)</f>
        <v>0</v>
      </c>
      <c r="M105" s="38"/>
    </row>
    <row r="106" spans="1:13" ht="30" hidden="1" customHeight="1">
      <c r="A106" s="179">
        <v>2</v>
      </c>
      <c r="B106" s="180">
        <v>5</v>
      </c>
      <c r="C106" s="181">
        <v>3</v>
      </c>
      <c r="D106" s="182">
        <v>2</v>
      </c>
      <c r="E106" s="180">
        <v>1</v>
      </c>
      <c r="F106" s="205">
        <v>1</v>
      </c>
      <c r="G106" s="182" t="s">
        <v>73</v>
      </c>
      <c r="H106" s="146">
        <v>79</v>
      </c>
      <c r="I106" s="174">
        <v>0</v>
      </c>
      <c r="J106" s="174">
        <v>0</v>
      </c>
      <c r="K106" s="174">
        <v>0</v>
      </c>
      <c r="L106" s="174">
        <v>0</v>
      </c>
      <c r="M106" s="38"/>
    </row>
    <row r="107" spans="1:13" ht="18" hidden="1" customHeight="1">
      <c r="A107" s="179">
        <v>2</v>
      </c>
      <c r="B107" s="180">
        <v>5</v>
      </c>
      <c r="C107" s="181">
        <v>3</v>
      </c>
      <c r="D107" s="182">
        <v>2</v>
      </c>
      <c r="E107" s="180">
        <v>1</v>
      </c>
      <c r="F107" s="205">
        <v>2</v>
      </c>
      <c r="G107" s="182" t="s">
        <v>74</v>
      </c>
      <c r="H107" s="146">
        <v>80</v>
      </c>
      <c r="I107" s="174">
        <v>0</v>
      </c>
      <c r="J107" s="174">
        <v>0</v>
      </c>
      <c r="K107" s="174">
        <v>0</v>
      </c>
      <c r="L107" s="174">
        <v>0</v>
      </c>
      <c r="M107" s="38"/>
    </row>
    <row r="108" spans="1:13" ht="16.5" hidden="1" customHeight="1">
      <c r="A108" s="201">
        <v>2</v>
      </c>
      <c r="B108" s="151">
        <v>6</v>
      </c>
      <c r="C108" s="152"/>
      <c r="D108" s="153"/>
      <c r="E108" s="151"/>
      <c r="F108" s="203"/>
      <c r="G108" s="206" t="s">
        <v>75</v>
      </c>
      <c r="H108" s="146">
        <v>81</v>
      </c>
      <c r="I108" s="155">
        <f>SUM(I109+I114+I118+I122+I126+I130)</f>
        <v>0</v>
      </c>
      <c r="J108" s="155">
        <f>SUM(J109+J114+J118+J122+J126+J130)</f>
        <v>0</v>
      </c>
      <c r="K108" s="155">
        <f>SUM(K109+K114+K118+K122+K126+K130)</f>
        <v>0</v>
      </c>
      <c r="L108" s="155">
        <f>SUM(L109+L114+L118+L122+L126+L130)</f>
        <v>0</v>
      </c>
      <c r="M108" s="38"/>
    </row>
    <row r="109" spans="1:13" ht="14.25" hidden="1" customHeight="1">
      <c r="A109" s="179">
        <v>2</v>
      </c>
      <c r="B109" s="180">
        <v>6</v>
      </c>
      <c r="C109" s="181">
        <v>1</v>
      </c>
      <c r="D109" s="182"/>
      <c r="E109" s="180"/>
      <c r="F109" s="205"/>
      <c r="G109" s="182" t="s">
        <v>76</v>
      </c>
      <c r="H109" s="146">
        <v>82</v>
      </c>
      <c r="I109" s="165">
        <f t="shared" ref="I109:L110" si="6">I110</f>
        <v>0</v>
      </c>
      <c r="J109" s="200">
        <f t="shared" si="6"/>
        <v>0</v>
      </c>
      <c r="K109" s="164">
        <f t="shared" si="6"/>
        <v>0</v>
      </c>
      <c r="L109" s="165">
        <f t="shared" si="6"/>
        <v>0</v>
      </c>
      <c r="M109" s="38"/>
    </row>
    <row r="110" spans="1:13" ht="14.25" hidden="1" customHeight="1">
      <c r="A110" s="170">
        <v>2</v>
      </c>
      <c r="B110" s="166">
        <v>6</v>
      </c>
      <c r="C110" s="167">
        <v>1</v>
      </c>
      <c r="D110" s="168">
        <v>1</v>
      </c>
      <c r="E110" s="166"/>
      <c r="F110" s="202"/>
      <c r="G110" s="168" t="s">
        <v>76</v>
      </c>
      <c r="H110" s="146">
        <v>83</v>
      </c>
      <c r="I110" s="155">
        <f t="shared" si="6"/>
        <v>0</v>
      </c>
      <c r="J110" s="197">
        <f t="shared" si="6"/>
        <v>0</v>
      </c>
      <c r="K110" s="156">
        <f t="shared" si="6"/>
        <v>0</v>
      </c>
      <c r="L110" s="155">
        <f t="shared" si="6"/>
        <v>0</v>
      </c>
      <c r="M110" s="38"/>
    </row>
    <row r="111" spans="1:13" hidden="1">
      <c r="A111" s="170">
        <v>2</v>
      </c>
      <c r="B111" s="166">
        <v>6</v>
      </c>
      <c r="C111" s="167">
        <v>1</v>
      </c>
      <c r="D111" s="168">
        <v>1</v>
      </c>
      <c r="E111" s="166">
        <v>1</v>
      </c>
      <c r="F111" s="202"/>
      <c r="G111" s="168" t="s">
        <v>76</v>
      </c>
      <c r="H111" s="146">
        <v>84</v>
      </c>
      <c r="I111" s="155">
        <f>SUM(I112:I113)</f>
        <v>0</v>
      </c>
      <c r="J111" s="197">
        <f>SUM(J112:J113)</f>
        <v>0</v>
      </c>
      <c r="K111" s="156">
        <f>SUM(K112:K113)</f>
        <v>0</v>
      </c>
      <c r="L111" s="155">
        <f>SUM(L112:L113)</f>
        <v>0</v>
      </c>
    </row>
    <row r="112" spans="1:13" ht="13.5" hidden="1" customHeight="1">
      <c r="A112" s="170">
        <v>2</v>
      </c>
      <c r="B112" s="166">
        <v>6</v>
      </c>
      <c r="C112" s="167">
        <v>1</v>
      </c>
      <c r="D112" s="168">
        <v>1</v>
      </c>
      <c r="E112" s="166">
        <v>1</v>
      </c>
      <c r="F112" s="202">
        <v>1</v>
      </c>
      <c r="G112" s="168" t="s">
        <v>77</v>
      </c>
      <c r="H112" s="146">
        <v>85</v>
      </c>
      <c r="I112" s="174">
        <v>0</v>
      </c>
      <c r="J112" s="174">
        <v>0</v>
      </c>
      <c r="K112" s="174">
        <v>0</v>
      </c>
      <c r="L112" s="174">
        <v>0</v>
      </c>
      <c r="M112" s="38"/>
    </row>
    <row r="113" spans="1:13" hidden="1">
      <c r="A113" s="187">
        <v>2</v>
      </c>
      <c r="B113" s="161">
        <v>6</v>
      </c>
      <c r="C113" s="159">
        <v>1</v>
      </c>
      <c r="D113" s="160">
        <v>1</v>
      </c>
      <c r="E113" s="161">
        <v>1</v>
      </c>
      <c r="F113" s="204">
        <v>2</v>
      </c>
      <c r="G113" s="160" t="s">
        <v>78</v>
      </c>
      <c r="H113" s="146">
        <v>86</v>
      </c>
      <c r="I113" s="172">
        <v>0</v>
      </c>
      <c r="J113" s="172">
        <v>0</v>
      </c>
      <c r="K113" s="172">
        <v>0</v>
      </c>
      <c r="L113" s="172">
        <v>0</v>
      </c>
    </row>
    <row r="114" spans="1:13" ht="25.5" hidden="1" customHeight="1">
      <c r="A114" s="170">
        <v>2</v>
      </c>
      <c r="B114" s="166">
        <v>6</v>
      </c>
      <c r="C114" s="167">
        <v>2</v>
      </c>
      <c r="D114" s="168"/>
      <c r="E114" s="166"/>
      <c r="F114" s="202"/>
      <c r="G114" s="168" t="s">
        <v>79</v>
      </c>
      <c r="H114" s="146">
        <v>87</v>
      </c>
      <c r="I114" s="155">
        <f t="shared" ref="I114:L116" si="7">I115</f>
        <v>0</v>
      </c>
      <c r="J114" s="197">
        <f t="shared" si="7"/>
        <v>0</v>
      </c>
      <c r="K114" s="156">
        <f t="shared" si="7"/>
        <v>0</v>
      </c>
      <c r="L114" s="155">
        <f t="shared" si="7"/>
        <v>0</v>
      </c>
      <c r="M114" s="38"/>
    </row>
    <row r="115" spans="1:13" ht="14.25" hidden="1" customHeight="1">
      <c r="A115" s="170">
        <v>2</v>
      </c>
      <c r="B115" s="166">
        <v>6</v>
      </c>
      <c r="C115" s="167">
        <v>2</v>
      </c>
      <c r="D115" s="168">
        <v>1</v>
      </c>
      <c r="E115" s="166"/>
      <c r="F115" s="202"/>
      <c r="G115" s="168" t="s">
        <v>79</v>
      </c>
      <c r="H115" s="146">
        <v>88</v>
      </c>
      <c r="I115" s="155">
        <f t="shared" si="7"/>
        <v>0</v>
      </c>
      <c r="J115" s="197">
        <f t="shared" si="7"/>
        <v>0</v>
      </c>
      <c r="K115" s="156">
        <f t="shared" si="7"/>
        <v>0</v>
      </c>
      <c r="L115" s="155">
        <f t="shared" si="7"/>
        <v>0</v>
      </c>
      <c r="M115" s="38"/>
    </row>
    <row r="116" spans="1:13" ht="14.25" hidden="1" customHeight="1">
      <c r="A116" s="170">
        <v>2</v>
      </c>
      <c r="B116" s="166">
        <v>6</v>
      </c>
      <c r="C116" s="167">
        <v>2</v>
      </c>
      <c r="D116" s="168">
        <v>1</v>
      </c>
      <c r="E116" s="166">
        <v>1</v>
      </c>
      <c r="F116" s="202"/>
      <c r="G116" s="168" t="s">
        <v>79</v>
      </c>
      <c r="H116" s="146">
        <v>89</v>
      </c>
      <c r="I116" s="207">
        <f t="shared" si="7"/>
        <v>0</v>
      </c>
      <c r="J116" s="208">
        <f t="shared" si="7"/>
        <v>0</v>
      </c>
      <c r="K116" s="209">
        <f t="shared" si="7"/>
        <v>0</v>
      </c>
      <c r="L116" s="207">
        <f t="shared" si="7"/>
        <v>0</v>
      </c>
      <c r="M116" s="38"/>
    </row>
    <row r="117" spans="1:13" ht="25.5" hidden="1" customHeight="1">
      <c r="A117" s="170">
        <v>2</v>
      </c>
      <c r="B117" s="166">
        <v>6</v>
      </c>
      <c r="C117" s="167">
        <v>2</v>
      </c>
      <c r="D117" s="168">
        <v>1</v>
      </c>
      <c r="E117" s="166">
        <v>1</v>
      </c>
      <c r="F117" s="202">
        <v>1</v>
      </c>
      <c r="G117" s="168" t="s">
        <v>79</v>
      </c>
      <c r="H117" s="146">
        <v>90</v>
      </c>
      <c r="I117" s="174">
        <v>0</v>
      </c>
      <c r="J117" s="174">
        <v>0</v>
      </c>
      <c r="K117" s="174">
        <v>0</v>
      </c>
      <c r="L117" s="174">
        <v>0</v>
      </c>
      <c r="M117" s="38"/>
    </row>
    <row r="118" spans="1:13" ht="26.25" hidden="1" customHeight="1">
      <c r="A118" s="187">
        <v>2</v>
      </c>
      <c r="B118" s="161">
        <v>6</v>
      </c>
      <c r="C118" s="159">
        <v>3</v>
      </c>
      <c r="D118" s="160"/>
      <c r="E118" s="161"/>
      <c r="F118" s="204"/>
      <c r="G118" s="160" t="s">
        <v>80</v>
      </c>
      <c r="H118" s="146">
        <v>91</v>
      </c>
      <c r="I118" s="177">
        <f t="shared" ref="I118:L120" si="8">I119</f>
        <v>0</v>
      </c>
      <c r="J118" s="199">
        <f t="shared" si="8"/>
        <v>0</v>
      </c>
      <c r="K118" s="178">
        <f t="shared" si="8"/>
        <v>0</v>
      </c>
      <c r="L118" s="177">
        <f t="shared" si="8"/>
        <v>0</v>
      </c>
      <c r="M118" s="38"/>
    </row>
    <row r="119" spans="1:13" ht="25.5" hidden="1" customHeight="1">
      <c r="A119" s="170">
        <v>2</v>
      </c>
      <c r="B119" s="166">
        <v>6</v>
      </c>
      <c r="C119" s="167">
        <v>3</v>
      </c>
      <c r="D119" s="168">
        <v>1</v>
      </c>
      <c r="E119" s="166"/>
      <c r="F119" s="202"/>
      <c r="G119" s="168" t="s">
        <v>80</v>
      </c>
      <c r="H119" s="146">
        <v>92</v>
      </c>
      <c r="I119" s="155">
        <f t="shared" si="8"/>
        <v>0</v>
      </c>
      <c r="J119" s="197">
        <f t="shared" si="8"/>
        <v>0</v>
      </c>
      <c r="K119" s="156">
        <f t="shared" si="8"/>
        <v>0</v>
      </c>
      <c r="L119" s="155">
        <f t="shared" si="8"/>
        <v>0</v>
      </c>
      <c r="M119" s="38"/>
    </row>
    <row r="120" spans="1:13" ht="26.25" hidden="1" customHeight="1">
      <c r="A120" s="170">
        <v>2</v>
      </c>
      <c r="B120" s="166">
        <v>6</v>
      </c>
      <c r="C120" s="167">
        <v>3</v>
      </c>
      <c r="D120" s="168">
        <v>1</v>
      </c>
      <c r="E120" s="166">
        <v>1</v>
      </c>
      <c r="F120" s="202"/>
      <c r="G120" s="168" t="s">
        <v>80</v>
      </c>
      <c r="H120" s="146">
        <v>93</v>
      </c>
      <c r="I120" s="155">
        <f t="shared" si="8"/>
        <v>0</v>
      </c>
      <c r="J120" s="197">
        <f t="shared" si="8"/>
        <v>0</v>
      </c>
      <c r="K120" s="156">
        <f t="shared" si="8"/>
        <v>0</v>
      </c>
      <c r="L120" s="155">
        <f t="shared" si="8"/>
        <v>0</v>
      </c>
      <c r="M120" s="38"/>
    </row>
    <row r="121" spans="1:13" ht="27" hidden="1" customHeight="1">
      <c r="A121" s="170">
        <v>2</v>
      </c>
      <c r="B121" s="166">
        <v>6</v>
      </c>
      <c r="C121" s="167">
        <v>3</v>
      </c>
      <c r="D121" s="168">
        <v>1</v>
      </c>
      <c r="E121" s="166">
        <v>1</v>
      </c>
      <c r="F121" s="202">
        <v>1</v>
      </c>
      <c r="G121" s="168" t="s">
        <v>80</v>
      </c>
      <c r="H121" s="146">
        <v>94</v>
      </c>
      <c r="I121" s="174">
        <v>0</v>
      </c>
      <c r="J121" s="174">
        <v>0</v>
      </c>
      <c r="K121" s="174">
        <v>0</v>
      </c>
      <c r="L121" s="174">
        <v>0</v>
      </c>
      <c r="M121" s="38"/>
    </row>
    <row r="122" spans="1:13" ht="25.5" hidden="1" customHeight="1">
      <c r="A122" s="187">
        <v>2</v>
      </c>
      <c r="B122" s="161">
        <v>6</v>
      </c>
      <c r="C122" s="159">
        <v>4</v>
      </c>
      <c r="D122" s="160"/>
      <c r="E122" s="161"/>
      <c r="F122" s="204"/>
      <c r="G122" s="160" t="s">
        <v>81</v>
      </c>
      <c r="H122" s="146">
        <v>95</v>
      </c>
      <c r="I122" s="177">
        <f t="shared" ref="I122:L124" si="9">I123</f>
        <v>0</v>
      </c>
      <c r="J122" s="199">
        <f t="shared" si="9"/>
        <v>0</v>
      </c>
      <c r="K122" s="178">
        <f t="shared" si="9"/>
        <v>0</v>
      </c>
      <c r="L122" s="177">
        <f t="shared" si="9"/>
        <v>0</v>
      </c>
      <c r="M122" s="38"/>
    </row>
    <row r="123" spans="1:13" ht="27" hidden="1" customHeight="1">
      <c r="A123" s="170">
        <v>2</v>
      </c>
      <c r="B123" s="166">
        <v>6</v>
      </c>
      <c r="C123" s="167">
        <v>4</v>
      </c>
      <c r="D123" s="168">
        <v>1</v>
      </c>
      <c r="E123" s="166"/>
      <c r="F123" s="202"/>
      <c r="G123" s="168" t="s">
        <v>81</v>
      </c>
      <c r="H123" s="146">
        <v>96</v>
      </c>
      <c r="I123" s="155">
        <f t="shared" si="9"/>
        <v>0</v>
      </c>
      <c r="J123" s="197">
        <f t="shared" si="9"/>
        <v>0</v>
      </c>
      <c r="K123" s="156">
        <f t="shared" si="9"/>
        <v>0</v>
      </c>
      <c r="L123" s="155">
        <f t="shared" si="9"/>
        <v>0</v>
      </c>
      <c r="M123" s="38"/>
    </row>
    <row r="124" spans="1:13" ht="27" hidden="1" customHeight="1">
      <c r="A124" s="170">
        <v>2</v>
      </c>
      <c r="B124" s="166">
        <v>6</v>
      </c>
      <c r="C124" s="167">
        <v>4</v>
      </c>
      <c r="D124" s="168">
        <v>1</v>
      </c>
      <c r="E124" s="166">
        <v>1</v>
      </c>
      <c r="F124" s="202"/>
      <c r="G124" s="168" t="s">
        <v>81</v>
      </c>
      <c r="H124" s="146">
        <v>97</v>
      </c>
      <c r="I124" s="155">
        <f t="shared" si="9"/>
        <v>0</v>
      </c>
      <c r="J124" s="197">
        <f t="shared" si="9"/>
        <v>0</v>
      </c>
      <c r="K124" s="156">
        <f t="shared" si="9"/>
        <v>0</v>
      </c>
      <c r="L124" s="155">
        <f t="shared" si="9"/>
        <v>0</v>
      </c>
      <c r="M124" s="38"/>
    </row>
    <row r="125" spans="1:13" ht="27.75" hidden="1" customHeight="1">
      <c r="A125" s="170">
        <v>2</v>
      </c>
      <c r="B125" s="166">
        <v>6</v>
      </c>
      <c r="C125" s="167">
        <v>4</v>
      </c>
      <c r="D125" s="168">
        <v>1</v>
      </c>
      <c r="E125" s="166">
        <v>1</v>
      </c>
      <c r="F125" s="202">
        <v>1</v>
      </c>
      <c r="G125" s="168" t="s">
        <v>81</v>
      </c>
      <c r="H125" s="146">
        <v>98</v>
      </c>
      <c r="I125" s="174">
        <v>0</v>
      </c>
      <c r="J125" s="174">
        <v>0</v>
      </c>
      <c r="K125" s="174">
        <v>0</v>
      </c>
      <c r="L125" s="174">
        <v>0</v>
      </c>
      <c r="M125" s="38"/>
    </row>
    <row r="126" spans="1:13" ht="27" hidden="1" customHeight="1">
      <c r="A126" s="179">
        <v>2</v>
      </c>
      <c r="B126" s="188">
        <v>6</v>
      </c>
      <c r="C126" s="189">
        <v>5</v>
      </c>
      <c r="D126" s="191"/>
      <c r="E126" s="188"/>
      <c r="F126" s="210"/>
      <c r="G126" s="191" t="s">
        <v>82</v>
      </c>
      <c r="H126" s="146">
        <v>99</v>
      </c>
      <c r="I126" s="184">
        <f t="shared" ref="I126:L128" si="10">I127</f>
        <v>0</v>
      </c>
      <c r="J126" s="211">
        <f t="shared" si="10"/>
        <v>0</v>
      </c>
      <c r="K126" s="185">
        <f t="shared" si="10"/>
        <v>0</v>
      </c>
      <c r="L126" s="184">
        <f t="shared" si="10"/>
        <v>0</v>
      </c>
      <c r="M126" s="38"/>
    </row>
    <row r="127" spans="1:13" ht="29.25" hidden="1" customHeight="1">
      <c r="A127" s="170">
        <v>2</v>
      </c>
      <c r="B127" s="166">
        <v>6</v>
      </c>
      <c r="C127" s="167">
        <v>5</v>
      </c>
      <c r="D127" s="168">
        <v>1</v>
      </c>
      <c r="E127" s="166"/>
      <c r="F127" s="202"/>
      <c r="G127" s="191" t="s">
        <v>82</v>
      </c>
      <c r="H127" s="146">
        <v>100</v>
      </c>
      <c r="I127" s="155">
        <f t="shared" si="10"/>
        <v>0</v>
      </c>
      <c r="J127" s="197">
        <f t="shared" si="10"/>
        <v>0</v>
      </c>
      <c r="K127" s="156">
        <f t="shared" si="10"/>
        <v>0</v>
      </c>
      <c r="L127" s="155">
        <f t="shared" si="10"/>
        <v>0</v>
      </c>
      <c r="M127" s="38"/>
    </row>
    <row r="128" spans="1:13" ht="25.5" hidden="1" customHeight="1">
      <c r="A128" s="170">
        <v>2</v>
      </c>
      <c r="B128" s="166">
        <v>6</v>
      </c>
      <c r="C128" s="167">
        <v>5</v>
      </c>
      <c r="D128" s="168">
        <v>1</v>
      </c>
      <c r="E128" s="166">
        <v>1</v>
      </c>
      <c r="F128" s="202"/>
      <c r="G128" s="191" t="s">
        <v>82</v>
      </c>
      <c r="H128" s="146">
        <v>101</v>
      </c>
      <c r="I128" s="155">
        <f t="shared" si="10"/>
        <v>0</v>
      </c>
      <c r="J128" s="197">
        <f t="shared" si="10"/>
        <v>0</v>
      </c>
      <c r="K128" s="156">
        <f t="shared" si="10"/>
        <v>0</v>
      </c>
      <c r="L128" s="155">
        <f t="shared" si="10"/>
        <v>0</v>
      </c>
      <c r="M128" s="38"/>
    </row>
    <row r="129" spans="1:13" ht="27.75" hidden="1" customHeight="1">
      <c r="A129" s="166">
        <v>2</v>
      </c>
      <c r="B129" s="167">
        <v>6</v>
      </c>
      <c r="C129" s="166">
        <v>5</v>
      </c>
      <c r="D129" s="166">
        <v>1</v>
      </c>
      <c r="E129" s="168">
        <v>1</v>
      </c>
      <c r="F129" s="202">
        <v>1</v>
      </c>
      <c r="G129" s="166" t="s">
        <v>83</v>
      </c>
      <c r="H129" s="146">
        <v>102</v>
      </c>
      <c r="I129" s="174">
        <v>0</v>
      </c>
      <c r="J129" s="174">
        <v>0</v>
      </c>
      <c r="K129" s="174">
        <v>0</v>
      </c>
      <c r="L129" s="174">
        <v>0</v>
      </c>
      <c r="M129" s="38"/>
    </row>
    <row r="130" spans="1:13" ht="27.75" hidden="1" customHeight="1">
      <c r="A130" s="170">
        <v>2</v>
      </c>
      <c r="B130" s="167">
        <v>6</v>
      </c>
      <c r="C130" s="166">
        <v>6</v>
      </c>
      <c r="D130" s="167"/>
      <c r="E130" s="168"/>
      <c r="F130" s="169"/>
      <c r="G130" s="212" t="s">
        <v>84</v>
      </c>
      <c r="H130" s="146">
        <v>103</v>
      </c>
      <c r="I130" s="156">
        <f t="shared" ref="I130:L132" si="11">I131</f>
        <v>0</v>
      </c>
      <c r="J130" s="155">
        <f t="shared" si="11"/>
        <v>0</v>
      </c>
      <c r="K130" s="155">
        <f t="shared" si="11"/>
        <v>0</v>
      </c>
      <c r="L130" s="155">
        <f t="shared" si="11"/>
        <v>0</v>
      </c>
      <c r="M130" s="38"/>
    </row>
    <row r="131" spans="1:13" ht="27.75" hidden="1" customHeight="1">
      <c r="A131" s="170">
        <v>2</v>
      </c>
      <c r="B131" s="167">
        <v>6</v>
      </c>
      <c r="C131" s="166">
        <v>6</v>
      </c>
      <c r="D131" s="167">
        <v>1</v>
      </c>
      <c r="E131" s="168"/>
      <c r="F131" s="169"/>
      <c r="G131" s="212" t="s">
        <v>84</v>
      </c>
      <c r="H131" s="146">
        <v>104</v>
      </c>
      <c r="I131" s="155">
        <f t="shared" si="11"/>
        <v>0</v>
      </c>
      <c r="J131" s="155">
        <f t="shared" si="11"/>
        <v>0</v>
      </c>
      <c r="K131" s="155">
        <f t="shared" si="11"/>
        <v>0</v>
      </c>
      <c r="L131" s="155">
        <f t="shared" si="11"/>
        <v>0</v>
      </c>
      <c r="M131" s="38"/>
    </row>
    <row r="132" spans="1:13" ht="27.75" hidden="1" customHeight="1">
      <c r="A132" s="170">
        <v>2</v>
      </c>
      <c r="B132" s="167">
        <v>6</v>
      </c>
      <c r="C132" s="166">
        <v>6</v>
      </c>
      <c r="D132" s="167">
        <v>1</v>
      </c>
      <c r="E132" s="168">
        <v>1</v>
      </c>
      <c r="F132" s="169"/>
      <c r="G132" s="212" t="s">
        <v>84</v>
      </c>
      <c r="H132" s="146">
        <v>105</v>
      </c>
      <c r="I132" s="155">
        <f t="shared" si="11"/>
        <v>0</v>
      </c>
      <c r="J132" s="155">
        <f t="shared" si="11"/>
        <v>0</v>
      </c>
      <c r="K132" s="155">
        <f t="shared" si="11"/>
        <v>0</v>
      </c>
      <c r="L132" s="155">
        <f t="shared" si="11"/>
        <v>0</v>
      </c>
      <c r="M132" s="38"/>
    </row>
    <row r="133" spans="1:13" ht="27.75" hidden="1" customHeight="1">
      <c r="A133" s="170">
        <v>2</v>
      </c>
      <c r="B133" s="167">
        <v>6</v>
      </c>
      <c r="C133" s="166">
        <v>6</v>
      </c>
      <c r="D133" s="167">
        <v>1</v>
      </c>
      <c r="E133" s="168">
        <v>1</v>
      </c>
      <c r="F133" s="169">
        <v>1</v>
      </c>
      <c r="G133" s="120" t="s">
        <v>84</v>
      </c>
      <c r="H133" s="146">
        <v>106</v>
      </c>
      <c r="I133" s="174">
        <v>0</v>
      </c>
      <c r="J133" s="213">
        <v>0</v>
      </c>
      <c r="K133" s="174">
        <v>0</v>
      </c>
      <c r="L133" s="174">
        <v>0</v>
      </c>
      <c r="M133" s="38"/>
    </row>
    <row r="134" spans="1:13" ht="28.5" customHeight="1">
      <c r="A134" s="201">
        <v>2</v>
      </c>
      <c r="B134" s="151">
        <v>7</v>
      </c>
      <c r="C134" s="151"/>
      <c r="D134" s="152"/>
      <c r="E134" s="152"/>
      <c r="F134" s="154"/>
      <c r="G134" s="153" t="s">
        <v>85</v>
      </c>
      <c r="H134" s="146">
        <v>107</v>
      </c>
      <c r="I134" s="156">
        <f>SUM(I135+I140+I148)</f>
        <v>13350</v>
      </c>
      <c r="J134" s="197">
        <f>SUM(J135+J140+J148)</f>
        <v>13350</v>
      </c>
      <c r="K134" s="156">
        <f>SUM(K135+K140+K148)</f>
        <v>13350</v>
      </c>
      <c r="L134" s="155">
        <f>SUM(L135+L140+L148)</f>
        <v>13350</v>
      </c>
      <c r="M134" s="38"/>
    </row>
    <row r="135" spans="1:13" hidden="1">
      <c r="A135" s="170">
        <v>2</v>
      </c>
      <c r="B135" s="166">
        <v>7</v>
      </c>
      <c r="C135" s="166">
        <v>1</v>
      </c>
      <c r="D135" s="167"/>
      <c r="E135" s="167"/>
      <c r="F135" s="169"/>
      <c r="G135" s="168" t="s">
        <v>86</v>
      </c>
      <c r="H135" s="146">
        <v>108</v>
      </c>
      <c r="I135" s="156">
        <f t="shared" ref="I135:L136" si="12">I136</f>
        <v>0</v>
      </c>
      <c r="J135" s="197">
        <f t="shared" si="12"/>
        <v>0</v>
      </c>
      <c r="K135" s="156">
        <f t="shared" si="12"/>
        <v>0</v>
      </c>
      <c r="L135" s="155">
        <f t="shared" si="12"/>
        <v>0</v>
      </c>
    </row>
    <row r="136" spans="1:13" ht="24" hidden="1" customHeight="1">
      <c r="A136" s="170">
        <v>2</v>
      </c>
      <c r="B136" s="166">
        <v>7</v>
      </c>
      <c r="C136" s="166">
        <v>1</v>
      </c>
      <c r="D136" s="167">
        <v>1</v>
      </c>
      <c r="E136" s="167"/>
      <c r="F136" s="169"/>
      <c r="G136" s="168" t="s">
        <v>86</v>
      </c>
      <c r="H136" s="146">
        <v>109</v>
      </c>
      <c r="I136" s="156">
        <f t="shared" si="12"/>
        <v>0</v>
      </c>
      <c r="J136" s="197">
        <f t="shared" si="12"/>
        <v>0</v>
      </c>
      <c r="K136" s="156">
        <f t="shared" si="12"/>
        <v>0</v>
      </c>
      <c r="L136" s="155">
        <f t="shared" si="12"/>
        <v>0</v>
      </c>
      <c r="M136" s="38"/>
    </row>
    <row r="137" spans="1:13" ht="28.5" hidden="1" customHeight="1">
      <c r="A137" s="170">
        <v>2</v>
      </c>
      <c r="B137" s="166">
        <v>7</v>
      </c>
      <c r="C137" s="166">
        <v>1</v>
      </c>
      <c r="D137" s="167">
        <v>1</v>
      </c>
      <c r="E137" s="167">
        <v>1</v>
      </c>
      <c r="F137" s="169"/>
      <c r="G137" s="168" t="s">
        <v>86</v>
      </c>
      <c r="H137" s="146">
        <v>110</v>
      </c>
      <c r="I137" s="156">
        <f>SUM(I138:I139)</f>
        <v>0</v>
      </c>
      <c r="J137" s="197">
        <f>SUM(J138:J139)</f>
        <v>0</v>
      </c>
      <c r="K137" s="156">
        <f>SUM(K138:K139)</f>
        <v>0</v>
      </c>
      <c r="L137" s="155">
        <f>SUM(L138:L139)</f>
        <v>0</v>
      </c>
      <c r="M137" s="38"/>
    </row>
    <row r="138" spans="1:13" ht="26.25" hidden="1" customHeight="1">
      <c r="A138" s="187">
        <v>2</v>
      </c>
      <c r="B138" s="161">
        <v>7</v>
      </c>
      <c r="C138" s="187">
        <v>1</v>
      </c>
      <c r="D138" s="166">
        <v>1</v>
      </c>
      <c r="E138" s="159">
        <v>1</v>
      </c>
      <c r="F138" s="162">
        <v>1</v>
      </c>
      <c r="G138" s="160" t="s">
        <v>87</v>
      </c>
      <c r="H138" s="146">
        <v>111</v>
      </c>
      <c r="I138" s="214">
        <v>0</v>
      </c>
      <c r="J138" s="214">
        <v>0</v>
      </c>
      <c r="K138" s="214">
        <v>0</v>
      </c>
      <c r="L138" s="214">
        <v>0</v>
      </c>
      <c r="M138" s="38"/>
    </row>
    <row r="139" spans="1:13" ht="24" hidden="1" customHeight="1">
      <c r="A139" s="166">
        <v>2</v>
      </c>
      <c r="B139" s="166">
        <v>7</v>
      </c>
      <c r="C139" s="170">
        <v>1</v>
      </c>
      <c r="D139" s="166">
        <v>1</v>
      </c>
      <c r="E139" s="167">
        <v>1</v>
      </c>
      <c r="F139" s="169">
        <v>2</v>
      </c>
      <c r="G139" s="168" t="s">
        <v>88</v>
      </c>
      <c r="H139" s="146">
        <v>112</v>
      </c>
      <c r="I139" s="173">
        <v>0</v>
      </c>
      <c r="J139" s="173">
        <v>0</v>
      </c>
      <c r="K139" s="173">
        <v>0</v>
      </c>
      <c r="L139" s="173">
        <v>0</v>
      </c>
      <c r="M139" s="38"/>
    </row>
    <row r="140" spans="1:13" ht="25.5" hidden="1" customHeight="1">
      <c r="A140" s="179">
        <v>2</v>
      </c>
      <c r="B140" s="180">
        <v>7</v>
      </c>
      <c r="C140" s="179">
        <v>2</v>
      </c>
      <c r="D140" s="180"/>
      <c r="E140" s="181"/>
      <c r="F140" s="183"/>
      <c r="G140" s="182" t="s">
        <v>89</v>
      </c>
      <c r="H140" s="146">
        <v>113</v>
      </c>
      <c r="I140" s="164">
        <f t="shared" ref="I140:L141" si="13">I141</f>
        <v>0</v>
      </c>
      <c r="J140" s="200">
        <f t="shared" si="13"/>
        <v>0</v>
      </c>
      <c r="K140" s="164">
        <f t="shared" si="13"/>
        <v>0</v>
      </c>
      <c r="L140" s="165">
        <f t="shared" si="13"/>
        <v>0</v>
      </c>
      <c r="M140" s="38"/>
    </row>
    <row r="141" spans="1:13" ht="25.5" hidden="1" customHeight="1">
      <c r="A141" s="170">
        <v>2</v>
      </c>
      <c r="B141" s="166">
        <v>7</v>
      </c>
      <c r="C141" s="170">
        <v>2</v>
      </c>
      <c r="D141" s="166">
        <v>1</v>
      </c>
      <c r="E141" s="167"/>
      <c r="F141" s="169"/>
      <c r="G141" s="168" t="s">
        <v>90</v>
      </c>
      <c r="H141" s="146">
        <v>114</v>
      </c>
      <c r="I141" s="156">
        <f t="shared" si="13"/>
        <v>0</v>
      </c>
      <c r="J141" s="197">
        <f t="shared" si="13"/>
        <v>0</v>
      </c>
      <c r="K141" s="156">
        <f t="shared" si="13"/>
        <v>0</v>
      </c>
      <c r="L141" s="155">
        <f t="shared" si="13"/>
        <v>0</v>
      </c>
      <c r="M141" s="38"/>
    </row>
    <row r="142" spans="1:13" ht="25.5" hidden="1" customHeight="1">
      <c r="A142" s="170">
        <v>2</v>
      </c>
      <c r="B142" s="166">
        <v>7</v>
      </c>
      <c r="C142" s="170">
        <v>2</v>
      </c>
      <c r="D142" s="166">
        <v>1</v>
      </c>
      <c r="E142" s="167">
        <v>1</v>
      </c>
      <c r="F142" s="169"/>
      <c r="G142" s="168" t="s">
        <v>90</v>
      </c>
      <c r="H142" s="146">
        <v>115</v>
      </c>
      <c r="I142" s="156">
        <f>SUM(I143:I144)</f>
        <v>0</v>
      </c>
      <c r="J142" s="197">
        <f>SUM(J143:J144)</f>
        <v>0</v>
      </c>
      <c r="K142" s="156">
        <f>SUM(K143:K144)</f>
        <v>0</v>
      </c>
      <c r="L142" s="155">
        <f>SUM(L143:L144)</f>
        <v>0</v>
      </c>
      <c r="M142" s="38"/>
    </row>
    <row r="143" spans="1:13" ht="23.25" hidden="1" customHeight="1">
      <c r="A143" s="170">
        <v>2</v>
      </c>
      <c r="B143" s="166">
        <v>7</v>
      </c>
      <c r="C143" s="170">
        <v>2</v>
      </c>
      <c r="D143" s="166">
        <v>1</v>
      </c>
      <c r="E143" s="167">
        <v>1</v>
      </c>
      <c r="F143" s="169">
        <v>1</v>
      </c>
      <c r="G143" s="168" t="s">
        <v>91</v>
      </c>
      <c r="H143" s="146">
        <v>116</v>
      </c>
      <c r="I143" s="173">
        <v>0</v>
      </c>
      <c r="J143" s="173">
        <v>0</v>
      </c>
      <c r="K143" s="173">
        <v>0</v>
      </c>
      <c r="L143" s="173">
        <v>0</v>
      </c>
      <c r="M143" s="38"/>
    </row>
    <row r="144" spans="1:13" ht="26.25" hidden="1" customHeight="1">
      <c r="A144" s="170">
        <v>2</v>
      </c>
      <c r="B144" s="166">
        <v>7</v>
      </c>
      <c r="C144" s="170">
        <v>2</v>
      </c>
      <c r="D144" s="166">
        <v>1</v>
      </c>
      <c r="E144" s="167">
        <v>1</v>
      </c>
      <c r="F144" s="169">
        <v>2</v>
      </c>
      <c r="G144" s="168" t="s">
        <v>92</v>
      </c>
      <c r="H144" s="146">
        <v>117</v>
      </c>
      <c r="I144" s="173">
        <v>0</v>
      </c>
      <c r="J144" s="173">
        <v>0</v>
      </c>
      <c r="K144" s="173">
        <v>0</v>
      </c>
      <c r="L144" s="173">
        <v>0</v>
      </c>
      <c r="M144" s="38"/>
    </row>
    <row r="145" spans="1:13" ht="27.75" hidden="1" customHeight="1">
      <c r="A145" s="170">
        <v>2</v>
      </c>
      <c r="B145" s="166">
        <v>7</v>
      </c>
      <c r="C145" s="170">
        <v>2</v>
      </c>
      <c r="D145" s="166">
        <v>2</v>
      </c>
      <c r="E145" s="167"/>
      <c r="F145" s="169"/>
      <c r="G145" s="168" t="s">
        <v>93</v>
      </c>
      <c r="H145" s="146">
        <v>118</v>
      </c>
      <c r="I145" s="156">
        <f>I146</f>
        <v>0</v>
      </c>
      <c r="J145" s="156">
        <f>J146</f>
        <v>0</v>
      </c>
      <c r="K145" s="156">
        <f>K146</f>
        <v>0</v>
      </c>
      <c r="L145" s="156">
        <f>L146</f>
        <v>0</v>
      </c>
      <c r="M145" s="38"/>
    </row>
    <row r="146" spans="1:13" ht="24.75" hidden="1" customHeight="1">
      <c r="A146" s="170">
        <v>2</v>
      </c>
      <c r="B146" s="166">
        <v>7</v>
      </c>
      <c r="C146" s="170">
        <v>2</v>
      </c>
      <c r="D146" s="166">
        <v>2</v>
      </c>
      <c r="E146" s="167">
        <v>1</v>
      </c>
      <c r="F146" s="169"/>
      <c r="G146" s="168" t="s">
        <v>93</v>
      </c>
      <c r="H146" s="146">
        <v>119</v>
      </c>
      <c r="I146" s="156">
        <f>SUM(I147)</f>
        <v>0</v>
      </c>
      <c r="J146" s="156">
        <f>SUM(J147)</f>
        <v>0</v>
      </c>
      <c r="K146" s="156">
        <f>SUM(K147)</f>
        <v>0</v>
      </c>
      <c r="L146" s="156">
        <f>SUM(L147)</f>
        <v>0</v>
      </c>
      <c r="M146" s="38"/>
    </row>
    <row r="147" spans="1:13" ht="27" hidden="1" customHeight="1">
      <c r="A147" s="170">
        <v>2</v>
      </c>
      <c r="B147" s="166">
        <v>7</v>
      </c>
      <c r="C147" s="170">
        <v>2</v>
      </c>
      <c r="D147" s="166">
        <v>2</v>
      </c>
      <c r="E147" s="167">
        <v>1</v>
      </c>
      <c r="F147" s="169">
        <v>1</v>
      </c>
      <c r="G147" s="168" t="s">
        <v>93</v>
      </c>
      <c r="H147" s="146">
        <v>120</v>
      </c>
      <c r="I147" s="173">
        <v>0</v>
      </c>
      <c r="J147" s="173">
        <v>0</v>
      </c>
      <c r="K147" s="173">
        <v>0</v>
      </c>
      <c r="L147" s="173">
        <v>0</v>
      </c>
      <c r="M147" s="38"/>
    </row>
    <row r="148" spans="1:13">
      <c r="A148" s="170">
        <v>2</v>
      </c>
      <c r="B148" s="166">
        <v>7</v>
      </c>
      <c r="C148" s="170">
        <v>3</v>
      </c>
      <c r="D148" s="166"/>
      <c r="E148" s="167"/>
      <c r="F148" s="169"/>
      <c r="G148" s="168" t="s">
        <v>94</v>
      </c>
      <c r="H148" s="146">
        <v>121</v>
      </c>
      <c r="I148" s="156">
        <f t="shared" ref="I148:L149" si="14">I149</f>
        <v>13350</v>
      </c>
      <c r="J148" s="197">
        <f t="shared" si="14"/>
        <v>13350</v>
      </c>
      <c r="K148" s="156">
        <f t="shared" si="14"/>
        <v>13350</v>
      </c>
      <c r="L148" s="155">
        <f t="shared" si="14"/>
        <v>13350</v>
      </c>
    </row>
    <row r="149" spans="1:13">
      <c r="A149" s="179">
        <v>2</v>
      </c>
      <c r="B149" s="188">
        <v>7</v>
      </c>
      <c r="C149" s="215">
        <v>3</v>
      </c>
      <c r="D149" s="188">
        <v>1</v>
      </c>
      <c r="E149" s="189"/>
      <c r="F149" s="190"/>
      <c r="G149" s="191" t="s">
        <v>94</v>
      </c>
      <c r="H149" s="146">
        <v>122</v>
      </c>
      <c r="I149" s="185">
        <f t="shared" si="14"/>
        <v>13350</v>
      </c>
      <c r="J149" s="211">
        <f t="shared" si="14"/>
        <v>13350</v>
      </c>
      <c r="K149" s="185">
        <f t="shared" si="14"/>
        <v>13350</v>
      </c>
      <c r="L149" s="184">
        <f t="shared" si="14"/>
        <v>13350</v>
      </c>
    </row>
    <row r="150" spans="1:13">
      <c r="A150" s="170">
        <v>2</v>
      </c>
      <c r="B150" s="166">
        <v>7</v>
      </c>
      <c r="C150" s="170">
        <v>3</v>
      </c>
      <c r="D150" s="166">
        <v>1</v>
      </c>
      <c r="E150" s="167">
        <v>1</v>
      </c>
      <c r="F150" s="169"/>
      <c r="G150" s="168" t="s">
        <v>94</v>
      </c>
      <c r="H150" s="146">
        <v>123</v>
      </c>
      <c r="I150" s="156">
        <f>SUM(I151:I152)</f>
        <v>13350</v>
      </c>
      <c r="J150" s="197">
        <f>SUM(J151:J152)</f>
        <v>13350</v>
      </c>
      <c r="K150" s="156">
        <f>SUM(K151:K152)</f>
        <v>13350</v>
      </c>
      <c r="L150" s="155">
        <f>SUM(L151:L152)</f>
        <v>13350</v>
      </c>
    </row>
    <row r="151" spans="1:13">
      <c r="A151" s="187">
        <v>2</v>
      </c>
      <c r="B151" s="161">
        <v>7</v>
      </c>
      <c r="C151" s="187">
        <v>3</v>
      </c>
      <c r="D151" s="161">
        <v>1</v>
      </c>
      <c r="E151" s="159">
        <v>1</v>
      </c>
      <c r="F151" s="162">
        <v>1</v>
      </c>
      <c r="G151" s="160" t="s">
        <v>95</v>
      </c>
      <c r="H151" s="146">
        <v>124</v>
      </c>
      <c r="I151" s="214">
        <v>13350</v>
      </c>
      <c r="J151" s="214">
        <v>13350</v>
      </c>
      <c r="K151" s="214">
        <v>13350</v>
      </c>
      <c r="L151" s="214">
        <v>13350</v>
      </c>
    </row>
    <row r="152" spans="1:13" ht="25.5" hidden="1" customHeight="1">
      <c r="A152" s="170">
        <v>2</v>
      </c>
      <c r="B152" s="166">
        <v>7</v>
      </c>
      <c r="C152" s="170">
        <v>3</v>
      </c>
      <c r="D152" s="166">
        <v>1</v>
      </c>
      <c r="E152" s="167">
        <v>1</v>
      </c>
      <c r="F152" s="169">
        <v>2</v>
      </c>
      <c r="G152" s="168" t="s">
        <v>96</v>
      </c>
      <c r="H152" s="146">
        <v>125</v>
      </c>
      <c r="I152" s="173">
        <v>0</v>
      </c>
      <c r="J152" s="174">
        <v>0</v>
      </c>
      <c r="K152" s="174">
        <v>0</v>
      </c>
      <c r="L152" s="174">
        <v>0</v>
      </c>
      <c r="M152" s="38"/>
    </row>
    <row r="153" spans="1:13" ht="24" hidden="1" customHeight="1">
      <c r="A153" s="201">
        <v>2</v>
      </c>
      <c r="B153" s="201">
        <v>8</v>
      </c>
      <c r="C153" s="151"/>
      <c r="D153" s="176"/>
      <c r="E153" s="158"/>
      <c r="F153" s="216"/>
      <c r="G153" s="163" t="s">
        <v>97</v>
      </c>
      <c r="H153" s="146">
        <v>126</v>
      </c>
      <c r="I153" s="178">
        <f>I154</f>
        <v>0</v>
      </c>
      <c r="J153" s="199">
        <f>J154</f>
        <v>0</v>
      </c>
      <c r="K153" s="178">
        <f>K154</f>
        <v>0</v>
      </c>
      <c r="L153" s="177">
        <f>L154</f>
        <v>0</v>
      </c>
      <c r="M153" s="38"/>
    </row>
    <row r="154" spans="1:13" ht="21.75" hidden="1" customHeight="1">
      <c r="A154" s="179">
        <v>2</v>
      </c>
      <c r="B154" s="179">
        <v>8</v>
      </c>
      <c r="C154" s="179">
        <v>1</v>
      </c>
      <c r="D154" s="180"/>
      <c r="E154" s="181"/>
      <c r="F154" s="183"/>
      <c r="G154" s="160" t="s">
        <v>97</v>
      </c>
      <c r="H154" s="146">
        <v>127</v>
      </c>
      <c r="I154" s="178">
        <f>I155+I160</f>
        <v>0</v>
      </c>
      <c r="J154" s="199">
        <f>J155+J160</f>
        <v>0</v>
      </c>
      <c r="K154" s="178">
        <f>K155+K160</f>
        <v>0</v>
      </c>
      <c r="L154" s="177">
        <f>L155+L160</f>
        <v>0</v>
      </c>
      <c r="M154" s="38"/>
    </row>
    <row r="155" spans="1:13" ht="27" hidden="1" customHeight="1">
      <c r="A155" s="170">
        <v>2</v>
      </c>
      <c r="B155" s="166">
        <v>8</v>
      </c>
      <c r="C155" s="168">
        <v>1</v>
      </c>
      <c r="D155" s="166">
        <v>1</v>
      </c>
      <c r="E155" s="167"/>
      <c r="F155" s="169"/>
      <c r="G155" s="168" t="s">
        <v>98</v>
      </c>
      <c r="H155" s="146">
        <v>128</v>
      </c>
      <c r="I155" s="156">
        <f>I156</f>
        <v>0</v>
      </c>
      <c r="J155" s="197">
        <f>J156</f>
        <v>0</v>
      </c>
      <c r="K155" s="156">
        <f>K156</f>
        <v>0</v>
      </c>
      <c r="L155" s="155">
        <f>L156</f>
        <v>0</v>
      </c>
      <c r="M155" s="38"/>
    </row>
    <row r="156" spans="1:13" ht="23.25" hidden="1" customHeight="1">
      <c r="A156" s="170">
        <v>2</v>
      </c>
      <c r="B156" s="166">
        <v>8</v>
      </c>
      <c r="C156" s="160">
        <v>1</v>
      </c>
      <c r="D156" s="161">
        <v>1</v>
      </c>
      <c r="E156" s="159">
        <v>1</v>
      </c>
      <c r="F156" s="162"/>
      <c r="G156" s="168" t="s">
        <v>98</v>
      </c>
      <c r="H156" s="146">
        <v>129</v>
      </c>
      <c r="I156" s="178">
        <f>SUM(I157:I159)</f>
        <v>0</v>
      </c>
      <c r="J156" s="178">
        <f>SUM(J157:J159)</f>
        <v>0</v>
      </c>
      <c r="K156" s="178">
        <f>SUM(K157:K159)</f>
        <v>0</v>
      </c>
      <c r="L156" s="178">
        <f>SUM(L157:L159)</f>
        <v>0</v>
      </c>
      <c r="M156" s="38"/>
    </row>
    <row r="157" spans="1:13" ht="23.25" hidden="1" customHeight="1">
      <c r="A157" s="166">
        <v>2</v>
      </c>
      <c r="B157" s="161">
        <v>8</v>
      </c>
      <c r="C157" s="168">
        <v>1</v>
      </c>
      <c r="D157" s="166">
        <v>1</v>
      </c>
      <c r="E157" s="167">
        <v>1</v>
      </c>
      <c r="F157" s="169">
        <v>1</v>
      </c>
      <c r="G157" s="168" t="s">
        <v>99</v>
      </c>
      <c r="H157" s="146">
        <v>130</v>
      </c>
      <c r="I157" s="173">
        <v>0</v>
      </c>
      <c r="J157" s="173">
        <v>0</v>
      </c>
      <c r="K157" s="173">
        <v>0</v>
      </c>
      <c r="L157" s="173">
        <v>0</v>
      </c>
      <c r="M157" s="38"/>
    </row>
    <row r="158" spans="1:13" ht="27" hidden="1" customHeight="1">
      <c r="A158" s="179">
        <v>2</v>
      </c>
      <c r="B158" s="188">
        <v>8</v>
      </c>
      <c r="C158" s="191">
        <v>1</v>
      </c>
      <c r="D158" s="188">
        <v>1</v>
      </c>
      <c r="E158" s="189">
        <v>1</v>
      </c>
      <c r="F158" s="190">
        <v>2</v>
      </c>
      <c r="G158" s="191" t="s">
        <v>100</v>
      </c>
      <c r="H158" s="146">
        <v>131</v>
      </c>
      <c r="I158" s="217">
        <v>0</v>
      </c>
      <c r="J158" s="217">
        <v>0</v>
      </c>
      <c r="K158" s="217">
        <v>0</v>
      </c>
      <c r="L158" s="217">
        <v>0</v>
      </c>
      <c r="M158" s="38"/>
    </row>
    <row r="159" spans="1:13" hidden="1">
      <c r="A159" s="179">
        <v>2</v>
      </c>
      <c r="B159" s="188">
        <v>8</v>
      </c>
      <c r="C159" s="191">
        <v>1</v>
      </c>
      <c r="D159" s="188">
        <v>1</v>
      </c>
      <c r="E159" s="189">
        <v>1</v>
      </c>
      <c r="F159" s="190">
        <v>3</v>
      </c>
      <c r="G159" s="191" t="s">
        <v>101</v>
      </c>
      <c r="H159" s="146">
        <v>132</v>
      </c>
      <c r="I159" s="217">
        <v>0</v>
      </c>
      <c r="J159" s="218">
        <v>0</v>
      </c>
      <c r="K159" s="217">
        <v>0</v>
      </c>
      <c r="L159" s="192">
        <v>0</v>
      </c>
    </row>
    <row r="160" spans="1:13" ht="23.25" hidden="1" customHeight="1">
      <c r="A160" s="170">
        <v>2</v>
      </c>
      <c r="B160" s="166">
        <v>8</v>
      </c>
      <c r="C160" s="168">
        <v>1</v>
      </c>
      <c r="D160" s="166">
        <v>2</v>
      </c>
      <c r="E160" s="167"/>
      <c r="F160" s="169"/>
      <c r="G160" s="168" t="s">
        <v>102</v>
      </c>
      <c r="H160" s="146">
        <v>133</v>
      </c>
      <c r="I160" s="156">
        <f t="shared" ref="I160:L161" si="15">I161</f>
        <v>0</v>
      </c>
      <c r="J160" s="197">
        <f t="shared" si="15"/>
        <v>0</v>
      </c>
      <c r="K160" s="156">
        <f t="shared" si="15"/>
        <v>0</v>
      </c>
      <c r="L160" s="155">
        <f t="shared" si="15"/>
        <v>0</v>
      </c>
      <c r="M160" s="38"/>
    </row>
    <row r="161" spans="1:13" hidden="1">
      <c r="A161" s="170">
        <v>2</v>
      </c>
      <c r="B161" s="166">
        <v>8</v>
      </c>
      <c r="C161" s="168">
        <v>1</v>
      </c>
      <c r="D161" s="166">
        <v>2</v>
      </c>
      <c r="E161" s="167">
        <v>1</v>
      </c>
      <c r="F161" s="169"/>
      <c r="G161" s="168" t="s">
        <v>102</v>
      </c>
      <c r="H161" s="146">
        <v>134</v>
      </c>
      <c r="I161" s="156">
        <f t="shared" si="15"/>
        <v>0</v>
      </c>
      <c r="J161" s="197">
        <f t="shared" si="15"/>
        <v>0</v>
      </c>
      <c r="K161" s="156">
        <f t="shared" si="15"/>
        <v>0</v>
      </c>
      <c r="L161" s="155">
        <f t="shared" si="15"/>
        <v>0</v>
      </c>
    </row>
    <row r="162" spans="1:13" hidden="1">
      <c r="A162" s="179">
        <v>2</v>
      </c>
      <c r="B162" s="180">
        <v>8</v>
      </c>
      <c r="C162" s="182">
        <v>1</v>
      </c>
      <c r="D162" s="180">
        <v>2</v>
      </c>
      <c r="E162" s="181">
        <v>1</v>
      </c>
      <c r="F162" s="183">
        <v>1</v>
      </c>
      <c r="G162" s="168" t="s">
        <v>102</v>
      </c>
      <c r="H162" s="146">
        <v>135</v>
      </c>
      <c r="I162" s="219">
        <v>0</v>
      </c>
      <c r="J162" s="174">
        <v>0</v>
      </c>
      <c r="K162" s="174">
        <v>0</v>
      </c>
      <c r="L162" s="174">
        <v>0</v>
      </c>
    </row>
    <row r="163" spans="1:13" ht="93" hidden="1" customHeight="1">
      <c r="A163" s="201">
        <v>2</v>
      </c>
      <c r="B163" s="151">
        <v>9</v>
      </c>
      <c r="C163" s="153"/>
      <c r="D163" s="151"/>
      <c r="E163" s="152"/>
      <c r="F163" s="154"/>
      <c r="G163" s="153" t="s">
        <v>382</v>
      </c>
      <c r="H163" s="146">
        <v>136</v>
      </c>
      <c r="I163" s="156">
        <f>I164+I168</f>
        <v>0</v>
      </c>
      <c r="J163" s="197">
        <f>J164+J168</f>
        <v>0</v>
      </c>
      <c r="K163" s="156">
        <f>K164+K168</f>
        <v>0</v>
      </c>
      <c r="L163" s="155">
        <f>L164+L168</f>
        <v>0</v>
      </c>
      <c r="M163" s="38"/>
    </row>
    <row r="164" spans="1:13" s="182" customFormat="1" ht="39" hidden="1" customHeight="1">
      <c r="A164" s="170">
        <v>2</v>
      </c>
      <c r="B164" s="166">
        <v>9</v>
      </c>
      <c r="C164" s="168">
        <v>1</v>
      </c>
      <c r="D164" s="166"/>
      <c r="E164" s="167"/>
      <c r="F164" s="169"/>
      <c r="G164" s="168" t="s">
        <v>103</v>
      </c>
      <c r="H164" s="146">
        <v>137</v>
      </c>
      <c r="I164" s="156">
        <f t="shared" ref="I164:L166" si="16">I165</f>
        <v>0</v>
      </c>
      <c r="J164" s="197">
        <f t="shared" si="16"/>
        <v>0</v>
      </c>
      <c r="K164" s="156">
        <f t="shared" si="16"/>
        <v>0</v>
      </c>
      <c r="L164" s="155">
        <f t="shared" si="16"/>
        <v>0</v>
      </c>
    </row>
    <row r="165" spans="1:13" ht="42.75" hidden="1" customHeight="1">
      <c r="A165" s="187">
        <v>2</v>
      </c>
      <c r="B165" s="161">
        <v>9</v>
      </c>
      <c r="C165" s="160">
        <v>1</v>
      </c>
      <c r="D165" s="161">
        <v>1</v>
      </c>
      <c r="E165" s="159"/>
      <c r="F165" s="162"/>
      <c r="G165" s="168" t="s">
        <v>103</v>
      </c>
      <c r="H165" s="146">
        <v>138</v>
      </c>
      <c r="I165" s="178">
        <f t="shared" si="16"/>
        <v>0</v>
      </c>
      <c r="J165" s="199">
        <f t="shared" si="16"/>
        <v>0</v>
      </c>
      <c r="K165" s="178">
        <f t="shared" si="16"/>
        <v>0</v>
      </c>
      <c r="L165" s="177">
        <f t="shared" si="16"/>
        <v>0</v>
      </c>
      <c r="M165" s="38"/>
    </row>
    <row r="166" spans="1:13" ht="38.25" hidden="1" customHeight="1">
      <c r="A166" s="170">
        <v>2</v>
      </c>
      <c r="B166" s="166">
        <v>9</v>
      </c>
      <c r="C166" s="170">
        <v>1</v>
      </c>
      <c r="D166" s="166">
        <v>1</v>
      </c>
      <c r="E166" s="167">
        <v>1</v>
      </c>
      <c r="F166" s="169"/>
      <c r="G166" s="168" t="s">
        <v>103</v>
      </c>
      <c r="H166" s="146">
        <v>139</v>
      </c>
      <c r="I166" s="156">
        <f t="shared" si="16"/>
        <v>0</v>
      </c>
      <c r="J166" s="197">
        <f t="shared" si="16"/>
        <v>0</v>
      </c>
      <c r="K166" s="156">
        <f t="shared" si="16"/>
        <v>0</v>
      </c>
      <c r="L166" s="155">
        <f t="shared" si="16"/>
        <v>0</v>
      </c>
      <c r="M166" s="38"/>
    </row>
    <row r="167" spans="1:13" ht="38.25" hidden="1" customHeight="1">
      <c r="A167" s="187">
        <v>2</v>
      </c>
      <c r="B167" s="161">
        <v>9</v>
      </c>
      <c r="C167" s="161">
        <v>1</v>
      </c>
      <c r="D167" s="161">
        <v>1</v>
      </c>
      <c r="E167" s="159">
        <v>1</v>
      </c>
      <c r="F167" s="162">
        <v>1</v>
      </c>
      <c r="G167" s="168" t="s">
        <v>103</v>
      </c>
      <c r="H167" s="146">
        <v>140</v>
      </c>
      <c r="I167" s="214">
        <v>0</v>
      </c>
      <c r="J167" s="214">
        <v>0</v>
      </c>
      <c r="K167" s="214">
        <v>0</v>
      </c>
      <c r="L167" s="214">
        <v>0</v>
      </c>
      <c r="M167" s="38"/>
    </row>
    <row r="168" spans="1:13" ht="90.75" hidden="1" customHeight="1">
      <c r="A168" s="170">
        <v>2</v>
      </c>
      <c r="B168" s="166">
        <v>9</v>
      </c>
      <c r="C168" s="166">
        <v>2</v>
      </c>
      <c r="D168" s="166"/>
      <c r="E168" s="167"/>
      <c r="F168" s="169"/>
      <c r="G168" s="168" t="s">
        <v>382</v>
      </c>
      <c r="H168" s="146">
        <v>141</v>
      </c>
      <c r="I168" s="156">
        <f>SUM(I169+I174)</f>
        <v>0</v>
      </c>
      <c r="J168" s="156">
        <f>SUM(J169+J174)</f>
        <v>0</v>
      </c>
      <c r="K168" s="156">
        <f>SUM(K169+K174)</f>
        <v>0</v>
      </c>
      <c r="L168" s="156">
        <f>SUM(L169+L174)</f>
        <v>0</v>
      </c>
      <c r="M168" s="38"/>
    </row>
    <row r="169" spans="1:13" ht="91.5" hidden="1" customHeight="1">
      <c r="A169" s="170">
        <v>2</v>
      </c>
      <c r="B169" s="166">
        <v>9</v>
      </c>
      <c r="C169" s="166">
        <v>2</v>
      </c>
      <c r="D169" s="161">
        <v>1</v>
      </c>
      <c r="E169" s="159"/>
      <c r="F169" s="162"/>
      <c r="G169" s="168" t="s">
        <v>383</v>
      </c>
      <c r="H169" s="146">
        <v>142</v>
      </c>
      <c r="I169" s="178">
        <f>I170</f>
        <v>0</v>
      </c>
      <c r="J169" s="199">
        <f>J170</f>
        <v>0</v>
      </c>
      <c r="K169" s="178">
        <f>K170</f>
        <v>0</v>
      </c>
      <c r="L169" s="177">
        <f>L170</f>
        <v>0</v>
      </c>
      <c r="M169" s="38"/>
    </row>
    <row r="170" spans="1:13" ht="93" hidden="1" customHeight="1">
      <c r="A170" s="187">
        <v>2</v>
      </c>
      <c r="B170" s="161">
        <v>9</v>
      </c>
      <c r="C170" s="161">
        <v>2</v>
      </c>
      <c r="D170" s="166">
        <v>1</v>
      </c>
      <c r="E170" s="167">
        <v>1</v>
      </c>
      <c r="F170" s="169"/>
      <c r="G170" s="168" t="s">
        <v>383</v>
      </c>
      <c r="H170" s="146">
        <v>143</v>
      </c>
      <c r="I170" s="156">
        <f>SUM(I171:I173)</f>
        <v>0</v>
      </c>
      <c r="J170" s="197">
        <f>SUM(J171:J173)</f>
        <v>0</v>
      </c>
      <c r="K170" s="156">
        <f>SUM(K171:K173)</f>
        <v>0</v>
      </c>
      <c r="L170" s="155">
        <f>SUM(L171:L173)</f>
        <v>0</v>
      </c>
      <c r="M170" s="38"/>
    </row>
    <row r="171" spans="1:13" ht="105" hidden="1" customHeight="1">
      <c r="A171" s="179">
        <v>2</v>
      </c>
      <c r="B171" s="188">
        <v>9</v>
      </c>
      <c r="C171" s="188">
        <v>2</v>
      </c>
      <c r="D171" s="188">
        <v>1</v>
      </c>
      <c r="E171" s="189">
        <v>1</v>
      </c>
      <c r="F171" s="190">
        <v>1</v>
      </c>
      <c r="G171" s="168" t="s">
        <v>384</v>
      </c>
      <c r="H171" s="146">
        <v>144</v>
      </c>
      <c r="I171" s="217">
        <v>0</v>
      </c>
      <c r="J171" s="172">
        <v>0</v>
      </c>
      <c r="K171" s="172">
        <v>0</v>
      </c>
      <c r="L171" s="172">
        <v>0</v>
      </c>
      <c r="M171" s="38"/>
    </row>
    <row r="172" spans="1:13" ht="107.25" hidden="1" customHeight="1">
      <c r="A172" s="170">
        <v>2</v>
      </c>
      <c r="B172" s="166">
        <v>9</v>
      </c>
      <c r="C172" s="166">
        <v>2</v>
      </c>
      <c r="D172" s="166">
        <v>1</v>
      </c>
      <c r="E172" s="167">
        <v>1</v>
      </c>
      <c r="F172" s="169">
        <v>2</v>
      </c>
      <c r="G172" s="168" t="s">
        <v>385</v>
      </c>
      <c r="H172" s="146">
        <v>145</v>
      </c>
      <c r="I172" s="173">
        <v>0</v>
      </c>
      <c r="J172" s="220">
        <v>0</v>
      </c>
      <c r="K172" s="220">
        <v>0</v>
      </c>
      <c r="L172" s="220">
        <v>0</v>
      </c>
      <c r="M172" s="38"/>
    </row>
    <row r="173" spans="1:13" ht="104.25" hidden="1" customHeight="1">
      <c r="A173" s="170">
        <v>2</v>
      </c>
      <c r="B173" s="166">
        <v>9</v>
      </c>
      <c r="C173" s="166">
        <v>2</v>
      </c>
      <c r="D173" s="166">
        <v>1</v>
      </c>
      <c r="E173" s="167">
        <v>1</v>
      </c>
      <c r="F173" s="169">
        <v>3</v>
      </c>
      <c r="G173" s="168" t="s">
        <v>386</v>
      </c>
      <c r="H173" s="146">
        <v>146</v>
      </c>
      <c r="I173" s="173">
        <v>0</v>
      </c>
      <c r="J173" s="173">
        <v>0</v>
      </c>
      <c r="K173" s="173">
        <v>0</v>
      </c>
      <c r="L173" s="173">
        <v>0</v>
      </c>
      <c r="M173" s="38"/>
    </row>
    <row r="174" spans="1:13" ht="92.25" hidden="1" customHeight="1">
      <c r="A174" s="221">
        <v>2</v>
      </c>
      <c r="B174" s="221">
        <v>9</v>
      </c>
      <c r="C174" s="221">
        <v>2</v>
      </c>
      <c r="D174" s="221">
        <v>2</v>
      </c>
      <c r="E174" s="221"/>
      <c r="F174" s="221"/>
      <c r="G174" s="168" t="s">
        <v>387</v>
      </c>
      <c r="H174" s="146">
        <v>147</v>
      </c>
      <c r="I174" s="156">
        <f>I175</f>
        <v>0</v>
      </c>
      <c r="J174" s="197">
        <f>J175</f>
        <v>0</v>
      </c>
      <c r="K174" s="156">
        <f>K175</f>
        <v>0</v>
      </c>
      <c r="L174" s="155">
        <f>L175</f>
        <v>0</v>
      </c>
      <c r="M174" s="38"/>
    </row>
    <row r="175" spans="1:13" ht="91.5" hidden="1" customHeight="1">
      <c r="A175" s="170">
        <v>2</v>
      </c>
      <c r="B175" s="166">
        <v>9</v>
      </c>
      <c r="C175" s="166">
        <v>2</v>
      </c>
      <c r="D175" s="166">
        <v>2</v>
      </c>
      <c r="E175" s="167">
        <v>1</v>
      </c>
      <c r="F175" s="169"/>
      <c r="G175" s="168" t="s">
        <v>387</v>
      </c>
      <c r="H175" s="146">
        <v>148</v>
      </c>
      <c r="I175" s="178">
        <f>SUM(I176:I178)</f>
        <v>0</v>
      </c>
      <c r="J175" s="178">
        <f>SUM(J176:J178)</f>
        <v>0</v>
      </c>
      <c r="K175" s="178">
        <f>SUM(K176:K178)</f>
        <v>0</v>
      </c>
      <c r="L175" s="178">
        <f>SUM(L176:L178)</f>
        <v>0</v>
      </c>
      <c r="M175" s="38"/>
    </row>
    <row r="176" spans="1:13" ht="105" hidden="1" customHeight="1">
      <c r="A176" s="170">
        <v>2</v>
      </c>
      <c r="B176" s="166">
        <v>9</v>
      </c>
      <c r="C176" s="166">
        <v>2</v>
      </c>
      <c r="D176" s="166">
        <v>2</v>
      </c>
      <c r="E176" s="166">
        <v>1</v>
      </c>
      <c r="F176" s="169">
        <v>1</v>
      </c>
      <c r="G176" s="168" t="s">
        <v>388</v>
      </c>
      <c r="H176" s="146">
        <v>149</v>
      </c>
      <c r="I176" s="173">
        <v>0</v>
      </c>
      <c r="J176" s="172">
        <v>0</v>
      </c>
      <c r="K176" s="172">
        <v>0</v>
      </c>
      <c r="L176" s="172">
        <v>0</v>
      </c>
      <c r="M176" s="38"/>
    </row>
    <row r="177" spans="1:13" ht="105" hidden="1" customHeight="1">
      <c r="A177" s="180">
        <v>2</v>
      </c>
      <c r="B177" s="182">
        <v>9</v>
      </c>
      <c r="C177" s="180">
        <v>2</v>
      </c>
      <c r="D177" s="181">
        <v>2</v>
      </c>
      <c r="E177" s="181">
        <v>1</v>
      </c>
      <c r="F177" s="183">
        <v>2</v>
      </c>
      <c r="G177" s="168" t="s">
        <v>389</v>
      </c>
      <c r="H177" s="146">
        <v>150</v>
      </c>
      <c r="I177" s="172">
        <v>0</v>
      </c>
      <c r="J177" s="174">
        <v>0</v>
      </c>
      <c r="K177" s="174">
        <v>0</v>
      </c>
      <c r="L177" s="174">
        <v>0</v>
      </c>
      <c r="M177" s="38"/>
    </row>
    <row r="178" spans="1:13" ht="104.25" hidden="1" customHeight="1">
      <c r="A178" s="166">
        <v>2</v>
      </c>
      <c r="B178" s="191">
        <v>9</v>
      </c>
      <c r="C178" s="188">
        <v>2</v>
      </c>
      <c r="D178" s="189">
        <v>2</v>
      </c>
      <c r="E178" s="189">
        <v>1</v>
      </c>
      <c r="F178" s="190">
        <v>3</v>
      </c>
      <c r="G178" s="168" t="s">
        <v>390</v>
      </c>
      <c r="H178" s="146">
        <v>151</v>
      </c>
      <c r="I178" s="220">
        <v>0</v>
      </c>
      <c r="J178" s="220">
        <v>0</v>
      </c>
      <c r="K178" s="220">
        <v>0</v>
      </c>
      <c r="L178" s="220">
        <v>0</v>
      </c>
      <c r="M178" s="38"/>
    </row>
    <row r="179" spans="1:13" ht="76.5" hidden="1" customHeight="1">
      <c r="A179" s="151">
        <v>3</v>
      </c>
      <c r="B179" s="153"/>
      <c r="C179" s="151"/>
      <c r="D179" s="152"/>
      <c r="E179" s="152"/>
      <c r="F179" s="154"/>
      <c r="G179" s="206" t="s">
        <v>104</v>
      </c>
      <c r="H179" s="146">
        <v>152</v>
      </c>
      <c r="I179" s="155">
        <f>SUM(I180+I233+I298)</f>
        <v>0</v>
      </c>
      <c r="J179" s="197">
        <f>SUM(J180+J233+J298)</f>
        <v>0</v>
      </c>
      <c r="K179" s="156">
        <f>SUM(K180+K233+K298)</f>
        <v>0</v>
      </c>
      <c r="L179" s="155">
        <f>SUM(L180+L233+L298)</f>
        <v>0</v>
      </c>
      <c r="M179" s="38"/>
    </row>
    <row r="180" spans="1:13" ht="34.5" hidden="1" customHeight="1">
      <c r="A180" s="201">
        <v>3</v>
      </c>
      <c r="B180" s="151">
        <v>1</v>
      </c>
      <c r="C180" s="176"/>
      <c r="D180" s="158"/>
      <c r="E180" s="158"/>
      <c r="F180" s="216"/>
      <c r="G180" s="196" t="s">
        <v>105</v>
      </c>
      <c r="H180" s="146">
        <v>153</v>
      </c>
      <c r="I180" s="155">
        <f>SUM(I181+I204+I211+I223+I227)</f>
        <v>0</v>
      </c>
      <c r="J180" s="177">
        <f>SUM(J181+J204+J211+J223+J227)</f>
        <v>0</v>
      </c>
      <c r="K180" s="177">
        <f>SUM(K181+K204+K211+K223+K227)</f>
        <v>0</v>
      </c>
      <c r="L180" s="177">
        <f>SUM(L181+L204+L211+L223+L227)</f>
        <v>0</v>
      </c>
      <c r="M180" s="38"/>
    </row>
    <row r="181" spans="1:13" ht="30.75" hidden="1" customHeight="1">
      <c r="A181" s="161">
        <v>3</v>
      </c>
      <c r="B181" s="160">
        <v>1</v>
      </c>
      <c r="C181" s="161">
        <v>1</v>
      </c>
      <c r="D181" s="159"/>
      <c r="E181" s="159"/>
      <c r="F181" s="222"/>
      <c r="G181" s="170" t="s">
        <v>106</v>
      </c>
      <c r="H181" s="146">
        <v>154</v>
      </c>
      <c r="I181" s="177">
        <f>SUM(I182+I185+I190+I196+I201)</f>
        <v>0</v>
      </c>
      <c r="J181" s="197">
        <f>SUM(J182+J185+J190+J196+J201)</f>
        <v>0</v>
      </c>
      <c r="K181" s="156">
        <f>SUM(K182+K185+K190+K196+K201)</f>
        <v>0</v>
      </c>
      <c r="L181" s="155">
        <f>SUM(L182+L185+L190+L196+L201)</f>
        <v>0</v>
      </c>
      <c r="M181" s="38"/>
    </row>
    <row r="182" spans="1:13" ht="33" hidden="1" customHeight="1">
      <c r="A182" s="166">
        <v>3</v>
      </c>
      <c r="B182" s="168">
        <v>1</v>
      </c>
      <c r="C182" s="166">
        <v>1</v>
      </c>
      <c r="D182" s="167">
        <v>1</v>
      </c>
      <c r="E182" s="167"/>
      <c r="F182" s="223"/>
      <c r="G182" s="170" t="s">
        <v>107</v>
      </c>
      <c r="H182" s="146">
        <v>155</v>
      </c>
      <c r="I182" s="155">
        <f t="shared" ref="I182:L183" si="17">I183</f>
        <v>0</v>
      </c>
      <c r="J182" s="199">
        <f t="shared" si="17"/>
        <v>0</v>
      </c>
      <c r="K182" s="178">
        <f t="shared" si="17"/>
        <v>0</v>
      </c>
      <c r="L182" s="177">
        <f t="shared" si="17"/>
        <v>0</v>
      </c>
      <c r="M182" s="38"/>
    </row>
    <row r="183" spans="1:13" ht="24" hidden="1" customHeight="1">
      <c r="A183" s="166">
        <v>3</v>
      </c>
      <c r="B183" s="168">
        <v>1</v>
      </c>
      <c r="C183" s="166">
        <v>1</v>
      </c>
      <c r="D183" s="167">
        <v>1</v>
      </c>
      <c r="E183" s="167">
        <v>1</v>
      </c>
      <c r="F183" s="202"/>
      <c r="G183" s="170" t="s">
        <v>107</v>
      </c>
      <c r="H183" s="146">
        <v>156</v>
      </c>
      <c r="I183" s="177">
        <f t="shared" si="17"/>
        <v>0</v>
      </c>
      <c r="J183" s="155">
        <f t="shared" si="17"/>
        <v>0</v>
      </c>
      <c r="K183" s="155">
        <f t="shared" si="17"/>
        <v>0</v>
      </c>
      <c r="L183" s="155">
        <f t="shared" si="17"/>
        <v>0</v>
      </c>
      <c r="M183" s="38"/>
    </row>
    <row r="184" spans="1:13" ht="31.5" hidden="1" customHeight="1">
      <c r="A184" s="166">
        <v>3</v>
      </c>
      <c r="B184" s="168">
        <v>1</v>
      </c>
      <c r="C184" s="166">
        <v>1</v>
      </c>
      <c r="D184" s="167">
        <v>1</v>
      </c>
      <c r="E184" s="167">
        <v>1</v>
      </c>
      <c r="F184" s="202">
        <v>1</v>
      </c>
      <c r="G184" s="170" t="s">
        <v>107</v>
      </c>
      <c r="H184" s="146">
        <v>157</v>
      </c>
      <c r="I184" s="174">
        <v>0</v>
      </c>
      <c r="J184" s="174">
        <v>0</v>
      </c>
      <c r="K184" s="174">
        <v>0</v>
      </c>
      <c r="L184" s="174">
        <v>0</v>
      </c>
      <c r="M184" s="38"/>
    </row>
    <row r="185" spans="1:13" ht="27.75" hidden="1" customHeight="1">
      <c r="A185" s="161">
        <v>3</v>
      </c>
      <c r="B185" s="159">
        <v>1</v>
      </c>
      <c r="C185" s="159">
        <v>1</v>
      </c>
      <c r="D185" s="159">
        <v>2</v>
      </c>
      <c r="E185" s="159"/>
      <c r="F185" s="162"/>
      <c r="G185" s="160" t="s">
        <v>108</v>
      </c>
      <c r="H185" s="146">
        <v>158</v>
      </c>
      <c r="I185" s="177">
        <f>I186</f>
        <v>0</v>
      </c>
      <c r="J185" s="199">
        <f>J186</f>
        <v>0</v>
      </c>
      <c r="K185" s="178">
        <f>K186</f>
        <v>0</v>
      </c>
      <c r="L185" s="177">
        <f>L186</f>
        <v>0</v>
      </c>
      <c r="M185" s="38"/>
    </row>
    <row r="186" spans="1:13" ht="27.75" hidden="1" customHeight="1">
      <c r="A186" s="166">
        <v>3</v>
      </c>
      <c r="B186" s="167">
        <v>1</v>
      </c>
      <c r="C186" s="167">
        <v>1</v>
      </c>
      <c r="D186" s="167">
        <v>2</v>
      </c>
      <c r="E186" s="167">
        <v>1</v>
      </c>
      <c r="F186" s="169"/>
      <c r="G186" s="160" t="s">
        <v>108</v>
      </c>
      <c r="H186" s="146">
        <v>159</v>
      </c>
      <c r="I186" s="155">
        <f>SUM(I187:I189)</f>
        <v>0</v>
      </c>
      <c r="J186" s="197">
        <f>SUM(J187:J189)</f>
        <v>0</v>
      </c>
      <c r="K186" s="156">
        <f>SUM(K187:K189)</f>
        <v>0</v>
      </c>
      <c r="L186" s="155">
        <f>SUM(L187:L189)</f>
        <v>0</v>
      </c>
      <c r="M186" s="38"/>
    </row>
    <row r="187" spans="1:13" ht="27" hidden="1" customHeight="1">
      <c r="A187" s="161">
        <v>3</v>
      </c>
      <c r="B187" s="159">
        <v>1</v>
      </c>
      <c r="C187" s="159">
        <v>1</v>
      </c>
      <c r="D187" s="159">
        <v>2</v>
      </c>
      <c r="E187" s="159">
        <v>1</v>
      </c>
      <c r="F187" s="162">
        <v>1</v>
      </c>
      <c r="G187" s="160" t="s">
        <v>109</v>
      </c>
      <c r="H187" s="146">
        <v>160</v>
      </c>
      <c r="I187" s="172">
        <v>0</v>
      </c>
      <c r="J187" s="172">
        <v>0</v>
      </c>
      <c r="K187" s="172">
        <v>0</v>
      </c>
      <c r="L187" s="220">
        <v>0</v>
      </c>
      <c r="M187" s="38"/>
    </row>
    <row r="188" spans="1:13" ht="27" hidden="1" customHeight="1">
      <c r="A188" s="166">
        <v>3</v>
      </c>
      <c r="B188" s="167">
        <v>1</v>
      </c>
      <c r="C188" s="167">
        <v>1</v>
      </c>
      <c r="D188" s="167">
        <v>2</v>
      </c>
      <c r="E188" s="167">
        <v>1</v>
      </c>
      <c r="F188" s="169">
        <v>2</v>
      </c>
      <c r="G188" s="168" t="s">
        <v>110</v>
      </c>
      <c r="H188" s="146">
        <v>161</v>
      </c>
      <c r="I188" s="174">
        <v>0</v>
      </c>
      <c r="J188" s="174">
        <v>0</v>
      </c>
      <c r="K188" s="174">
        <v>0</v>
      </c>
      <c r="L188" s="174">
        <v>0</v>
      </c>
      <c r="M188" s="38"/>
    </row>
    <row r="189" spans="1:13" ht="26.25" hidden="1" customHeight="1">
      <c r="A189" s="161">
        <v>3</v>
      </c>
      <c r="B189" s="159">
        <v>1</v>
      </c>
      <c r="C189" s="159">
        <v>1</v>
      </c>
      <c r="D189" s="159">
        <v>2</v>
      </c>
      <c r="E189" s="159">
        <v>1</v>
      </c>
      <c r="F189" s="162">
        <v>3</v>
      </c>
      <c r="G189" s="160" t="s">
        <v>111</v>
      </c>
      <c r="H189" s="146">
        <v>162</v>
      </c>
      <c r="I189" s="172">
        <v>0</v>
      </c>
      <c r="J189" s="172">
        <v>0</v>
      </c>
      <c r="K189" s="172">
        <v>0</v>
      </c>
      <c r="L189" s="220">
        <v>0</v>
      </c>
      <c r="M189" s="38"/>
    </row>
    <row r="190" spans="1:13" ht="27.75" hidden="1" customHeight="1">
      <c r="A190" s="166">
        <v>3</v>
      </c>
      <c r="B190" s="167">
        <v>1</v>
      </c>
      <c r="C190" s="167">
        <v>1</v>
      </c>
      <c r="D190" s="167">
        <v>3</v>
      </c>
      <c r="E190" s="167"/>
      <c r="F190" s="169"/>
      <c r="G190" s="168" t="s">
        <v>112</v>
      </c>
      <c r="H190" s="146">
        <v>163</v>
      </c>
      <c r="I190" s="155">
        <f>I191</f>
        <v>0</v>
      </c>
      <c r="J190" s="197">
        <f>J191</f>
        <v>0</v>
      </c>
      <c r="K190" s="156">
        <f>K191</f>
        <v>0</v>
      </c>
      <c r="L190" s="155">
        <f>L191</f>
        <v>0</v>
      </c>
      <c r="M190" s="38"/>
    </row>
    <row r="191" spans="1:13" ht="23.25" hidden="1" customHeight="1">
      <c r="A191" s="166">
        <v>3</v>
      </c>
      <c r="B191" s="167">
        <v>1</v>
      </c>
      <c r="C191" s="167">
        <v>1</v>
      </c>
      <c r="D191" s="167">
        <v>3</v>
      </c>
      <c r="E191" s="167">
        <v>1</v>
      </c>
      <c r="F191" s="169"/>
      <c r="G191" s="168" t="s">
        <v>112</v>
      </c>
      <c r="H191" s="146">
        <v>164</v>
      </c>
      <c r="I191" s="155">
        <f>SUM(I192:I195)</f>
        <v>0</v>
      </c>
      <c r="J191" s="155">
        <f>SUM(J192:J195)</f>
        <v>0</v>
      </c>
      <c r="K191" s="155">
        <f>SUM(K192:K195)</f>
        <v>0</v>
      </c>
      <c r="L191" s="155">
        <f>SUM(L192:L195)</f>
        <v>0</v>
      </c>
      <c r="M191" s="38"/>
    </row>
    <row r="192" spans="1:13" ht="23.25" hidden="1" customHeight="1">
      <c r="A192" s="166">
        <v>3</v>
      </c>
      <c r="B192" s="167">
        <v>1</v>
      </c>
      <c r="C192" s="167">
        <v>1</v>
      </c>
      <c r="D192" s="167">
        <v>3</v>
      </c>
      <c r="E192" s="167">
        <v>1</v>
      </c>
      <c r="F192" s="169">
        <v>1</v>
      </c>
      <c r="G192" s="168" t="s">
        <v>113</v>
      </c>
      <c r="H192" s="146">
        <v>165</v>
      </c>
      <c r="I192" s="174">
        <v>0</v>
      </c>
      <c r="J192" s="174">
        <v>0</v>
      </c>
      <c r="K192" s="174">
        <v>0</v>
      </c>
      <c r="L192" s="220">
        <v>0</v>
      </c>
      <c r="M192" s="38"/>
    </row>
    <row r="193" spans="1:13" ht="29.25" hidden="1" customHeight="1">
      <c r="A193" s="166">
        <v>3</v>
      </c>
      <c r="B193" s="167">
        <v>1</v>
      </c>
      <c r="C193" s="167">
        <v>1</v>
      </c>
      <c r="D193" s="167">
        <v>3</v>
      </c>
      <c r="E193" s="167">
        <v>1</v>
      </c>
      <c r="F193" s="169">
        <v>2</v>
      </c>
      <c r="G193" s="168" t="s">
        <v>114</v>
      </c>
      <c r="H193" s="146">
        <v>166</v>
      </c>
      <c r="I193" s="172">
        <v>0</v>
      </c>
      <c r="J193" s="174">
        <v>0</v>
      </c>
      <c r="K193" s="174">
        <v>0</v>
      </c>
      <c r="L193" s="174">
        <v>0</v>
      </c>
      <c r="M193" s="38"/>
    </row>
    <row r="194" spans="1:13" ht="27" hidden="1" customHeight="1">
      <c r="A194" s="166">
        <v>3</v>
      </c>
      <c r="B194" s="167">
        <v>1</v>
      </c>
      <c r="C194" s="167">
        <v>1</v>
      </c>
      <c r="D194" s="167">
        <v>3</v>
      </c>
      <c r="E194" s="167">
        <v>1</v>
      </c>
      <c r="F194" s="169">
        <v>3</v>
      </c>
      <c r="G194" s="170" t="s">
        <v>115</v>
      </c>
      <c r="H194" s="146">
        <v>167</v>
      </c>
      <c r="I194" s="172">
        <v>0</v>
      </c>
      <c r="J194" s="192">
        <v>0</v>
      </c>
      <c r="K194" s="192">
        <v>0</v>
      </c>
      <c r="L194" s="192">
        <v>0</v>
      </c>
      <c r="M194" s="38"/>
    </row>
    <row r="195" spans="1:13" ht="25.5" hidden="1" customHeight="1">
      <c r="A195" s="180">
        <v>3</v>
      </c>
      <c r="B195" s="181">
        <v>1</v>
      </c>
      <c r="C195" s="181">
        <v>1</v>
      </c>
      <c r="D195" s="181">
        <v>3</v>
      </c>
      <c r="E195" s="181">
        <v>1</v>
      </c>
      <c r="F195" s="183">
        <v>4</v>
      </c>
      <c r="G195" s="120" t="s">
        <v>116</v>
      </c>
      <c r="H195" s="146">
        <v>168</v>
      </c>
      <c r="I195" s="224">
        <v>0</v>
      </c>
      <c r="J195" s="225">
        <v>0</v>
      </c>
      <c r="K195" s="174">
        <v>0</v>
      </c>
      <c r="L195" s="174">
        <v>0</v>
      </c>
      <c r="M195" s="38"/>
    </row>
    <row r="196" spans="1:13" ht="27" hidden="1" customHeight="1">
      <c r="A196" s="180">
        <v>3</v>
      </c>
      <c r="B196" s="181">
        <v>1</v>
      </c>
      <c r="C196" s="181">
        <v>1</v>
      </c>
      <c r="D196" s="181">
        <v>4</v>
      </c>
      <c r="E196" s="181"/>
      <c r="F196" s="183"/>
      <c r="G196" s="182" t="s">
        <v>117</v>
      </c>
      <c r="H196" s="146">
        <v>169</v>
      </c>
      <c r="I196" s="155">
        <f>I197</f>
        <v>0</v>
      </c>
      <c r="J196" s="200">
        <f>J197</f>
        <v>0</v>
      </c>
      <c r="K196" s="164">
        <f>K197</f>
        <v>0</v>
      </c>
      <c r="L196" s="165">
        <f>L197</f>
        <v>0</v>
      </c>
      <c r="M196" s="38"/>
    </row>
    <row r="197" spans="1:13" ht="27.75" hidden="1" customHeight="1">
      <c r="A197" s="166">
        <v>3</v>
      </c>
      <c r="B197" s="167">
        <v>1</v>
      </c>
      <c r="C197" s="167">
        <v>1</v>
      </c>
      <c r="D197" s="167">
        <v>4</v>
      </c>
      <c r="E197" s="167">
        <v>1</v>
      </c>
      <c r="F197" s="169"/>
      <c r="G197" s="182" t="s">
        <v>117</v>
      </c>
      <c r="H197" s="146">
        <v>170</v>
      </c>
      <c r="I197" s="177">
        <f>SUM(I198:I200)</f>
        <v>0</v>
      </c>
      <c r="J197" s="197">
        <f>SUM(J198:J200)</f>
        <v>0</v>
      </c>
      <c r="K197" s="156">
        <f>SUM(K198:K200)</f>
        <v>0</v>
      </c>
      <c r="L197" s="155">
        <f>SUM(L198:L200)</f>
        <v>0</v>
      </c>
      <c r="M197" s="38"/>
    </row>
    <row r="198" spans="1:13" ht="24.75" hidden="1" customHeight="1">
      <c r="A198" s="166">
        <v>3</v>
      </c>
      <c r="B198" s="167">
        <v>1</v>
      </c>
      <c r="C198" s="167">
        <v>1</v>
      </c>
      <c r="D198" s="167">
        <v>4</v>
      </c>
      <c r="E198" s="167">
        <v>1</v>
      </c>
      <c r="F198" s="169">
        <v>1</v>
      </c>
      <c r="G198" s="168" t="s">
        <v>118</v>
      </c>
      <c r="H198" s="146">
        <v>171</v>
      </c>
      <c r="I198" s="174">
        <v>0</v>
      </c>
      <c r="J198" s="174">
        <v>0</v>
      </c>
      <c r="K198" s="174">
        <v>0</v>
      </c>
      <c r="L198" s="220">
        <v>0</v>
      </c>
      <c r="M198" s="38"/>
    </row>
    <row r="199" spans="1:13" ht="25.5" hidden="1" customHeight="1">
      <c r="A199" s="161">
        <v>3</v>
      </c>
      <c r="B199" s="159">
        <v>1</v>
      </c>
      <c r="C199" s="159">
        <v>1</v>
      </c>
      <c r="D199" s="159">
        <v>4</v>
      </c>
      <c r="E199" s="159">
        <v>1</v>
      </c>
      <c r="F199" s="162">
        <v>2</v>
      </c>
      <c r="G199" s="160" t="s">
        <v>362</v>
      </c>
      <c r="H199" s="146">
        <v>172</v>
      </c>
      <c r="I199" s="172">
        <v>0</v>
      </c>
      <c r="J199" s="172">
        <v>0</v>
      </c>
      <c r="K199" s="173">
        <v>0</v>
      </c>
      <c r="L199" s="174">
        <v>0</v>
      </c>
      <c r="M199" s="38"/>
    </row>
    <row r="200" spans="1:13" ht="31.5" hidden="1" customHeight="1">
      <c r="A200" s="166">
        <v>3</v>
      </c>
      <c r="B200" s="167">
        <v>1</v>
      </c>
      <c r="C200" s="167">
        <v>1</v>
      </c>
      <c r="D200" s="167">
        <v>4</v>
      </c>
      <c r="E200" s="167">
        <v>1</v>
      </c>
      <c r="F200" s="169">
        <v>3</v>
      </c>
      <c r="G200" s="168" t="s">
        <v>119</v>
      </c>
      <c r="H200" s="146">
        <v>173</v>
      </c>
      <c r="I200" s="172">
        <v>0</v>
      </c>
      <c r="J200" s="172">
        <v>0</v>
      </c>
      <c r="K200" s="172">
        <v>0</v>
      </c>
      <c r="L200" s="174">
        <v>0</v>
      </c>
      <c r="M200" s="38"/>
    </row>
    <row r="201" spans="1:13" ht="25.5" hidden="1" customHeight="1">
      <c r="A201" s="166">
        <v>3</v>
      </c>
      <c r="B201" s="167">
        <v>1</v>
      </c>
      <c r="C201" s="167">
        <v>1</v>
      </c>
      <c r="D201" s="167">
        <v>5</v>
      </c>
      <c r="E201" s="167"/>
      <c r="F201" s="169"/>
      <c r="G201" s="168" t="s">
        <v>120</v>
      </c>
      <c r="H201" s="146">
        <v>174</v>
      </c>
      <c r="I201" s="155">
        <f t="shared" ref="I201:L202" si="18">I202</f>
        <v>0</v>
      </c>
      <c r="J201" s="197">
        <f t="shared" si="18"/>
        <v>0</v>
      </c>
      <c r="K201" s="156">
        <f t="shared" si="18"/>
        <v>0</v>
      </c>
      <c r="L201" s="155">
        <f t="shared" si="18"/>
        <v>0</v>
      </c>
      <c r="M201" s="38"/>
    </row>
    <row r="202" spans="1:13" ht="26.25" hidden="1" customHeight="1">
      <c r="A202" s="180">
        <v>3</v>
      </c>
      <c r="B202" s="181">
        <v>1</v>
      </c>
      <c r="C202" s="181">
        <v>1</v>
      </c>
      <c r="D202" s="181">
        <v>5</v>
      </c>
      <c r="E202" s="181">
        <v>1</v>
      </c>
      <c r="F202" s="183"/>
      <c r="G202" s="168" t="s">
        <v>120</v>
      </c>
      <c r="H202" s="146">
        <v>175</v>
      </c>
      <c r="I202" s="156">
        <f t="shared" si="18"/>
        <v>0</v>
      </c>
      <c r="J202" s="156">
        <f t="shared" si="18"/>
        <v>0</v>
      </c>
      <c r="K202" s="156">
        <f t="shared" si="18"/>
        <v>0</v>
      </c>
      <c r="L202" s="156">
        <f t="shared" si="18"/>
        <v>0</v>
      </c>
      <c r="M202" s="38"/>
    </row>
    <row r="203" spans="1:13" ht="27" hidden="1" customHeight="1">
      <c r="A203" s="166">
        <v>3</v>
      </c>
      <c r="B203" s="167">
        <v>1</v>
      </c>
      <c r="C203" s="167">
        <v>1</v>
      </c>
      <c r="D203" s="167">
        <v>5</v>
      </c>
      <c r="E203" s="167">
        <v>1</v>
      </c>
      <c r="F203" s="169">
        <v>1</v>
      </c>
      <c r="G203" s="168" t="s">
        <v>120</v>
      </c>
      <c r="H203" s="146">
        <v>176</v>
      </c>
      <c r="I203" s="172">
        <v>0</v>
      </c>
      <c r="J203" s="174">
        <v>0</v>
      </c>
      <c r="K203" s="174">
        <v>0</v>
      </c>
      <c r="L203" s="174">
        <v>0</v>
      </c>
      <c r="M203" s="38"/>
    </row>
    <row r="204" spans="1:13" ht="26.25" hidden="1" customHeight="1">
      <c r="A204" s="180">
        <v>3</v>
      </c>
      <c r="B204" s="181">
        <v>1</v>
      </c>
      <c r="C204" s="181">
        <v>2</v>
      </c>
      <c r="D204" s="181"/>
      <c r="E204" s="181"/>
      <c r="F204" s="183"/>
      <c r="G204" s="182" t="s">
        <v>121</v>
      </c>
      <c r="H204" s="146">
        <v>177</v>
      </c>
      <c r="I204" s="155">
        <f t="shared" ref="I204:L205" si="19">I205</f>
        <v>0</v>
      </c>
      <c r="J204" s="200">
        <f t="shared" si="19"/>
        <v>0</v>
      </c>
      <c r="K204" s="164">
        <f t="shared" si="19"/>
        <v>0</v>
      </c>
      <c r="L204" s="165">
        <f t="shared" si="19"/>
        <v>0</v>
      </c>
      <c r="M204" s="38"/>
    </row>
    <row r="205" spans="1:13" ht="25.5" hidden="1" customHeight="1">
      <c r="A205" s="166">
        <v>3</v>
      </c>
      <c r="B205" s="167">
        <v>1</v>
      </c>
      <c r="C205" s="167">
        <v>2</v>
      </c>
      <c r="D205" s="167">
        <v>1</v>
      </c>
      <c r="E205" s="167"/>
      <c r="F205" s="169"/>
      <c r="G205" s="182" t="s">
        <v>121</v>
      </c>
      <c r="H205" s="146">
        <v>178</v>
      </c>
      <c r="I205" s="177">
        <f t="shared" si="19"/>
        <v>0</v>
      </c>
      <c r="J205" s="197">
        <f t="shared" si="19"/>
        <v>0</v>
      </c>
      <c r="K205" s="156">
        <f t="shared" si="19"/>
        <v>0</v>
      </c>
      <c r="L205" s="155">
        <f t="shared" si="19"/>
        <v>0</v>
      </c>
      <c r="M205" s="38"/>
    </row>
    <row r="206" spans="1:13" ht="26.25" hidden="1" customHeight="1">
      <c r="A206" s="161">
        <v>3</v>
      </c>
      <c r="B206" s="159">
        <v>1</v>
      </c>
      <c r="C206" s="159">
        <v>2</v>
      </c>
      <c r="D206" s="159">
        <v>1</v>
      </c>
      <c r="E206" s="159">
        <v>1</v>
      </c>
      <c r="F206" s="162"/>
      <c r="G206" s="182" t="s">
        <v>121</v>
      </c>
      <c r="H206" s="146">
        <v>179</v>
      </c>
      <c r="I206" s="155">
        <f>SUM(I207:I210)</f>
        <v>0</v>
      </c>
      <c r="J206" s="199">
        <f>SUM(J207:J210)</f>
        <v>0</v>
      </c>
      <c r="K206" s="178">
        <f>SUM(K207:K210)</f>
        <v>0</v>
      </c>
      <c r="L206" s="177">
        <f>SUM(L207:L210)</f>
        <v>0</v>
      </c>
      <c r="M206" s="38"/>
    </row>
    <row r="207" spans="1:13" ht="41.25" hidden="1" customHeight="1">
      <c r="A207" s="166">
        <v>3</v>
      </c>
      <c r="B207" s="167">
        <v>1</v>
      </c>
      <c r="C207" s="167">
        <v>2</v>
      </c>
      <c r="D207" s="167">
        <v>1</v>
      </c>
      <c r="E207" s="167">
        <v>1</v>
      </c>
      <c r="F207" s="169">
        <v>2</v>
      </c>
      <c r="G207" s="168" t="s">
        <v>391</v>
      </c>
      <c r="H207" s="146">
        <v>180</v>
      </c>
      <c r="I207" s="174">
        <v>0</v>
      </c>
      <c r="J207" s="174">
        <v>0</v>
      </c>
      <c r="K207" s="174">
        <v>0</v>
      </c>
      <c r="L207" s="174">
        <v>0</v>
      </c>
      <c r="M207" s="38"/>
    </row>
    <row r="208" spans="1:13" ht="26.25" hidden="1" customHeight="1">
      <c r="A208" s="166">
        <v>3</v>
      </c>
      <c r="B208" s="167">
        <v>1</v>
      </c>
      <c r="C208" s="167">
        <v>2</v>
      </c>
      <c r="D208" s="166">
        <v>1</v>
      </c>
      <c r="E208" s="167">
        <v>1</v>
      </c>
      <c r="F208" s="169">
        <v>3</v>
      </c>
      <c r="G208" s="168" t="s">
        <v>122</v>
      </c>
      <c r="H208" s="146">
        <v>181</v>
      </c>
      <c r="I208" s="174">
        <v>0</v>
      </c>
      <c r="J208" s="174">
        <v>0</v>
      </c>
      <c r="K208" s="174">
        <v>0</v>
      </c>
      <c r="L208" s="174">
        <v>0</v>
      </c>
      <c r="M208" s="38"/>
    </row>
    <row r="209" spans="1:16" ht="27.75" hidden="1" customHeight="1">
      <c r="A209" s="166">
        <v>3</v>
      </c>
      <c r="B209" s="167">
        <v>1</v>
      </c>
      <c r="C209" s="167">
        <v>2</v>
      </c>
      <c r="D209" s="166">
        <v>1</v>
      </c>
      <c r="E209" s="167">
        <v>1</v>
      </c>
      <c r="F209" s="169">
        <v>4</v>
      </c>
      <c r="G209" s="168" t="s">
        <v>123</v>
      </c>
      <c r="H209" s="146">
        <v>182</v>
      </c>
      <c r="I209" s="174">
        <v>0</v>
      </c>
      <c r="J209" s="174">
        <v>0</v>
      </c>
      <c r="K209" s="174">
        <v>0</v>
      </c>
      <c r="L209" s="174">
        <v>0</v>
      </c>
      <c r="M209" s="38"/>
    </row>
    <row r="210" spans="1:16" ht="27" hidden="1" customHeight="1">
      <c r="A210" s="180">
        <v>3</v>
      </c>
      <c r="B210" s="189">
        <v>1</v>
      </c>
      <c r="C210" s="189">
        <v>2</v>
      </c>
      <c r="D210" s="188">
        <v>1</v>
      </c>
      <c r="E210" s="189">
        <v>1</v>
      </c>
      <c r="F210" s="190">
        <v>5</v>
      </c>
      <c r="G210" s="191" t="s">
        <v>124</v>
      </c>
      <c r="H210" s="146">
        <v>183</v>
      </c>
      <c r="I210" s="174">
        <v>0</v>
      </c>
      <c r="J210" s="174">
        <v>0</v>
      </c>
      <c r="K210" s="174">
        <v>0</v>
      </c>
      <c r="L210" s="220">
        <v>0</v>
      </c>
      <c r="M210" s="38"/>
    </row>
    <row r="211" spans="1:16" ht="29.25" hidden="1" customHeight="1">
      <c r="A211" s="166">
        <v>3</v>
      </c>
      <c r="B211" s="167">
        <v>1</v>
      </c>
      <c r="C211" s="167">
        <v>3</v>
      </c>
      <c r="D211" s="166"/>
      <c r="E211" s="167"/>
      <c r="F211" s="169"/>
      <c r="G211" s="168" t="s">
        <v>125</v>
      </c>
      <c r="H211" s="146">
        <v>184</v>
      </c>
      <c r="I211" s="155">
        <f>SUM(I212+I215)</f>
        <v>0</v>
      </c>
      <c r="J211" s="197">
        <f>SUM(J212+J215)</f>
        <v>0</v>
      </c>
      <c r="K211" s="156">
        <f>SUM(K212+K215)</f>
        <v>0</v>
      </c>
      <c r="L211" s="155">
        <f>SUM(L212+L215)</f>
        <v>0</v>
      </c>
      <c r="M211" s="38"/>
    </row>
    <row r="212" spans="1:16" ht="27.75" hidden="1" customHeight="1">
      <c r="A212" s="161">
        <v>3</v>
      </c>
      <c r="B212" s="159">
        <v>1</v>
      </c>
      <c r="C212" s="159">
        <v>3</v>
      </c>
      <c r="D212" s="161">
        <v>1</v>
      </c>
      <c r="E212" s="166"/>
      <c r="F212" s="162"/>
      <c r="G212" s="160" t="s">
        <v>126</v>
      </c>
      <c r="H212" s="146">
        <v>185</v>
      </c>
      <c r="I212" s="177">
        <f t="shared" ref="I212:L213" si="20">I213</f>
        <v>0</v>
      </c>
      <c r="J212" s="199">
        <f t="shared" si="20"/>
        <v>0</v>
      </c>
      <c r="K212" s="178">
        <f t="shared" si="20"/>
        <v>0</v>
      </c>
      <c r="L212" s="177">
        <f t="shared" si="20"/>
        <v>0</v>
      </c>
      <c r="M212" s="38"/>
    </row>
    <row r="213" spans="1:16" ht="30.75" hidden="1" customHeight="1">
      <c r="A213" s="166">
        <v>3</v>
      </c>
      <c r="B213" s="167">
        <v>1</v>
      </c>
      <c r="C213" s="167">
        <v>3</v>
      </c>
      <c r="D213" s="166">
        <v>1</v>
      </c>
      <c r="E213" s="166">
        <v>1</v>
      </c>
      <c r="F213" s="169"/>
      <c r="G213" s="160" t="s">
        <v>126</v>
      </c>
      <c r="H213" s="146">
        <v>186</v>
      </c>
      <c r="I213" s="155">
        <f t="shared" si="20"/>
        <v>0</v>
      </c>
      <c r="J213" s="197">
        <f t="shared" si="20"/>
        <v>0</v>
      </c>
      <c r="K213" s="156">
        <f t="shared" si="20"/>
        <v>0</v>
      </c>
      <c r="L213" s="155">
        <f t="shared" si="20"/>
        <v>0</v>
      </c>
      <c r="M213" s="38"/>
    </row>
    <row r="214" spans="1:16" ht="27.75" hidden="1" customHeight="1">
      <c r="A214" s="166">
        <v>3</v>
      </c>
      <c r="B214" s="168">
        <v>1</v>
      </c>
      <c r="C214" s="166">
        <v>3</v>
      </c>
      <c r="D214" s="167">
        <v>1</v>
      </c>
      <c r="E214" s="167">
        <v>1</v>
      </c>
      <c r="F214" s="169">
        <v>1</v>
      </c>
      <c r="G214" s="160" t="s">
        <v>126</v>
      </c>
      <c r="H214" s="146">
        <v>187</v>
      </c>
      <c r="I214" s="220">
        <v>0</v>
      </c>
      <c r="J214" s="220">
        <v>0</v>
      </c>
      <c r="K214" s="220">
        <v>0</v>
      </c>
      <c r="L214" s="220">
        <v>0</v>
      </c>
      <c r="M214" s="38"/>
    </row>
    <row r="215" spans="1:16" ht="30.75" hidden="1" customHeight="1">
      <c r="A215" s="166">
        <v>3</v>
      </c>
      <c r="B215" s="168">
        <v>1</v>
      </c>
      <c r="C215" s="166">
        <v>3</v>
      </c>
      <c r="D215" s="167">
        <v>2</v>
      </c>
      <c r="E215" s="167"/>
      <c r="F215" s="169"/>
      <c r="G215" s="168" t="s">
        <v>127</v>
      </c>
      <c r="H215" s="146">
        <v>188</v>
      </c>
      <c r="I215" s="155">
        <f>I216</f>
        <v>0</v>
      </c>
      <c r="J215" s="197">
        <f>J216</f>
        <v>0</v>
      </c>
      <c r="K215" s="156">
        <f>K216</f>
        <v>0</v>
      </c>
      <c r="L215" s="155">
        <f>L216</f>
        <v>0</v>
      </c>
      <c r="M215" s="38"/>
    </row>
    <row r="216" spans="1:16" ht="27" hidden="1" customHeight="1">
      <c r="A216" s="161">
        <v>3</v>
      </c>
      <c r="B216" s="160">
        <v>1</v>
      </c>
      <c r="C216" s="161">
        <v>3</v>
      </c>
      <c r="D216" s="159">
        <v>2</v>
      </c>
      <c r="E216" s="159">
        <v>1</v>
      </c>
      <c r="F216" s="162"/>
      <c r="G216" s="168" t="s">
        <v>127</v>
      </c>
      <c r="H216" s="146">
        <v>189</v>
      </c>
      <c r="I216" s="155">
        <f t="shared" ref="I216:P216" si="21">SUM(I217:I222)</f>
        <v>0</v>
      </c>
      <c r="J216" s="155">
        <f t="shared" si="21"/>
        <v>0</v>
      </c>
      <c r="K216" s="155">
        <f t="shared" si="21"/>
        <v>0</v>
      </c>
      <c r="L216" s="155">
        <f t="shared" si="21"/>
        <v>0</v>
      </c>
      <c r="M216" s="226">
        <f t="shared" si="21"/>
        <v>0</v>
      </c>
      <c r="N216" s="226">
        <f t="shared" si="21"/>
        <v>0</v>
      </c>
      <c r="O216" s="226">
        <f t="shared" si="21"/>
        <v>0</v>
      </c>
      <c r="P216" s="226">
        <f t="shared" si="21"/>
        <v>0</v>
      </c>
    </row>
    <row r="217" spans="1:16" ht="24.75" hidden="1" customHeight="1">
      <c r="A217" s="166">
        <v>3</v>
      </c>
      <c r="B217" s="168">
        <v>1</v>
      </c>
      <c r="C217" s="166">
        <v>3</v>
      </c>
      <c r="D217" s="167">
        <v>2</v>
      </c>
      <c r="E217" s="167">
        <v>1</v>
      </c>
      <c r="F217" s="169">
        <v>1</v>
      </c>
      <c r="G217" s="168" t="s">
        <v>128</v>
      </c>
      <c r="H217" s="146">
        <v>190</v>
      </c>
      <c r="I217" s="174">
        <v>0</v>
      </c>
      <c r="J217" s="174">
        <v>0</v>
      </c>
      <c r="K217" s="174">
        <v>0</v>
      </c>
      <c r="L217" s="220">
        <v>0</v>
      </c>
      <c r="M217" s="38"/>
    </row>
    <row r="218" spans="1:16" ht="26.25" hidden="1" customHeight="1">
      <c r="A218" s="166">
        <v>3</v>
      </c>
      <c r="B218" s="168">
        <v>1</v>
      </c>
      <c r="C218" s="166">
        <v>3</v>
      </c>
      <c r="D218" s="167">
        <v>2</v>
      </c>
      <c r="E218" s="167">
        <v>1</v>
      </c>
      <c r="F218" s="169">
        <v>2</v>
      </c>
      <c r="G218" s="168" t="s">
        <v>129</v>
      </c>
      <c r="H218" s="146">
        <v>191</v>
      </c>
      <c r="I218" s="174">
        <v>0</v>
      </c>
      <c r="J218" s="174">
        <v>0</v>
      </c>
      <c r="K218" s="174">
        <v>0</v>
      </c>
      <c r="L218" s="174">
        <v>0</v>
      </c>
      <c r="M218" s="38"/>
    </row>
    <row r="219" spans="1:16" ht="26.25" hidden="1" customHeight="1">
      <c r="A219" s="166">
        <v>3</v>
      </c>
      <c r="B219" s="168">
        <v>1</v>
      </c>
      <c r="C219" s="166">
        <v>3</v>
      </c>
      <c r="D219" s="167">
        <v>2</v>
      </c>
      <c r="E219" s="167">
        <v>1</v>
      </c>
      <c r="F219" s="169">
        <v>3</v>
      </c>
      <c r="G219" s="168" t="s">
        <v>130</v>
      </c>
      <c r="H219" s="146">
        <v>192</v>
      </c>
      <c r="I219" s="174">
        <v>0</v>
      </c>
      <c r="J219" s="174">
        <v>0</v>
      </c>
      <c r="K219" s="174">
        <v>0</v>
      </c>
      <c r="L219" s="174">
        <v>0</v>
      </c>
      <c r="M219" s="38"/>
    </row>
    <row r="220" spans="1:16" ht="27.75" hidden="1" customHeight="1">
      <c r="A220" s="166">
        <v>3</v>
      </c>
      <c r="B220" s="168">
        <v>1</v>
      </c>
      <c r="C220" s="166">
        <v>3</v>
      </c>
      <c r="D220" s="167">
        <v>2</v>
      </c>
      <c r="E220" s="167">
        <v>1</v>
      </c>
      <c r="F220" s="169">
        <v>4</v>
      </c>
      <c r="G220" s="168" t="s">
        <v>363</v>
      </c>
      <c r="H220" s="146">
        <v>193</v>
      </c>
      <c r="I220" s="174">
        <v>0</v>
      </c>
      <c r="J220" s="174">
        <v>0</v>
      </c>
      <c r="K220" s="174">
        <v>0</v>
      </c>
      <c r="L220" s="220">
        <v>0</v>
      </c>
      <c r="M220" s="38"/>
    </row>
    <row r="221" spans="1:16" ht="29.25" hidden="1" customHeight="1">
      <c r="A221" s="166">
        <v>3</v>
      </c>
      <c r="B221" s="168">
        <v>1</v>
      </c>
      <c r="C221" s="166">
        <v>3</v>
      </c>
      <c r="D221" s="167">
        <v>2</v>
      </c>
      <c r="E221" s="167">
        <v>1</v>
      </c>
      <c r="F221" s="169">
        <v>5</v>
      </c>
      <c r="G221" s="160" t="s">
        <v>131</v>
      </c>
      <c r="H221" s="146">
        <v>194</v>
      </c>
      <c r="I221" s="174">
        <v>0</v>
      </c>
      <c r="J221" s="174">
        <v>0</v>
      </c>
      <c r="K221" s="174">
        <v>0</v>
      </c>
      <c r="L221" s="174">
        <v>0</v>
      </c>
      <c r="M221" s="38"/>
    </row>
    <row r="222" spans="1:16" ht="25.5" hidden="1" customHeight="1">
      <c r="A222" s="166">
        <v>3</v>
      </c>
      <c r="B222" s="168">
        <v>1</v>
      </c>
      <c r="C222" s="166">
        <v>3</v>
      </c>
      <c r="D222" s="167">
        <v>2</v>
      </c>
      <c r="E222" s="167">
        <v>1</v>
      </c>
      <c r="F222" s="169">
        <v>6</v>
      </c>
      <c r="G222" s="160" t="s">
        <v>127</v>
      </c>
      <c r="H222" s="146">
        <v>195</v>
      </c>
      <c r="I222" s="174">
        <v>0</v>
      </c>
      <c r="J222" s="174">
        <v>0</v>
      </c>
      <c r="K222" s="174">
        <v>0</v>
      </c>
      <c r="L222" s="220">
        <v>0</v>
      </c>
      <c r="M222" s="38"/>
    </row>
    <row r="223" spans="1:16" ht="27" hidden="1" customHeight="1">
      <c r="A223" s="161">
        <v>3</v>
      </c>
      <c r="B223" s="159">
        <v>1</v>
      </c>
      <c r="C223" s="159">
        <v>4</v>
      </c>
      <c r="D223" s="159"/>
      <c r="E223" s="159"/>
      <c r="F223" s="162"/>
      <c r="G223" s="160" t="s">
        <v>132</v>
      </c>
      <c r="H223" s="146">
        <v>196</v>
      </c>
      <c r="I223" s="177">
        <f t="shared" ref="I223:L225" si="22">I224</f>
        <v>0</v>
      </c>
      <c r="J223" s="199">
        <f t="shared" si="22"/>
        <v>0</v>
      </c>
      <c r="K223" s="178">
        <f t="shared" si="22"/>
        <v>0</v>
      </c>
      <c r="L223" s="178">
        <f t="shared" si="22"/>
        <v>0</v>
      </c>
      <c r="M223" s="38"/>
    </row>
    <row r="224" spans="1:16" ht="27" hidden="1" customHeight="1">
      <c r="A224" s="180">
        <v>3</v>
      </c>
      <c r="B224" s="189">
        <v>1</v>
      </c>
      <c r="C224" s="189">
        <v>4</v>
      </c>
      <c r="D224" s="189">
        <v>1</v>
      </c>
      <c r="E224" s="189"/>
      <c r="F224" s="190"/>
      <c r="G224" s="160" t="s">
        <v>132</v>
      </c>
      <c r="H224" s="146">
        <v>197</v>
      </c>
      <c r="I224" s="184">
        <f t="shared" si="22"/>
        <v>0</v>
      </c>
      <c r="J224" s="211">
        <f t="shared" si="22"/>
        <v>0</v>
      </c>
      <c r="K224" s="185">
        <f t="shared" si="22"/>
        <v>0</v>
      </c>
      <c r="L224" s="185">
        <f t="shared" si="22"/>
        <v>0</v>
      </c>
      <c r="M224" s="38"/>
    </row>
    <row r="225" spans="1:13" ht="27.75" hidden="1" customHeight="1">
      <c r="A225" s="166">
        <v>3</v>
      </c>
      <c r="B225" s="167">
        <v>1</v>
      </c>
      <c r="C225" s="167">
        <v>4</v>
      </c>
      <c r="D225" s="167">
        <v>1</v>
      </c>
      <c r="E225" s="167">
        <v>1</v>
      </c>
      <c r="F225" s="169"/>
      <c r="G225" s="160" t="s">
        <v>133</v>
      </c>
      <c r="H225" s="146">
        <v>198</v>
      </c>
      <c r="I225" s="155">
        <f t="shared" si="22"/>
        <v>0</v>
      </c>
      <c r="J225" s="197">
        <f t="shared" si="22"/>
        <v>0</v>
      </c>
      <c r="K225" s="156">
        <f t="shared" si="22"/>
        <v>0</v>
      </c>
      <c r="L225" s="156">
        <f t="shared" si="22"/>
        <v>0</v>
      </c>
      <c r="M225" s="38"/>
    </row>
    <row r="226" spans="1:13" ht="27" hidden="1" customHeight="1">
      <c r="A226" s="170">
        <v>3</v>
      </c>
      <c r="B226" s="166">
        <v>1</v>
      </c>
      <c r="C226" s="167">
        <v>4</v>
      </c>
      <c r="D226" s="167">
        <v>1</v>
      </c>
      <c r="E226" s="167">
        <v>1</v>
      </c>
      <c r="F226" s="169">
        <v>1</v>
      </c>
      <c r="G226" s="160" t="s">
        <v>133</v>
      </c>
      <c r="H226" s="146">
        <v>199</v>
      </c>
      <c r="I226" s="174">
        <v>0</v>
      </c>
      <c r="J226" s="174">
        <v>0</v>
      </c>
      <c r="K226" s="174">
        <v>0</v>
      </c>
      <c r="L226" s="174">
        <v>0</v>
      </c>
      <c r="M226" s="38"/>
    </row>
    <row r="227" spans="1:13" ht="26.25" hidden="1" customHeight="1">
      <c r="A227" s="170">
        <v>3</v>
      </c>
      <c r="B227" s="167">
        <v>1</v>
      </c>
      <c r="C227" s="167">
        <v>5</v>
      </c>
      <c r="D227" s="167"/>
      <c r="E227" s="167"/>
      <c r="F227" s="169"/>
      <c r="G227" s="168" t="s">
        <v>392</v>
      </c>
      <c r="H227" s="146">
        <v>200</v>
      </c>
      <c r="I227" s="155">
        <f t="shared" ref="I227:L228" si="23">I228</f>
        <v>0</v>
      </c>
      <c r="J227" s="155">
        <f t="shared" si="23"/>
        <v>0</v>
      </c>
      <c r="K227" s="155">
        <f t="shared" si="23"/>
        <v>0</v>
      </c>
      <c r="L227" s="155">
        <f t="shared" si="23"/>
        <v>0</v>
      </c>
      <c r="M227" s="38"/>
    </row>
    <row r="228" spans="1:13" ht="30" hidden="1" customHeight="1">
      <c r="A228" s="170">
        <v>3</v>
      </c>
      <c r="B228" s="167">
        <v>1</v>
      </c>
      <c r="C228" s="167">
        <v>5</v>
      </c>
      <c r="D228" s="167">
        <v>1</v>
      </c>
      <c r="E228" s="167"/>
      <c r="F228" s="169"/>
      <c r="G228" s="168" t="s">
        <v>392</v>
      </c>
      <c r="H228" s="146">
        <v>201</v>
      </c>
      <c r="I228" s="155">
        <f t="shared" si="23"/>
        <v>0</v>
      </c>
      <c r="J228" s="155">
        <f t="shared" si="23"/>
        <v>0</v>
      </c>
      <c r="K228" s="155">
        <f t="shared" si="23"/>
        <v>0</v>
      </c>
      <c r="L228" s="155">
        <f t="shared" si="23"/>
        <v>0</v>
      </c>
      <c r="M228" s="38"/>
    </row>
    <row r="229" spans="1:13" ht="27" hidden="1" customHeight="1">
      <c r="A229" s="170">
        <v>3</v>
      </c>
      <c r="B229" s="167">
        <v>1</v>
      </c>
      <c r="C229" s="167">
        <v>5</v>
      </c>
      <c r="D229" s="167">
        <v>1</v>
      </c>
      <c r="E229" s="167">
        <v>1</v>
      </c>
      <c r="F229" s="169"/>
      <c r="G229" s="168" t="s">
        <v>392</v>
      </c>
      <c r="H229" s="146">
        <v>202</v>
      </c>
      <c r="I229" s="155">
        <f>SUM(I230:I232)</f>
        <v>0</v>
      </c>
      <c r="J229" s="155">
        <f>SUM(J230:J232)</f>
        <v>0</v>
      </c>
      <c r="K229" s="155">
        <f>SUM(K230:K232)</f>
        <v>0</v>
      </c>
      <c r="L229" s="155">
        <f>SUM(L230:L232)</f>
        <v>0</v>
      </c>
      <c r="M229" s="38"/>
    </row>
    <row r="230" spans="1:13" ht="31.5" hidden="1" customHeight="1">
      <c r="A230" s="170">
        <v>3</v>
      </c>
      <c r="B230" s="167">
        <v>1</v>
      </c>
      <c r="C230" s="167">
        <v>5</v>
      </c>
      <c r="D230" s="167">
        <v>1</v>
      </c>
      <c r="E230" s="167">
        <v>1</v>
      </c>
      <c r="F230" s="169">
        <v>1</v>
      </c>
      <c r="G230" s="227" t="s">
        <v>134</v>
      </c>
      <c r="H230" s="146">
        <v>203</v>
      </c>
      <c r="I230" s="174">
        <v>0</v>
      </c>
      <c r="J230" s="174">
        <v>0</v>
      </c>
      <c r="K230" s="174">
        <v>0</v>
      </c>
      <c r="L230" s="174">
        <v>0</v>
      </c>
      <c r="M230" s="38"/>
    </row>
    <row r="231" spans="1:13" ht="25.5" hidden="1" customHeight="1">
      <c r="A231" s="170">
        <v>3</v>
      </c>
      <c r="B231" s="167">
        <v>1</v>
      </c>
      <c r="C231" s="167">
        <v>5</v>
      </c>
      <c r="D231" s="167">
        <v>1</v>
      </c>
      <c r="E231" s="167">
        <v>1</v>
      </c>
      <c r="F231" s="169">
        <v>2</v>
      </c>
      <c r="G231" s="227" t="s">
        <v>135</v>
      </c>
      <c r="H231" s="146">
        <v>204</v>
      </c>
      <c r="I231" s="174">
        <v>0</v>
      </c>
      <c r="J231" s="174">
        <v>0</v>
      </c>
      <c r="K231" s="174">
        <v>0</v>
      </c>
      <c r="L231" s="174">
        <v>0</v>
      </c>
      <c r="M231" s="38"/>
    </row>
    <row r="232" spans="1:13" ht="28.5" hidden="1" customHeight="1">
      <c r="A232" s="170">
        <v>3</v>
      </c>
      <c r="B232" s="167">
        <v>1</v>
      </c>
      <c r="C232" s="167">
        <v>5</v>
      </c>
      <c r="D232" s="167">
        <v>1</v>
      </c>
      <c r="E232" s="167">
        <v>1</v>
      </c>
      <c r="F232" s="169">
        <v>3</v>
      </c>
      <c r="G232" s="227" t="s">
        <v>136</v>
      </c>
      <c r="H232" s="146">
        <v>205</v>
      </c>
      <c r="I232" s="174">
        <v>0</v>
      </c>
      <c r="J232" s="174">
        <v>0</v>
      </c>
      <c r="K232" s="174">
        <v>0</v>
      </c>
      <c r="L232" s="174">
        <v>0</v>
      </c>
      <c r="M232" s="38"/>
    </row>
    <row r="233" spans="1:13" ht="41.25" hidden="1" customHeight="1">
      <c r="A233" s="151">
        <v>3</v>
      </c>
      <c r="B233" s="152">
        <v>2</v>
      </c>
      <c r="C233" s="152"/>
      <c r="D233" s="152"/>
      <c r="E233" s="152"/>
      <c r="F233" s="154"/>
      <c r="G233" s="153" t="s">
        <v>364</v>
      </c>
      <c r="H233" s="146">
        <v>206</v>
      </c>
      <c r="I233" s="155">
        <f>SUM(I234+I266)</f>
        <v>0</v>
      </c>
      <c r="J233" s="197">
        <f>SUM(J234+J266)</f>
        <v>0</v>
      </c>
      <c r="K233" s="156">
        <f>SUM(K234+K266)</f>
        <v>0</v>
      </c>
      <c r="L233" s="156">
        <f>SUM(L234+L266)</f>
        <v>0</v>
      </c>
      <c r="M233" s="38"/>
    </row>
    <row r="234" spans="1:13" ht="26.25" hidden="1" customHeight="1">
      <c r="A234" s="180">
        <v>3</v>
      </c>
      <c r="B234" s="188">
        <v>2</v>
      </c>
      <c r="C234" s="189">
        <v>1</v>
      </c>
      <c r="D234" s="189"/>
      <c r="E234" s="189"/>
      <c r="F234" s="190"/>
      <c r="G234" s="191" t="s">
        <v>138</v>
      </c>
      <c r="H234" s="146">
        <v>207</v>
      </c>
      <c r="I234" s="184">
        <f>SUM(I235+I244+I248+I252+I256+I259+I262)</f>
        <v>0</v>
      </c>
      <c r="J234" s="211">
        <f>SUM(J235+J244+J248+J252+J256+J259+J262)</f>
        <v>0</v>
      </c>
      <c r="K234" s="185">
        <f>SUM(K235+K244+K248+K252+K256+K259+K262)</f>
        <v>0</v>
      </c>
      <c r="L234" s="185">
        <f>SUM(L235+L244+L248+L252+L256+L259+L262)</f>
        <v>0</v>
      </c>
      <c r="M234" s="38"/>
    </row>
    <row r="235" spans="1:13" ht="30" hidden="1" customHeight="1">
      <c r="A235" s="166">
        <v>3</v>
      </c>
      <c r="B235" s="167">
        <v>2</v>
      </c>
      <c r="C235" s="167">
        <v>1</v>
      </c>
      <c r="D235" s="167">
        <v>1</v>
      </c>
      <c r="E235" s="167"/>
      <c r="F235" s="169"/>
      <c r="G235" s="168" t="s">
        <v>139</v>
      </c>
      <c r="H235" s="146">
        <v>208</v>
      </c>
      <c r="I235" s="184">
        <f>I236</f>
        <v>0</v>
      </c>
      <c r="J235" s="184">
        <f>J236</f>
        <v>0</v>
      </c>
      <c r="K235" s="184">
        <f>K236</f>
        <v>0</v>
      </c>
      <c r="L235" s="184">
        <f>L236</f>
        <v>0</v>
      </c>
      <c r="M235" s="38"/>
    </row>
    <row r="236" spans="1:13" ht="27" hidden="1" customHeight="1">
      <c r="A236" s="166">
        <v>3</v>
      </c>
      <c r="B236" s="166">
        <v>2</v>
      </c>
      <c r="C236" s="167">
        <v>1</v>
      </c>
      <c r="D236" s="167">
        <v>1</v>
      </c>
      <c r="E236" s="167">
        <v>1</v>
      </c>
      <c r="F236" s="169"/>
      <c r="G236" s="168" t="s">
        <v>140</v>
      </c>
      <c r="H236" s="146">
        <v>209</v>
      </c>
      <c r="I236" s="155">
        <f>SUM(I237:I237)</f>
        <v>0</v>
      </c>
      <c r="J236" s="197">
        <f>SUM(J237:J237)</f>
        <v>0</v>
      </c>
      <c r="K236" s="156">
        <f>SUM(K237:K237)</f>
        <v>0</v>
      </c>
      <c r="L236" s="156">
        <f>SUM(L237:L237)</f>
        <v>0</v>
      </c>
      <c r="M236" s="38"/>
    </row>
    <row r="237" spans="1:13" ht="25.5" hidden="1" customHeight="1">
      <c r="A237" s="180">
        <v>3</v>
      </c>
      <c r="B237" s="180">
        <v>2</v>
      </c>
      <c r="C237" s="189">
        <v>1</v>
      </c>
      <c r="D237" s="189">
        <v>1</v>
      </c>
      <c r="E237" s="189">
        <v>1</v>
      </c>
      <c r="F237" s="190">
        <v>1</v>
      </c>
      <c r="G237" s="191" t="s">
        <v>140</v>
      </c>
      <c r="H237" s="146">
        <v>210</v>
      </c>
      <c r="I237" s="174">
        <v>0</v>
      </c>
      <c r="J237" s="174">
        <v>0</v>
      </c>
      <c r="K237" s="174">
        <v>0</v>
      </c>
      <c r="L237" s="174">
        <v>0</v>
      </c>
      <c r="M237" s="38"/>
    </row>
    <row r="238" spans="1:13" ht="25.5" hidden="1" customHeight="1">
      <c r="A238" s="180">
        <v>3</v>
      </c>
      <c r="B238" s="189">
        <v>2</v>
      </c>
      <c r="C238" s="189">
        <v>1</v>
      </c>
      <c r="D238" s="189">
        <v>1</v>
      </c>
      <c r="E238" s="189">
        <v>2</v>
      </c>
      <c r="F238" s="190"/>
      <c r="G238" s="191" t="s">
        <v>141</v>
      </c>
      <c r="H238" s="146">
        <v>211</v>
      </c>
      <c r="I238" s="155">
        <f>SUM(I239:I240)</f>
        <v>0</v>
      </c>
      <c r="J238" s="155">
        <f>SUM(J239:J240)</f>
        <v>0</v>
      </c>
      <c r="K238" s="155">
        <f>SUM(K239:K240)</f>
        <v>0</v>
      </c>
      <c r="L238" s="155">
        <f>SUM(L239:L240)</f>
        <v>0</v>
      </c>
      <c r="M238" s="38"/>
    </row>
    <row r="239" spans="1:13" ht="24.75" hidden="1" customHeight="1">
      <c r="A239" s="180">
        <v>3</v>
      </c>
      <c r="B239" s="189">
        <v>2</v>
      </c>
      <c r="C239" s="189">
        <v>1</v>
      </c>
      <c r="D239" s="189">
        <v>1</v>
      </c>
      <c r="E239" s="189">
        <v>2</v>
      </c>
      <c r="F239" s="190">
        <v>1</v>
      </c>
      <c r="G239" s="191" t="s">
        <v>142</v>
      </c>
      <c r="H239" s="146">
        <v>212</v>
      </c>
      <c r="I239" s="174">
        <v>0</v>
      </c>
      <c r="J239" s="174">
        <v>0</v>
      </c>
      <c r="K239" s="174">
        <v>0</v>
      </c>
      <c r="L239" s="174">
        <v>0</v>
      </c>
      <c r="M239" s="38"/>
    </row>
    <row r="240" spans="1:13" ht="25.5" hidden="1" customHeight="1">
      <c r="A240" s="180">
        <v>3</v>
      </c>
      <c r="B240" s="189">
        <v>2</v>
      </c>
      <c r="C240" s="189">
        <v>1</v>
      </c>
      <c r="D240" s="189">
        <v>1</v>
      </c>
      <c r="E240" s="189">
        <v>2</v>
      </c>
      <c r="F240" s="190">
        <v>2</v>
      </c>
      <c r="G240" s="191" t="s">
        <v>143</v>
      </c>
      <c r="H240" s="146">
        <v>213</v>
      </c>
      <c r="I240" s="174">
        <v>0</v>
      </c>
      <c r="J240" s="174">
        <v>0</v>
      </c>
      <c r="K240" s="174">
        <v>0</v>
      </c>
      <c r="L240" s="174">
        <v>0</v>
      </c>
      <c r="M240" s="38"/>
    </row>
    <row r="241" spans="1:13" ht="25.5" hidden="1" customHeight="1">
      <c r="A241" s="180">
        <v>3</v>
      </c>
      <c r="B241" s="189">
        <v>2</v>
      </c>
      <c r="C241" s="189">
        <v>1</v>
      </c>
      <c r="D241" s="189">
        <v>1</v>
      </c>
      <c r="E241" s="189">
        <v>3</v>
      </c>
      <c r="F241" s="228"/>
      <c r="G241" s="191" t="s">
        <v>144</v>
      </c>
      <c r="H241" s="146">
        <v>214</v>
      </c>
      <c r="I241" s="155">
        <f>SUM(I242:I243)</f>
        <v>0</v>
      </c>
      <c r="J241" s="155">
        <f>SUM(J242:J243)</f>
        <v>0</v>
      </c>
      <c r="K241" s="155">
        <f>SUM(K242:K243)</f>
        <v>0</v>
      </c>
      <c r="L241" s="155">
        <f>SUM(L242:L243)</f>
        <v>0</v>
      </c>
      <c r="M241" s="38"/>
    </row>
    <row r="242" spans="1:13" ht="29.25" hidden="1" customHeight="1">
      <c r="A242" s="180">
        <v>3</v>
      </c>
      <c r="B242" s="189">
        <v>2</v>
      </c>
      <c r="C242" s="189">
        <v>1</v>
      </c>
      <c r="D242" s="189">
        <v>1</v>
      </c>
      <c r="E242" s="189">
        <v>3</v>
      </c>
      <c r="F242" s="190">
        <v>1</v>
      </c>
      <c r="G242" s="191" t="s">
        <v>145</v>
      </c>
      <c r="H242" s="146">
        <v>215</v>
      </c>
      <c r="I242" s="174">
        <v>0</v>
      </c>
      <c r="J242" s="174">
        <v>0</v>
      </c>
      <c r="K242" s="174">
        <v>0</v>
      </c>
      <c r="L242" s="174">
        <v>0</v>
      </c>
      <c r="M242" s="38"/>
    </row>
    <row r="243" spans="1:13" ht="25.5" hidden="1" customHeight="1">
      <c r="A243" s="180">
        <v>3</v>
      </c>
      <c r="B243" s="189">
        <v>2</v>
      </c>
      <c r="C243" s="189">
        <v>1</v>
      </c>
      <c r="D243" s="189">
        <v>1</v>
      </c>
      <c r="E243" s="189">
        <v>3</v>
      </c>
      <c r="F243" s="190">
        <v>2</v>
      </c>
      <c r="G243" s="191" t="s">
        <v>146</v>
      </c>
      <c r="H243" s="146">
        <v>216</v>
      </c>
      <c r="I243" s="174">
        <v>0</v>
      </c>
      <c r="J243" s="174">
        <v>0</v>
      </c>
      <c r="K243" s="174">
        <v>0</v>
      </c>
      <c r="L243" s="174">
        <v>0</v>
      </c>
      <c r="M243" s="38"/>
    </row>
    <row r="244" spans="1:13" ht="27" hidden="1" customHeight="1">
      <c r="A244" s="166">
        <v>3</v>
      </c>
      <c r="B244" s="167">
        <v>2</v>
      </c>
      <c r="C244" s="167">
        <v>1</v>
      </c>
      <c r="D244" s="167">
        <v>2</v>
      </c>
      <c r="E244" s="167"/>
      <c r="F244" s="169"/>
      <c r="G244" s="168" t="s">
        <v>147</v>
      </c>
      <c r="H244" s="146">
        <v>217</v>
      </c>
      <c r="I244" s="155">
        <f>I245</f>
        <v>0</v>
      </c>
      <c r="J244" s="155">
        <f>J245</f>
        <v>0</v>
      </c>
      <c r="K244" s="155">
        <f>K245</f>
        <v>0</v>
      </c>
      <c r="L244" s="155">
        <f>L245</f>
        <v>0</v>
      </c>
      <c r="M244" s="38"/>
    </row>
    <row r="245" spans="1:13" ht="27.75" hidden="1" customHeight="1">
      <c r="A245" s="166">
        <v>3</v>
      </c>
      <c r="B245" s="167">
        <v>2</v>
      </c>
      <c r="C245" s="167">
        <v>1</v>
      </c>
      <c r="D245" s="167">
        <v>2</v>
      </c>
      <c r="E245" s="167">
        <v>1</v>
      </c>
      <c r="F245" s="169"/>
      <c r="G245" s="168" t="s">
        <v>147</v>
      </c>
      <c r="H245" s="146">
        <v>218</v>
      </c>
      <c r="I245" s="155">
        <f>SUM(I246:I247)</f>
        <v>0</v>
      </c>
      <c r="J245" s="197">
        <f>SUM(J246:J247)</f>
        <v>0</v>
      </c>
      <c r="K245" s="156">
        <f>SUM(K246:K247)</f>
        <v>0</v>
      </c>
      <c r="L245" s="156">
        <f>SUM(L246:L247)</f>
        <v>0</v>
      </c>
      <c r="M245" s="38"/>
    </row>
    <row r="246" spans="1:13" ht="27" hidden="1" customHeight="1">
      <c r="A246" s="180">
        <v>3</v>
      </c>
      <c r="B246" s="188">
        <v>2</v>
      </c>
      <c r="C246" s="189">
        <v>1</v>
      </c>
      <c r="D246" s="189">
        <v>2</v>
      </c>
      <c r="E246" s="189">
        <v>1</v>
      </c>
      <c r="F246" s="190">
        <v>1</v>
      </c>
      <c r="G246" s="191" t="s">
        <v>148</v>
      </c>
      <c r="H246" s="146">
        <v>219</v>
      </c>
      <c r="I246" s="174">
        <v>0</v>
      </c>
      <c r="J246" s="174">
        <v>0</v>
      </c>
      <c r="K246" s="174">
        <v>0</v>
      </c>
      <c r="L246" s="174">
        <v>0</v>
      </c>
      <c r="M246" s="38"/>
    </row>
    <row r="247" spans="1:13" ht="25.5" hidden="1" customHeight="1">
      <c r="A247" s="166">
        <v>3</v>
      </c>
      <c r="B247" s="167">
        <v>2</v>
      </c>
      <c r="C247" s="167">
        <v>1</v>
      </c>
      <c r="D247" s="167">
        <v>2</v>
      </c>
      <c r="E247" s="167">
        <v>1</v>
      </c>
      <c r="F247" s="169">
        <v>2</v>
      </c>
      <c r="G247" s="168" t="s">
        <v>149</v>
      </c>
      <c r="H247" s="146">
        <v>220</v>
      </c>
      <c r="I247" s="174">
        <v>0</v>
      </c>
      <c r="J247" s="174">
        <v>0</v>
      </c>
      <c r="K247" s="174">
        <v>0</v>
      </c>
      <c r="L247" s="174">
        <v>0</v>
      </c>
      <c r="M247" s="38"/>
    </row>
    <row r="248" spans="1:13" ht="26.25" hidden="1" customHeight="1">
      <c r="A248" s="161">
        <v>3</v>
      </c>
      <c r="B248" s="159">
        <v>2</v>
      </c>
      <c r="C248" s="159">
        <v>1</v>
      </c>
      <c r="D248" s="159">
        <v>3</v>
      </c>
      <c r="E248" s="159"/>
      <c r="F248" s="162"/>
      <c r="G248" s="160" t="s">
        <v>150</v>
      </c>
      <c r="H248" s="146">
        <v>221</v>
      </c>
      <c r="I248" s="177">
        <f>I249</f>
        <v>0</v>
      </c>
      <c r="J248" s="199">
        <f>J249</f>
        <v>0</v>
      </c>
      <c r="K248" s="178">
        <f>K249</f>
        <v>0</v>
      </c>
      <c r="L248" s="178">
        <f>L249</f>
        <v>0</v>
      </c>
      <c r="M248" s="38"/>
    </row>
    <row r="249" spans="1:13" ht="29.25" hidden="1" customHeight="1">
      <c r="A249" s="166">
        <v>3</v>
      </c>
      <c r="B249" s="167">
        <v>2</v>
      </c>
      <c r="C249" s="167">
        <v>1</v>
      </c>
      <c r="D249" s="167">
        <v>3</v>
      </c>
      <c r="E249" s="167">
        <v>1</v>
      </c>
      <c r="F249" s="169"/>
      <c r="G249" s="160" t="s">
        <v>150</v>
      </c>
      <c r="H249" s="146">
        <v>222</v>
      </c>
      <c r="I249" s="155">
        <f>I250+I251</f>
        <v>0</v>
      </c>
      <c r="J249" s="155">
        <f>J250+J251</f>
        <v>0</v>
      </c>
      <c r="K249" s="155">
        <f>K250+K251</f>
        <v>0</v>
      </c>
      <c r="L249" s="155">
        <f>L250+L251</f>
        <v>0</v>
      </c>
      <c r="M249" s="38"/>
    </row>
    <row r="250" spans="1:13" ht="30" hidden="1" customHeight="1">
      <c r="A250" s="166">
        <v>3</v>
      </c>
      <c r="B250" s="167">
        <v>2</v>
      </c>
      <c r="C250" s="167">
        <v>1</v>
      </c>
      <c r="D250" s="167">
        <v>3</v>
      </c>
      <c r="E250" s="167">
        <v>1</v>
      </c>
      <c r="F250" s="169">
        <v>1</v>
      </c>
      <c r="G250" s="168" t="s">
        <v>151</v>
      </c>
      <c r="H250" s="146">
        <v>223</v>
      </c>
      <c r="I250" s="174">
        <v>0</v>
      </c>
      <c r="J250" s="174">
        <v>0</v>
      </c>
      <c r="K250" s="174">
        <v>0</v>
      </c>
      <c r="L250" s="174">
        <v>0</v>
      </c>
      <c r="M250" s="38"/>
    </row>
    <row r="251" spans="1:13" ht="27.75" hidden="1" customHeight="1">
      <c r="A251" s="166">
        <v>3</v>
      </c>
      <c r="B251" s="167">
        <v>2</v>
      </c>
      <c r="C251" s="167">
        <v>1</v>
      </c>
      <c r="D251" s="167">
        <v>3</v>
      </c>
      <c r="E251" s="167">
        <v>1</v>
      </c>
      <c r="F251" s="169">
        <v>2</v>
      </c>
      <c r="G251" s="168" t="s">
        <v>152</v>
      </c>
      <c r="H251" s="146">
        <v>224</v>
      </c>
      <c r="I251" s="220">
        <v>0</v>
      </c>
      <c r="J251" s="217">
        <v>0</v>
      </c>
      <c r="K251" s="220">
        <v>0</v>
      </c>
      <c r="L251" s="220">
        <v>0</v>
      </c>
      <c r="M251" s="38"/>
    </row>
    <row r="252" spans="1:13" ht="26.25" hidden="1" customHeight="1">
      <c r="A252" s="166">
        <v>3</v>
      </c>
      <c r="B252" s="167">
        <v>2</v>
      </c>
      <c r="C252" s="167">
        <v>1</v>
      </c>
      <c r="D252" s="167">
        <v>4</v>
      </c>
      <c r="E252" s="167"/>
      <c r="F252" s="169"/>
      <c r="G252" s="168" t="s">
        <v>153</v>
      </c>
      <c r="H252" s="146">
        <v>225</v>
      </c>
      <c r="I252" s="155">
        <f>I253</f>
        <v>0</v>
      </c>
      <c r="J252" s="156">
        <f>J253</f>
        <v>0</v>
      </c>
      <c r="K252" s="155">
        <f>K253</f>
        <v>0</v>
      </c>
      <c r="L252" s="156">
        <f>L253</f>
        <v>0</v>
      </c>
      <c r="M252" s="38"/>
    </row>
    <row r="253" spans="1:13" ht="27.75" hidden="1" customHeight="1">
      <c r="A253" s="161">
        <v>3</v>
      </c>
      <c r="B253" s="159">
        <v>2</v>
      </c>
      <c r="C253" s="159">
        <v>1</v>
      </c>
      <c r="D253" s="159">
        <v>4</v>
      </c>
      <c r="E253" s="159">
        <v>1</v>
      </c>
      <c r="F253" s="162"/>
      <c r="G253" s="160" t="s">
        <v>153</v>
      </c>
      <c r="H253" s="146">
        <v>226</v>
      </c>
      <c r="I253" s="177">
        <f>SUM(I254:I255)</f>
        <v>0</v>
      </c>
      <c r="J253" s="199">
        <f>SUM(J254:J255)</f>
        <v>0</v>
      </c>
      <c r="K253" s="178">
        <f>SUM(K254:K255)</f>
        <v>0</v>
      </c>
      <c r="L253" s="178">
        <f>SUM(L254:L255)</f>
        <v>0</v>
      </c>
      <c r="M253" s="38"/>
    </row>
    <row r="254" spans="1:13" ht="25.5" hidden="1" customHeight="1">
      <c r="A254" s="166">
        <v>3</v>
      </c>
      <c r="B254" s="167">
        <v>2</v>
      </c>
      <c r="C254" s="167">
        <v>1</v>
      </c>
      <c r="D254" s="167">
        <v>4</v>
      </c>
      <c r="E254" s="167">
        <v>1</v>
      </c>
      <c r="F254" s="169">
        <v>1</v>
      </c>
      <c r="G254" s="168" t="s">
        <v>154</v>
      </c>
      <c r="H254" s="146">
        <v>227</v>
      </c>
      <c r="I254" s="174">
        <v>0</v>
      </c>
      <c r="J254" s="174">
        <v>0</v>
      </c>
      <c r="K254" s="174">
        <v>0</v>
      </c>
      <c r="L254" s="174">
        <v>0</v>
      </c>
      <c r="M254" s="38"/>
    </row>
    <row r="255" spans="1:13" ht="27.75" hidden="1" customHeight="1">
      <c r="A255" s="166">
        <v>3</v>
      </c>
      <c r="B255" s="167">
        <v>2</v>
      </c>
      <c r="C255" s="167">
        <v>1</v>
      </c>
      <c r="D255" s="167">
        <v>4</v>
      </c>
      <c r="E255" s="167">
        <v>1</v>
      </c>
      <c r="F255" s="169">
        <v>2</v>
      </c>
      <c r="G255" s="168" t="s">
        <v>155</v>
      </c>
      <c r="H255" s="146">
        <v>228</v>
      </c>
      <c r="I255" s="174">
        <v>0</v>
      </c>
      <c r="J255" s="174">
        <v>0</v>
      </c>
      <c r="K255" s="174">
        <v>0</v>
      </c>
      <c r="L255" s="174">
        <v>0</v>
      </c>
      <c r="M255" s="38"/>
    </row>
    <row r="256" spans="1:13" hidden="1">
      <c r="A256" s="166">
        <v>3</v>
      </c>
      <c r="B256" s="167">
        <v>2</v>
      </c>
      <c r="C256" s="167">
        <v>1</v>
      </c>
      <c r="D256" s="167">
        <v>5</v>
      </c>
      <c r="E256" s="167"/>
      <c r="F256" s="169"/>
      <c r="G256" s="168" t="s">
        <v>156</v>
      </c>
      <c r="H256" s="146">
        <v>229</v>
      </c>
      <c r="I256" s="155">
        <f t="shared" ref="I256:L257" si="24">I257</f>
        <v>0</v>
      </c>
      <c r="J256" s="197">
        <f t="shared" si="24"/>
        <v>0</v>
      </c>
      <c r="K256" s="156">
        <f t="shared" si="24"/>
        <v>0</v>
      </c>
      <c r="L256" s="156">
        <f t="shared" si="24"/>
        <v>0</v>
      </c>
    </row>
    <row r="257" spans="1:13" ht="29.25" hidden="1" customHeight="1">
      <c r="A257" s="166">
        <v>3</v>
      </c>
      <c r="B257" s="167">
        <v>2</v>
      </c>
      <c r="C257" s="167">
        <v>1</v>
      </c>
      <c r="D257" s="167">
        <v>5</v>
      </c>
      <c r="E257" s="167">
        <v>1</v>
      </c>
      <c r="F257" s="169"/>
      <c r="G257" s="168" t="s">
        <v>156</v>
      </c>
      <c r="H257" s="146">
        <v>230</v>
      </c>
      <c r="I257" s="156">
        <f t="shared" si="24"/>
        <v>0</v>
      </c>
      <c r="J257" s="197">
        <f t="shared" si="24"/>
        <v>0</v>
      </c>
      <c r="K257" s="156">
        <f t="shared" si="24"/>
        <v>0</v>
      </c>
      <c r="L257" s="156">
        <f t="shared" si="24"/>
        <v>0</v>
      </c>
      <c r="M257" s="38"/>
    </row>
    <row r="258" spans="1:13" hidden="1">
      <c r="A258" s="188">
        <v>3</v>
      </c>
      <c r="B258" s="189">
        <v>2</v>
      </c>
      <c r="C258" s="189">
        <v>1</v>
      </c>
      <c r="D258" s="189">
        <v>5</v>
      </c>
      <c r="E258" s="189">
        <v>1</v>
      </c>
      <c r="F258" s="190">
        <v>1</v>
      </c>
      <c r="G258" s="168" t="s">
        <v>156</v>
      </c>
      <c r="H258" s="146">
        <v>231</v>
      </c>
      <c r="I258" s="220">
        <v>0</v>
      </c>
      <c r="J258" s="220">
        <v>0</v>
      </c>
      <c r="K258" s="220">
        <v>0</v>
      </c>
      <c r="L258" s="220">
        <v>0</v>
      </c>
    </row>
    <row r="259" spans="1:13" hidden="1">
      <c r="A259" s="166">
        <v>3</v>
      </c>
      <c r="B259" s="167">
        <v>2</v>
      </c>
      <c r="C259" s="167">
        <v>1</v>
      </c>
      <c r="D259" s="167">
        <v>6</v>
      </c>
      <c r="E259" s="167"/>
      <c r="F259" s="169"/>
      <c r="G259" s="168" t="s">
        <v>157</v>
      </c>
      <c r="H259" s="146">
        <v>232</v>
      </c>
      <c r="I259" s="155">
        <f t="shared" ref="I259:L260" si="25">I260</f>
        <v>0</v>
      </c>
      <c r="J259" s="197">
        <f t="shared" si="25"/>
        <v>0</v>
      </c>
      <c r="K259" s="156">
        <f t="shared" si="25"/>
        <v>0</v>
      </c>
      <c r="L259" s="156">
        <f t="shared" si="25"/>
        <v>0</v>
      </c>
    </row>
    <row r="260" spans="1:13" hidden="1">
      <c r="A260" s="166">
        <v>3</v>
      </c>
      <c r="B260" s="166">
        <v>2</v>
      </c>
      <c r="C260" s="167">
        <v>1</v>
      </c>
      <c r="D260" s="167">
        <v>6</v>
      </c>
      <c r="E260" s="167">
        <v>1</v>
      </c>
      <c r="F260" s="169"/>
      <c r="G260" s="168" t="s">
        <v>157</v>
      </c>
      <c r="H260" s="146">
        <v>233</v>
      </c>
      <c r="I260" s="155">
        <f t="shared" si="25"/>
        <v>0</v>
      </c>
      <c r="J260" s="197">
        <f t="shared" si="25"/>
        <v>0</v>
      </c>
      <c r="K260" s="156">
        <f t="shared" si="25"/>
        <v>0</v>
      </c>
      <c r="L260" s="156">
        <f t="shared" si="25"/>
        <v>0</v>
      </c>
    </row>
    <row r="261" spans="1:13" ht="24" hidden="1" customHeight="1">
      <c r="A261" s="161">
        <v>3</v>
      </c>
      <c r="B261" s="161">
        <v>2</v>
      </c>
      <c r="C261" s="167">
        <v>1</v>
      </c>
      <c r="D261" s="167">
        <v>6</v>
      </c>
      <c r="E261" s="167">
        <v>1</v>
      </c>
      <c r="F261" s="169">
        <v>1</v>
      </c>
      <c r="G261" s="168" t="s">
        <v>157</v>
      </c>
      <c r="H261" s="146">
        <v>234</v>
      </c>
      <c r="I261" s="220">
        <v>0</v>
      </c>
      <c r="J261" s="220">
        <v>0</v>
      </c>
      <c r="K261" s="220">
        <v>0</v>
      </c>
      <c r="L261" s="220">
        <v>0</v>
      </c>
      <c r="M261" s="38"/>
    </row>
    <row r="262" spans="1:13" ht="27.75" hidden="1" customHeight="1">
      <c r="A262" s="166">
        <v>3</v>
      </c>
      <c r="B262" s="166">
        <v>2</v>
      </c>
      <c r="C262" s="167">
        <v>1</v>
      </c>
      <c r="D262" s="167">
        <v>7</v>
      </c>
      <c r="E262" s="167"/>
      <c r="F262" s="169"/>
      <c r="G262" s="168" t="s">
        <v>158</v>
      </c>
      <c r="H262" s="146">
        <v>235</v>
      </c>
      <c r="I262" s="155">
        <f>I263</f>
        <v>0</v>
      </c>
      <c r="J262" s="197">
        <f>J263</f>
        <v>0</v>
      </c>
      <c r="K262" s="156">
        <f>K263</f>
        <v>0</v>
      </c>
      <c r="L262" s="156">
        <f>L263</f>
        <v>0</v>
      </c>
      <c r="M262" s="38"/>
    </row>
    <row r="263" spans="1:13" hidden="1">
      <c r="A263" s="166">
        <v>3</v>
      </c>
      <c r="B263" s="167">
        <v>2</v>
      </c>
      <c r="C263" s="167">
        <v>1</v>
      </c>
      <c r="D263" s="167">
        <v>7</v>
      </c>
      <c r="E263" s="167">
        <v>1</v>
      </c>
      <c r="F263" s="169"/>
      <c r="G263" s="168" t="s">
        <v>158</v>
      </c>
      <c r="H263" s="146">
        <v>236</v>
      </c>
      <c r="I263" s="155">
        <f>I264+I265</f>
        <v>0</v>
      </c>
      <c r="J263" s="155">
        <f>J264+J265</f>
        <v>0</v>
      </c>
      <c r="K263" s="155">
        <f>K264+K265</f>
        <v>0</v>
      </c>
      <c r="L263" s="155">
        <f>L264+L265</f>
        <v>0</v>
      </c>
    </row>
    <row r="264" spans="1:13" ht="27" hidden="1" customHeight="1">
      <c r="A264" s="166">
        <v>3</v>
      </c>
      <c r="B264" s="167">
        <v>2</v>
      </c>
      <c r="C264" s="167">
        <v>1</v>
      </c>
      <c r="D264" s="167">
        <v>7</v>
      </c>
      <c r="E264" s="167">
        <v>1</v>
      </c>
      <c r="F264" s="169">
        <v>1</v>
      </c>
      <c r="G264" s="168" t="s">
        <v>159</v>
      </c>
      <c r="H264" s="146">
        <v>237</v>
      </c>
      <c r="I264" s="173">
        <v>0</v>
      </c>
      <c r="J264" s="174">
        <v>0</v>
      </c>
      <c r="K264" s="174">
        <v>0</v>
      </c>
      <c r="L264" s="174">
        <v>0</v>
      </c>
      <c r="M264" s="38"/>
    </row>
    <row r="265" spans="1:13" ht="24.75" hidden="1" customHeight="1">
      <c r="A265" s="166">
        <v>3</v>
      </c>
      <c r="B265" s="167">
        <v>2</v>
      </c>
      <c r="C265" s="167">
        <v>1</v>
      </c>
      <c r="D265" s="167">
        <v>7</v>
      </c>
      <c r="E265" s="167">
        <v>1</v>
      </c>
      <c r="F265" s="169">
        <v>2</v>
      </c>
      <c r="G265" s="168" t="s">
        <v>160</v>
      </c>
      <c r="H265" s="146">
        <v>238</v>
      </c>
      <c r="I265" s="174">
        <v>0</v>
      </c>
      <c r="J265" s="174">
        <v>0</v>
      </c>
      <c r="K265" s="174">
        <v>0</v>
      </c>
      <c r="L265" s="174">
        <v>0</v>
      </c>
      <c r="M265" s="38"/>
    </row>
    <row r="266" spans="1:13" ht="38.25" hidden="1" customHeight="1">
      <c r="A266" s="166">
        <v>3</v>
      </c>
      <c r="B266" s="167">
        <v>2</v>
      </c>
      <c r="C266" s="167">
        <v>2</v>
      </c>
      <c r="D266" s="229"/>
      <c r="E266" s="229"/>
      <c r="F266" s="230"/>
      <c r="G266" s="168" t="s">
        <v>161</v>
      </c>
      <c r="H266" s="146">
        <v>239</v>
      </c>
      <c r="I266" s="155">
        <f>SUM(I267+I276+I280+I284+I288+I291+I294)</f>
        <v>0</v>
      </c>
      <c r="J266" s="197">
        <f>SUM(J267+J276+J280+J284+J288+J291+J294)</f>
        <v>0</v>
      </c>
      <c r="K266" s="156">
        <f>SUM(K267+K276+K280+K284+K288+K291+K294)</f>
        <v>0</v>
      </c>
      <c r="L266" s="156">
        <f>SUM(L267+L276+L280+L284+L288+L291+L294)</f>
        <v>0</v>
      </c>
      <c r="M266" s="38"/>
    </row>
    <row r="267" spans="1:13" hidden="1">
      <c r="A267" s="166">
        <v>3</v>
      </c>
      <c r="B267" s="167">
        <v>2</v>
      </c>
      <c r="C267" s="167">
        <v>2</v>
      </c>
      <c r="D267" s="167">
        <v>1</v>
      </c>
      <c r="E267" s="167"/>
      <c r="F267" s="169"/>
      <c r="G267" s="168" t="s">
        <v>162</v>
      </c>
      <c r="H267" s="146">
        <v>240</v>
      </c>
      <c r="I267" s="155">
        <f>I268</f>
        <v>0</v>
      </c>
      <c r="J267" s="155">
        <f>J268</f>
        <v>0</v>
      </c>
      <c r="K267" s="155">
        <f>K268</f>
        <v>0</v>
      </c>
      <c r="L267" s="155">
        <f>L268</f>
        <v>0</v>
      </c>
    </row>
    <row r="268" spans="1:13" hidden="1">
      <c r="A268" s="170">
        <v>3</v>
      </c>
      <c r="B268" s="166">
        <v>2</v>
      </c>
      <c r="C268" s="167">
        <v>2</v>
      </c>
      <c r="D268" s="167">
        <v>1</v>
      </c>
      <c r="E268" s="167">
        <v>1</v>
      </c>
      <c r="F268" s="169"/>
      <c r="G268" s="168" t="s">
        <v>140</v>
      </c>
      <c r="H268" s="146">
        <v>241</v>
      </c>
      <c r="I268" s="155">
        <f>SUM(I269)</f>
        <v>0</v>
      </c>
      <c r="J268" s="155">
        <f>SUM(J269)</f>
        <v>0</v>
      </c>
      <c r="K268" s="155">
        <f>SUM(K269)</f>
        <v>0</v>
      </c>
      <c r="L268" s="155">
        <f>SUM(L269)</f>
        <v>0</v>
      </c>
    </row>
    <row r="269" spans="1:13" hidden="1">
      <c r="A269" s="170">
        <v>3</v>
      </c>
      <c r="B269" s="166">
        <v>2</v>
      </c>
      <c r="C269" s="167">
        <v>2</v>
      </c>
      <c r="D269" s="167">
        <v>1</v>
      </c>
      <c r="E269" s="167">
        <v>1</v>
      </c>
      <c r="F269" s="169">
        <v>1</v>
      </c>
      <c r="G269" s="168" t="s">
        <v>140</v>
      </c>
      <c r="H269" s="146">
        <v>242</v>
      </c>
      <c r="I269" s="174">
        <v>0</v>
      </c>
      <c r="J269" s="174">
        <v>0</v>
      </c>
      <c r="K269" s="174">
        <v>0</v>
      </c>
      <c r="L269" s="174">
        <v>0</v>
      </c>
    </row>
    <row r="270" spans="1:13" ht="24" hidden="1" customHeight="1">
      <c r="A270" s="170">
        <v>3</v>
      </c>
      <c r="B270" s="166">
        <v>2</v>
      </c>
      <c r="C270" s="167">
        <v>2</v>
      </c>
      <c r="D270" s="167">
        <v>1</v>
      </c>
      <c r="E270" s="167">
        <v>2</v>
      </c>
      <c r="F270" s="169"/>
      <c r="G270" s="168" t="s">
        <v>163</v>
      </c>
      <c r="H270" s="146">
        <v>243</v>
      </c>
      <c r="I270" s="155">
        <f>SUM(I271:I272)</f>
        <v>0</v>
      </c>
      <c r="J270" s="155">
        <f>SUM(J271:J272)</f>
        <v>0</v>
      </c>
      <c r="K270" s="155">
        <f>SUM(K271:K272)</f>
        <v>0</v>
      </c>
      <c r="L270" s="155">
        <f>SUM(L271:L272)</f>
        <v>0</v>
      </c>
      <c r="M270" s="38"/>
    </row>
    <row r="271" spans="1:13" ht="24" hidden="1" customHeight="1">
      <c r="A271" s="170">
        <v>3</v>
      </c>
      <c r="B271" s="166">
        <v>2</v>
      </c>
      <c r="C271" s="167">
        <v>2</v>
      </c>
      <c r="D271" s="167">
        <v>1</v>
      </c>
      <c r="E271" s="167">
        <v>2</v>
      </c>
      <c r="F271" s="169">
        <v>1</v>
      </c>
      <c r="G271" s="168" t="s">
        <v>142</v>
      </c>
      <c r="H271" s="146">
        <v>244</v>
      </c>
      <c r="I271" s="174">
        <v>0</v>
      </c>
      <c r="J271" s="173">
        <v>0</v>
      </c>
      <c r="K271" s="174">
        <v>0</v>
      </c>
      <c r="L271" s="174">
        <v>0</v>
      </c>
      <c r="M271" s="38"/>
    </row>
    <row r="272" spans="1:13" ht="32.25" hidden="1" customHeight="1">
      <c r="A272" s="170">
        <v>3</v>
      </c>
      <c r="B272" s="166">
        <v>2</v>
      </c>
      <c r="C272" s="167">
        <v>2</v>
      </c>
      <c r="D272" s="167">
        <v>1</v>
      </c>
      <c r="E272" s="167">
        <v>2</v>
      </c>
      <c r="F272" s="169">
        <v>2</v>
      </c>
      <c r="G272" s="168" t="s">
        <v>143</v>
      </c>
      <c r="H272" s="146">
        <v>245</v>
      </c>
      <c r="I272" s="174">
        <v>0</v>
      </c>
      <c r="J272" s="173">
        <v>0</v>
      </c>
      <c r="K272" s="174">
        <v>0</v>
      </c>
      <c r="L272" s="174">
        <v>0</v>
      </c>
      <c r="M272" s="38"/>
    </row>
    <row r="273" spans="1:13" ht="27" hidden="1" customHeight="1">
      <c r="A273" s="170">
        <v>3</v>
      </c>
      <c r="B273" s="166">
        <v>2</v>
      </c>
      <c r="C273" s="167">
        <v>2</v>
      </c>
      <c r="D273" s="167">
        <v>1</v>
      </c>
      <c r="E273" s="167">
        <v>3</v>
      </c>
      <c r="F273" s="169"/>
      <c r="G273" s="168" t="s">
        <v>144</v>
      </c>
      <c r="H273" s="146">
        <v>246</v>
      </c>
      <c r="I273" s="155">
        <f>SUM(I274:I275)</f>
        <v>0</v>
      </c>
      <c r="J273" s="155">
        <f>SUM(J274:J275)</f>
        <v>0</v>
      </c>
      <c r="K273" s="155">
        <f>SUM(K274:K275)</f>
        <v>0</v>
      </c>
      <c r="L273" s="155">
        <f>SUM(L274:L275)</f>
        <v>0</v>
      </c>
      <c r="M273" s="38"/>
    </row>
    <row r="274" spans="1:13" ht="27.75" hidden="1" customHeight="1">
      <c r="A274" s="170">
        <v>3</v>
      </c>
      <c r="B274" s="166">
        <v>2</v>
      </c>
      <c r="C274" s="167">
        <v>2</v>
      </c>
      <c r="D274" s="167">
        <v>1</v>
      </c>
      <c r="E274" s="167">
        <v>3</v>
      </c>
      <c r="F274" s="169">
        <v>1</v>
      </c>
      <c r="G274" s="168" t="s">
        <v>145</v>
      </c>
      <c r="H274" s="146">
        <v>247</v>
      </c>
      <c r="I274" s="174">
        <v>0</v>
      </c>
      <c r="J274" s="173">
        <v>0</v>
      </c>
      <c r="K274" s="174">
        <v>0</v>
      </c>
      <c r="L274" s="174">
        <v>0</v>
      </c>
      <c r="M274" s="38"/>
    </row>
    <row r="275" spans="1:13" ht="27" hidden="1" customHeight="1">
      <c r="A275" s="170">
        <v>3</v>
      </c>
      <c r="B275" s="166">
        <v>2</v>
      </c>
      <c r="C275" s="167">
        <v>2</v>
      </c>
      <c r="D275" s="167">
        <v>1</v>
      </c>
      <c r="E275" s="167">
        <v>3</v>
      </c>
      <c r="F275" s="169">
        <v>2</v>
      </c>
      <c r="G275" s="168" t="s">
        <v>164</v>
      </c>
      <c r="H275" s="146">
        <v>248</v>
      </c>
      <c r="I275" s="174">
        <v>0</v>
      </c>
      <c r="J275" s="173">
        <v>0</v>
      </c>
      <c r="K275" s="174">
        <v>0</v>
      </c>
      <c r="L275" s="174">
        <v>0</v>
      </c>
      <c r="M275" s="38"/>
    </row>
    <row r="276" spans="1:13" ht="25.5" hidden="1" customHeight="1">
      <c r="A276" s="170">
        <v>3</v>
      </c>
      <c r="B276" s="166">
        <v>2</v>
      </c>
      <c r="C276" s="167">
        <v>2</v>
      </c>
      <c r="D276" s="167">
        <v>2</v>
      </c>
      <c r="E276" s="167"/>
      <c r="F276" s="169"/>
      <c r="G276" s="168" t="s">
        <v>165</v>
      </c>
      <c r="H276" s="146">
        <v>249</v>
      </c>
      <c r="I276" s="155">
        <f>I277</f>
        <v>0</v>
      </c>
      <c r="J276" s="156">
        <f>J277</f>
        <v>0</v>
      </c>
      <c r="K276" s="155">
        <f>K277</f>
        <v>0</v>
      </c>
      <c r="L276" s="156">
        <f>L277</f>
        <v>0</v>
      </c>
      <c r="M276" s="38"/>
    </row>
    <row r="277" spans="1:13" ht="32.25" hidden="1" customHeight="1">
      <c r="A277" s="166">
        <v>3</v>
      </c>
      <c r="B277" s="167">
        <v>2</v>
      </c>
      <c r="C277" s="159">
        <v>2</v>
      </c>
      <c r="D277" s="159">
        <v>2</v>
      </c>
      <c r="E277" s="159">
        <v>1</v>
      </c>
      <c r="F277" s="162"/>
      <c r="G277" s="168" t="s">
        <v>165</v>
      </c>
      <c r="H277" s="146">
        <v>250</v>
      </c>
      <c r="I277" s="177">
        <f>SUM(I278:I279)</f>
        <v>0</v>
      </c>
      <c r="J277" s="199">
        <f>SUM(J278:J279)</f>
        <v>0</v>
      </c>
      <c r="K277" s="178">
        <f>SUM(K278:K279)</f>
        <v>0</v>
      </c>
      <c r="L277" s="178">
        <f>SUM(L278:L279)</f>
        <v>0</v>
      </c>
      <c r="M277" s="38"/>
    </row>
    <row r="278" spans="1:13" ht="25.5" hidden="1" customHeight="1">
      <c r="A278" s="166">
        <v>3</v>
      </c>
      <c r="B278" s="167">
        <v>2</v>
      </c>
      <c r="C278" s="167">
        <v>2</v>
      </c>
      <c r="D278" s="167">
        <v>2</v>
      </c>
      <c r="E278" s="167">
        <v>1</v>
      </c>
      <c r="F278" s="169">
        <v>1</v>
      </c>
      <c r="G278" s="168" t="s">
        <v>166</v>
      </c>
      <c r="H278" s="146">
        <v>251</v>
      </c>
      <c r="I278" s="174">
        <v>0</v>
      </c>
      <c r="J278" s="174">
        <v>0</v>
      </c>
      <c r="K278" s="174">
        <v>0</v>
      </c>
      <c r="L278" s="174">
        <v>0</v>
      </c>
      <c r="M278" s="38"/>
    </row>
    <row r="279" spans="1:13" ht="25.5" hidden="1" customHeight="1">
      <c r="A279" s="166">
        <v>3</v>
      </c>
      <c r="B279" s="167">
        <v>2</v>
      </c>
      <c r="C279" s="167">
        <v>2</v>
      </c>
      <c r="D279" s="167">
        <v>2</v>
      </c>
      <c r="E279" s="167">
        <v>1</v>
      </c>
      <c r="F279" s="169">
        <v>2</v>
      </c>
      <c r="G279" s="170" t="s">
        <v>167</v>
      </c>
      <c r="H279" s="146">
        <v>252</v>
      </c>
      <c r="I279" s="174">
        <v>0</v>
      </c>
      <c r="J279" s="174">
        <v>0</v>
      </c>
      <c r="K279" s="174">
        <v>0</v>
      </c>
      <c r="L279" s="174">
        <v>0</v>
      </c>
      <c r="M279" s="38"/>
    </row>
    <row r="280" spans="1:13" ht="25.5" hidden="1" customHeight="1">
      <c r="A280" s="166">
        <v>3</v>
      </c>
      <c r="B280" s="167">
        <v>2</v>
      </c>
      <c r="C280" s="167">
        <v>2</v>
      </c>
      <c r="D280" s="167">
        <v>3</v>
      </c>
      <c r="E280" s="167"/>
      <c r="F280" s="169"/>
      <c r="G280" s="168" t="s">
        <v>168</v>
      </c>
      <c r="H280" s="146">
        <v>253</v>
      </c>
      <c r="I280" s="155">
        <f>I281</f>
        <v>0</v>
      </c>
      <c r="J280" s="197">
        <f>J281</f>
        <v>0</v>
      </c>
      <c r="K280" s="156">
        <f>K281</f>
        <v>0</v>
      </c>
      <c r="L280" s="156">
        <f>L281</f>
        <v>0</v>
      </c>
      <c r="M280" s="38"/>
    </row>
    <row r="281" spans="1:13" ht="30" hidden="1" customHeight="1">
      <c r="A281" s="161">
        <v>3</v>
      </c>
      <c r="B281" s="167">
        <v>2</v>
      </c>
      <c r="C281" s="167">
        <v>2</v>
      </c>
      <c r="D281" s="167">
        <v>3</v>
      </c>
      <c r="E281" s="167">
        <v>1</v>
      </c>
      <c r="F281" s="169"/>
      <c r="G281" s="168" t="s">
        <v>168</v>
      </c>
      <c r="H281" s="146">
        <v>254</v>
      </c>
      <c r="I281" s="155">
        <f>I282+I283</f>
        <v>0</v>
      </c>
      <c r="J281" s="155">
        <f>J282+J283</f>
        <v>0</v>
      </c>
      <c r="K281" s="155">
        <f>K282+K283</f>
        <v>0</v>
      </c>
      <c r="L281" s="155">
        <f>L282+L283</f>
        <v>0</v>
      </c>
      <c r="M281" s="38"/>
    </row>
    <row r="282" spans="1:13" ht="31.5" hidden="1" customHeight="1">
      <c r="A282" s="161">
        <v>3</v>
      </c>
      <c r="B282" s="167">
        <v>2</v>
      </c>
      <c r="C282" s="167">
        <v>2</v>
      </c>
      <c r="D282" s="167">
        <v>3</v>
      </c>
      <c r="E282" s="167">
        <v>1</v>
      </c>
      <c r="F282" s="169">
        <v>1</v>
      </c>
      <c r="G282" s="168" t="s">
        <v>169</v>
      </c>
      <c r="H282" s="146">
        <v>255</v>
      </c>
      <c r="I282" s="174">
        <v>0</v>
      </c>
      <c r="J282" s="174">
        <v>0</v>
      </c>
      <c r="K282" s="174">
        <v>0</v>
      </c>
      <c r="L282" s="174">
        <v>0</v>
      </c>
      <c r="M282" s="38"/>
    </row>
    <row r="283" spans="1:13" ht="25.5" hidden="1" customHeight="1">
      <c r="A283" s="161">
        <v>3</v>
      </c>
      <c r="B283" s="167">
        <v>2</v>
      </c>
      <c r="C283" s="167">
        <v>2</v>
      </c>
      <c r="D283" s="167">
        <v>3</v>
      </c>
      <c r="E283" s="167">
        <v>1</v>
      </c>
      <c r="F283" s="169">
        <v>2</v>
      </c>
      <c r="G283" s="168" t="s">
        <v>170</v>
      </c>
      <c r="H283" s="146">
        <v>256</v>
      </c>
      <c r="I283" s="174">
        <v>0</v>
      </c>
      <c r="J283" s="174">
        <v>0</v>
      </c>
      <c r="K283" s="174">
        <v>0</v>
      </c>
      <c r="L283" s="174">
        <v>0</v>
      </c>
      <c r="M283" s="38"/>
    </row>
    <row r="284" spans="1:13" ht="27" hidden="1" customHeight="1">
      <c r="A284" s="166">
        <v>3</v>
      </c>
      <c r="B284" s="167">
        <v>2</v>
      </c>
      <c r="C284" s="167">
        <v>2</v>
      </c>
      <c r="D284" s="167">
        <v>4</v>
      </c>
      <c r="E284" s="167"/>
      <c r="F284" s="169"/>
      <c r="G284" s="168" t="s">
        <v>171</v>
      </c>
      <c r="H284" s="146">
        <v>257</v>
      </c>
      <c r="I284" s="155">
        <f>I285</f>
        <v>0</v>
      </c>
      <c r="J284" s="197">
        <f>J285</f>
        <v>0</v>
      </c>
      <c r="K284" s="156">
        <f>K285</f>
        <v>0</v>
      </c>
      <c r="L284" s="156">
        <f>L285</f>
        <v>0</v>
      </c>
      <c r="M284" s="38"/>
    </row>
    <row r="285" spans="1:13" hidden="1">
      <c r="A285" s="166">
        <v>3</v>
      </c>
      <c r="B285" s="167">
        <v>2</v>
      </c>
      <c r="C285" s="167">
        <v>2</v>
      </c>
      <c r="D285" s="167">
        <v>4</v>
      </c>
      <c r="E285" s="167">
        <v>1</v>
      </c>
      <c r="F285" s="169"/>
      <c r="G285" s="168" t="s">
        <v>171</v>
      </c>
      <c r="H285" s="146">
        <v>258</v>
      </c>
      <c r="I285" s="155">
        <f>SUM(I286:I287)</f>
        <v>0</v>
      </c>
      <c r="J285" s="197">
        <f>SUM(J286:J287)</f>
        <v>0</v>
      </c>
      <c r="K285" s="156">
        <f>SUM(K286:K287)</f>
        <v>0</v>
      </c>
      <c r="L285" s="156">
        <f>SUM(L286:L287)</f>
        <v>0</v>
      </c>
    </row>
    <row r="286" spans="1:13" ht="30.75" hidden="1" customHeight="1">
      <c r="A286" s="166">
        <v>3</v>
      </c>
      <c r="B286" s="167">
        <v>2</v>
      </c>
      <c r="C286" s="167">
        <v>2</v>
      </c>
      <c r="D286" s="167">
        <v>4</v>
      </c>
      <c r="E286" s="167">
        <v>1</v>
      </c>
      <c r="F286" s="169">
        <v>1</v>
      </c>
      <c r="G286" s="168" t="s">
        <v>172</v>
      </c>
      <c r="H286" s="146">
        <v>259</v>
      </c>
      <c r="I286" s="174">
        <v>0</v>
      </c>
      <c r="J286" s="174">
        <v>0</v>
      </c>
      <c r="K286" s="174">
        <v>0</v>
      </c>
      <c r="L286" s="174">
        <v>0</v>
      </c>
      <c r="M286" s="38"/>
    </row>
    <row r="287" spans="1:13" ht="27.75" hidden="1" customHeight="1">
      <c r="A287" s="161">
        <v>3</v>
      </c>
      <c r="B287" s="159">
        <v>2</v>
      </c>
      <c r="C287" s="159">
        <v>2</v>
      </c>
      <c r="D287" s="159">
        <v>4</v>
      </c>
      <c r="E287" s="159">
        <v>1</v>
      </c>
      <c r="F287" s="162">
        <v>2</v>
      </c>
      <c r="G287" s="170" t="s">
        <v>173</v>
      </c>
      <c r="H287" s="146">
        <v>260</v>
      </c>
      <c r="I287" s="174">
        <v>0</v>
      </c>
      <c r="J287" s="174">
        <v>0</v>
      </c>
      <c r="K287" s="174">
        <v>0</v>
      </c>
      <c r="L287" s="174">
        <v>0</v>
      </c>
      <c r="M287" s="38"/>
    </row>
    <row r="288" spans="1:13" ht="28.5" hidden="1" customHeight="1">
      <c r="A288" s="166">
        <v>3</v>
      </c>
      <c r="B288" s="167">
        <v>2</v>
      </c>
      <c r="C288" s="167">
        <v>2</v>
      </c>
      <c r="D288" s="167">
        <v>5</v>
      </c>
      <c r="E288" s="167"/>
      <c r="F288" s="169"/>
      <c r="G288" s="168" t="s">
        <v>174</v>
      </c>
      <c r="H288" s="146">
        <v>261</v>
      </c>
      <c r="I288" s="155">
        <f t="shared" ref="I288:L289" si="26">I289</f>
        <v>0</v>
      </c>
      <c r="J288" s="197">
        <f t="shared" si="26"/>
        <v>0</v>
      </c>
      <c r="K288" s="156">
        <f t="shared" si="26"/>
        <v>0</v>
      </c>
      <c r="L288" s="156">
        <f t="shared" si="26"/>
        <v>0</v>
      </c>
      <c r="M288" s="38"/>
    </row>
    <row r="289" spans="1:13" ht="26.25" hidden="1" customHeight="1">
      <c r="A289" s="166">
        <v>3</v>
      </c>
      <c r="B289" s="167">
        <v>2</v>
      </c>
      <c r="C289" s="167">
        <v>2</v>
      </c>
      <c r="D289" s="167">
        <v>5</v>
      </c>
      <c r="E289" s="167">
        <v>1</v>
      </c>
      <c r="F289" s="169"/>
      <c r="G289" s="168" t="s">
        <v>174</v>
      </c>
      <c r="H289" s="146">
        <v>262</v>
      </c>
      <c r="I289" s="155">
        <f t="shared" si="26"/>
        <v>0</v>
      </c>
      <c r="J289" s="197">
        <f t="shared" si="26"/>
        <v>0</v>
      </c>
      <c r="K289" s="156">
        <f t="shared" si="26"/>
        <v>0</v>
      </c>
      <c r="L289" s="156">
        <f t="shared" si="26"/>
        <v>0</v>
      </c>
      <c r="M289" s="38"/>
    </row>
    <row r="290" spans="1:13" ht="26.25" hidden="1" customHeight="1">
      <c r="A290" s="166">
        <v>3</v>
      </c>
      <c r="B290" s="167">
        <v>2</v>
      </c>
      <c r="C290" s="167">
        <v>2</v>
      </c>
      <c r="D290" s="167">
        <v>5</v>
      </c>
      <c r="E290" s="167">
        <v>1</v>
      </c>
      <c r="F290" s="169">
        <v>1</v>
      </c>
      <c r="G290" s="168" t="s">
        <v>174</v>
      </c>
      <c r="H290" s="146">
        <v>263</v>
      </c>
      <c r="I290" s="174">
        <v>0</v>
      </c>
      <c r="J290" s="174">
        <v>0</v>
      </c>
      <c r="K290" s="174">
        <v>0</v>
      </c>
      <c r="L290" s="174">
        <v>0</v>
      </c>
      <c r="M290" s="38"/>
    </row>
    <row r="291" spans="1:13" ht="26.25" hidden="1" customHeight="1">
      <c r="A291" s="166">
        <v>3</v>
      </c>
      <c r="B291" s="167">
        <v>2</v>
      </c>
      <c r="C291" s="167">
        <v>2</v>
      </c>
      <c r="D291" s="167">
        <v>6</v>
      </c>
      <c r="E291" s="167"/>
      <c r="F291" s="169"/>
      <c r="G291" s="168" t="s">
        <v>157</v>
      </c>
      <c r="H291" s="146">
        <v>264</v>
      </c>
      <c r="I291" s="155">
        <f t="shared" ref="I291:L292" si="27">I292</f>
        <v>0</v>
      </c>
      <c r="J291" s="231">
        <f t="shared" si="27"/>
        <v>0</v>
      </c>
      <c r="K291" s="156">
        <f t="shared" si="27"/>
        <v>0</v>
      </c>
      <c r="L291" s="156">
        <f t="shared" si="27"/>
        <v>0</v>
      </c>
      <c r="M291" s="38"/>
    </row>
    <row r="292" spans="1:13" ht="30" hidden="1" customHeight="1">
      <c r="A292" s="166">
        <v>3</v>
      </c>
      <c r="B292" s="167">
        <v>2</v>
      </c>
      <c r="C292" s="167">
        <v>2</v>
      </c>
      <c r="D292" s="167">
        <v>6</v>
      </c>
      <c r="E292" s="167">
        <v>1</v>
      </c>
      <c r="F292" s="169"/>
      <c r="G292" s="168" t="s">
        <v>157</v>
      </c>
      <c r="H292" s="146">
        <v>265</v>
      </c>
      <c r="I292" s="155">
        <f t="shared" si="27"/>
        <v>0</v>
      </c>
      <c r="J292" s="231">
        <f t="shared" si="27"/>
        <v>0</v>
      </c>
      <c r="K292" s="156">
        <f t="shared" si="27"/>
        <v>0</v>
      </c>
      <c r="L292" s="156">
        <f t="shared" si="27"/>
        <v>0</v>
      </c>
      <c r="M292" s="38"/>
    </row>
    <row r="293" spans="1:13" ht="24.75" hidden="1" customHeight="1">
      <c r="A293" s="166">
        <v>3</v>
      </c>
      <c r="B293" s="189">
        <v>2</v>
      </c>
      <c r="C293" s="189">
        <v>2</v>
      </c>
      <c r="D293" s="167">
        <v>6</v>
      </c>
      <c r="E293" s="189">
        <v>1</v>
      </c>
      <c r="F293" s="190">
        <v>1</v>
      </c>
      <c r="G293" s="191" t="s">
        <v>157</v>
      </c>
      <c r="H293" s="146">
        <v>266</v>
      </c>
      <c r="I293" s="174">
        <v>0</v>
      </c>
      <c r="J293" s="174">
        <v>0</v>
      </c>
      <c r="K293" s="174">
        <v>0</v>
      </c>
      <c r="L293" s="174">
        <v>0</v>
      </c>
      <c r="M293" s="38"/>
    </row>
    <row r="294" spans="1:13" ht="29.25" hidden="1" customHeight="1">
      <c r="A294" s="170">
        <v>3</v>
      </c>
      <c r="B294" s="166">
        <v>2</v>
      </c>
      <c r="C294" s="167">
        <v>2</v>
      </c>
      <c r="D294" s="167">
        <v>7</v>
      </c>
      <c r="E294" s="167"/>
      <c r="F294" s="169"/>
      <c r="G294" s="168" t="s">
        <v>158</v>
      </c>
      <c r="H294" s="146">
        <v>267</v>
      </c>
      <c r="I294" s="155">
        <f>I295</f>
        <v>0</v>
      </c>
      <c r="J294" s="231">
        <f>J295</f>
        <v>0</v>
      </c>
      <c r="K294" s="156">
        <f>K295</f>
        <v>0</v>
      </c>
      <c r="L294" s="156">
        <f>L295</f>
        <v>0</v>
      </c>
      <c r="M294" s="38"/>
    </row>
    <row r="295" spans="1:13" ht="26.25" hidden="1" customHeight="1">
      <c r="A295" s="170">
        <v>3</v>
      </c>
      <c r="B295" s="166">
        <v>2</v>
      </c>
      <c r="C295" s="167">
        <v>2</v>
      </c>
      <c r="D295" s="167">
        <v>7</v>
      </c>
      <c r="E295" s="167">
        <v>1</v>
      </c>
      <c r="F295" s="169"/>
      <c r="G295" s="168" t="s">
        <v>158</v>
      </c>
      <c r="H295" s="146">
        <v>268</v>
      </c>
      <c r="I295" s="155">
        <f>I296+I297</f>
        <v>0</v>
      </c>
      <c r="J295" s="155">
        <f>J296+J297</f>
        <v>0</v>
      </c>
      <c r="K295" s="155">
        <f>K296+K297</f>
        <v>0</v>
      </c>
      <c r="L295" s="155">
        <f>L296+L297</f>
        <v>0</v>
      </c>
      <c r="M295" s="38"/>
    </row>
    <row r="296" spans="1:13" ht="27.75" hidden="1" customHeight="1">
      <c r="A296" s="170">
        <v>3</v>
      </c>
      <c r="B296" s="166">
        <v>2</v>
      </c>
      <c r="C296" s="166">
        <v>2</v>
      </c>
      <c r="D296" s="167">
        <v>7</v>
      </c>
      <c r="E296" s="167">
        <v>1</v>
      </c>
      <c r="F296" s="169">
        <v>1</v>
      </c>
      <c r="G296" s="168" t="s">
        <v>159</v>
      </c>
      <c r="H296" s="146">
        <v>269</v>
      </c>
      <c r="I296" s="174">
        <v>0</v>
      </c>
      <c r="J296" s="174">
        <v>0</v>
      </c>
      <c r="K296" s="174">
        <v>0</v>
      </c>
      <c r="L296" s="174">
        <v>0</v>
      </c>
      <c r="M296" s="38"/>
    </row>
    <row r="297" spans="1:13" ht="25.5" hidden="1" customHeight="1">
      <c r="A297" s="170">
        <v>3</v>
      </c>
      <c r="B297" s="166">
        <v>2</v>
      </c>
      <c r="C297" s="166">
        <v>2</v>
      </c>
      <c r="D297" s="167">
        <v>7</v>
      </c>
      <c r="E297" s="167">
        <v>1</v>
      </c>
      <c r="F297" s="169">
        <v>2</v>
      </c>
      <c r="G297" s="168" t="s">
        <v>160</v>
      </c>
      <c r="H297" s="146">
        <v>270</v>
      </c>
      <c r="I297" s="174">
        <v>0</v>
      </c>
      <c r="J297" s="174">
        <v>0</v>
      </c>
      <c r="K297" s="174">
        <v>0</v>
      </c>
      <c r="L297" s="174">
        <v>0</v>
      </c>
      <c r="M297" s="38"/>
    </row>
    <row r="298" spans="1:13" ht="30" hidden="1" customHeight="1">
      <c r="A298" s="175">
        <v>3</v>
      </c>
      <c r="B298" s="175">
        <v>3</v>
      </c>
      <c r="C298" s="151"/>
      <c r="D298" s="152"/>
      <c r="E298" s="152"/>
      <c r="F298" s="154"/>
      <c r="G298" s="153" t="s">
        <v>175</v>
      </c>
      <c r="H298" s="146">
        <v>271</v>
      </c>
      <c r="I298" s="155">
        <f>SUM(I299+I331)</f>
        <v>0</v>
      </c>
      <c r="J298" s="231">
        <f>SUM(J299+J331)</f>
        <v>0</v>
      </c>
      <c r="K298" s="156">
        <f>SUM(K299+K331)</f>
        <v>0</v>
      </c>
      <c r="L298" s="156">
        <f>SUM(L299+L331)</f>
        <v>0</v>
      </c>
      <c r="M298" s="38"/>
    </row>
    <row r="299" spans="1:13" ht="40.5" hidden="1" customHeight="1">
      <c r="A299" s="170">
        <v>3</v>
      </c>
      <c r="B299" s="170">
        <v>3</v>
      </c>
      <c r="C299" s="166">
        <v>1</v>
      </c>
      <c r="D299" s="167"/>
      <c r="E299" s="167"/>
      <c r="F299" s="169"/>
      <c r="G299" s="168" t="s">
        <v>176</v>
      </c>
      <c r="H299" s="146">
        <v>272</v>
      </c>
      <c r="I299" s="155">
        <f>SUM(I300+I309+I313+I317+I321+I324+I327)</f>
        <v>0</v>
      </c>
      <c r="J299" s="231">
        <f>SUM(J300+J309+J313+J317+J321+J324+J327)</f>
        <v>0</v>
      </c>
      <c r="K299" s="156">
        <f>SUM(K300+K309+K313+K317+K321+K324+K327)</f>
        <v>0</v>
      </c>
      <c r="L299" s="156">
        <f>SUM(L300+L309+L313+L317+L321+L324+L327)</f>
        <v>0</v>
      </c>
      <c r="M299" s="38"/>
    </row>
    <row r="300" spans="1:13" ht="29.25" hidden="1" customHeight="1">
      <c r="A300" s="170">
        <v>3</v>
      </c>
      <c r="B300" s="170">
        <v>3</v>
      </c>
      <c r="C300" s="166">
        <v>1</v>
      </c>
      <c r="D300" s="167">
        <v>1</v>
      </c>
      <c r="E300" s="167"/>
      <c r="F300" s="169"/>
      <c r="G300" s="168" t="s">
        <v>162</v>
      </c>
      <c r="H300" s="146">
        <v>273</v>
      </c>
      <c r="I300" s="155">
        <f>SUM(I301+I303+I306)</f>
        <v>0</v>
      </c>
      <c r="J300" s="155">
        <f>SUM(J301+J303+J306)</f>
        <v>0</v>
      </c>
      <c r="K300" s="155">
        <f>SUM(K301+K303+K306)</f>
        <v>0</v>
      </c>
      <c r="L300" s="155">
        <f>SUM(L301+L303+L306)</f>
        <v>0</v>
      </c>
      <c r="M300" s="38"/>
    </row>
    <row r="301" spans="1:13" ht="27" hidden="1" customHeight="1">
      <c r="A301" s="170">
        <v>3</v>
      </c>
      <c r="B301" s="170">
        <v>3</v>
      </c>
      <c r="C301" s="166">
        <v>1</v>
      </c>
      <c r="D301" s="167">
        <v>1</v>
      </c>
      <c r="E301" s="167">
        <v>1</v>
      </c>
      <c r="F301" s="169"/>
      <c r="G301" s="168" t="s">
        <v>140</v>
      </c>
      <c r="H301" s="146">
        <v>274</v>
      </c>
      <c r="I301" s="155">
        <f>SUM(I302:I302)</f>
        <v>0</v>
      </c>
      <c r="J301" s="231">
        <f>SUM(J302:J302)</f>
        <v>0</v>
      </c>
      <c r="K301" s="156">
        <f>SUM(K302:K302)</f>
        <v>0</v>
      </c>
      <c r="L301" s="156">
        <f>SUM(L302:L302)</f>
        <v>0</v>
      </c>
      <c r="M301" s="38"/>
    </row>
    <row r="302" spans="1:13" ht="28.5" hidden="1" customHeight="1">
      <c r="A302" s="170">
        <v>3</v>
      </c>
      <c r="B302" s="170">
        <v>3</v>
      </c>
      <c r="C302" s="166">
        <v>1</v>
      </c>
      <c r="D302" s="167">
        <v>1</v>
      </c>
      <c r="E302" s="167">
        <v>1</v>
      </c>
      <c r="F302" s="169">
        <v>1</v>
      </c>
      <c r="G302" s="168" t="s">
        <v>140</v>
      </c>
      <c r="H302" s="146">
        <v>275</v>
      </c>
      <c r="I302" s="174">
        <v>0</v>
      </c>
      <c r="J302" s="174">
        <v>0</v>
      </c>
      <c r="K302" s="174">
        <v>0</v>
      </c>
      <c r="L302" s="174">
        <v>0</v>
      </c>
      <c r="M302" s="38"/>
    </row>
    <row r="303" spans="1:13" ht="31.5" hidden="1" customHeight="1">
      <c r="A303" s="170">
        <v>3</v>
      </c>
      <c r="B303" s="170">
        <v>3</v>
      </c>
      <c r="C303" s="166">
        <v>1</v>
      </c>
      <c r="D303" s="167">
        <v>1</v>
      </c>
      <c r="E303" s="167">
        <v>2</v>
      </c>
      <c r="F303" s="169"/>
      <c r="G303" s="168" t="s">
        <v>163</v>
      </c>
      <c r="H303" s="146">
        <v>276</v>
      </c>
      <c r="I303" s="155">
        <f>SUM(I304:I305)</f>
        <v>0</v>
      </c>
      <c r="J303" s="155">
        <f>SUM(J304:J305)</f>
        <v>0</v>
      </c>
      <c r="K303" s="155">
        <f>SUM(K304:K305)</f>
        <v>0</v>
      </c>
      <c r="L303" s="155">
        <f>SUM(L304:L305)</f>
        <v>0</v>
      </c>
      <c r="M303" s="38"/>
    </row>
    <row r="304" spans="1:13" ht="25.5" hidden="1" customHeight="1">
      <c r="A304" s="170">
        <v>3</v>
      </c>
      <c r="B304" s="170">
        <v>3</v>
      </c>
      <c r="C304" s="166">
        <v>1</v>
      </c>
      <c r="D304" s="167">
        <v>1</v>
      </c>
      <c r="E304" s="167">
        <v>2</v>
      </c>
      <c r="F304" s="169">
        <v>1</v>
      </c>
      <c r="G304" s="168" t="s">
        <v>142</v>
      </c>
      <c r="H304" s="146">
        <v>277</v>
      </c>
      <c r="I304" s="174">
        <v>0</v>
      </c>
      <c r="J304" s="174">
        <v>0</v>
      </c>
      <c r="K304" s="174">
        <v>0</v>
      </c>
      <c r="L304" s="174">
        <v>0</v>
      </c>
      <c r="M304" s="38"/>
    </row>
    <row r="305" spans="1:13" ht="29.25" hidden="1" customHeight="1">
      <c r="A305" s="170">
        <v>3</v>
      </c>
      <c r="B305" s="170">
        <v>3</v>
      </c>
      <c r="C305" s="166">
        <v>1</v>
      </c>
      <c r="D305" s="167">
        <v>1</v>
      </c>
      <c r="E305" s="167">
        <v>2</v>
      </c>
      <c r="F305" s="169">
        <v>2</v>
      </c>
      <c r="G305" s="168" t="s">
        <v>143</v>
      </c>
      <c r="H305" s="146">
        <v>278</v>
      </c>
      <c r="I305" s="174">
        <v>0</v>
      </c>
      <c r="J305" s="174">
        <v>0</v>
      </c>
      <c r="K305" s="174">
        <v>0</v>
      </c>
      <c r="L305" s="174">
        <v>0</v>
      </c>
      <c r="M305" s="38"/>
    </row>
    <row r="306" spans="1:13" ht="28.5" hidden="1" customHeight="1">
      <c r="A306" s="170">
        <v>3</v>
      </c>
      <c r="B306" s="170">
        <v>3</v>
      </c>
      <c r="C306" s="166">
        <v>1</v>
      </c>
      <c r="D306" s="167">
        <v>1</v>
      </c>
      <c r="E306" s="167">
        <v>3</v>
      </c>
      <c r="F306" s="169"/>
      <c r="G306" s="168" t="s">
        <v>144</v>
      </c>
      <c r="H306" s="146">
        <v>279</v>
      </c>
      <c r="I306" s="155">
        <f>SUM(I307:I308)</f>
        <v>0</v>
      </c>
      <c r="J306" s="155">
        <f>SUM(J307:J308)</f>
        <v>0</v>
      </c>
      <c r="K306" s="155">
        <f>SUM(K307:K308)</f>
        <v>0</v>
      </c>
      <c r="L306" s="155">
        <f>SUM(L307:L308)</f>
        <v>0</v>
      </c>
      <c r="M306" s="38"/>
    </row>
    <row r="307" spans="1:13" ht="24.75" hidden="1" customHeight="1">
      <c r="A307" s="170">
        <v>3</v>
      </c>
      <c r="B307" s="170">
        <v>3</v>
      </c>
      <c r="C307" s="166">
        <v>1</v>
      </c>
      <c r="D307" s="167">
        <v>1</v>
      </c>
      <c r="E307" s="167">
        <v>3</v>
      </c>
      <c r="F307" s="169">
        <v>1</v>
      </c>
      <c r="G307" s="168" t="s">
        <v>145</v>
      </c>
      <c r="H307" s="146">
        <v>280</v>
      </c>
      <c r="I307" s="174">
        <v>0</v>
      </c>
      <c r="J307" s="174">
        <v>0</v>
      </c>
      <c r="K307" s="174">
        <v>0</v>
      </c>
      <c r="L307" s="174">
        <v>0</v>
      </c>
      <c r="M307" s="38"/>
    </row>
    <row r="308" spans="1:13" ht="22.5" hidden="1" customHeight="1">
      <c r="A308" s="170">
        <v>3</v>
      </c>
      <c r="B308" s="170">
        <v>3</v>
      </c>
      <c r="C308" s="166">
        <v>1</v>
      </c>
      <c r="D308" s="167">
        <v>1</v>
      </c>
      <c r="E308" s="167">
        <v>3</v>
      </c>
      <c r="F308" s="169">
        <v>2</v>
      </c>
      <c r="G308" s="168" t="s">
        <v>164</v>
      </c>
      <c r="H308" s="146">
        <v>281</v>
      </c>
      <c r="I308" s="174">
        <v>0</v>
      </c>
      <c r="J308" s="174">
        <v>0</v>
      </c>
      <c r="K308" s="174">
        <v>0</v>
      </c>
      <c r="L308" s="174">
        <v>0</v>
      </c>
      <c r="M308" s="38"/>
    </row>
    <row r="309" spans="1:13" hidden="1">
      <c r="A309" s="187">
        <v>3</v>
      </c>
      <c r="B309" s="161">
        <v>3</v>
      </c>
      <c r="C309" s="166">
        <v>1</v>
      </c>
      <c r="D309" s="167">
        <v>2</v>
      </c>
      <c r="E309" s="167"/>
      <c r="F309" s="169"/>
      <c r="G309" s="168" t="s">
        <v>177</v>
      </c>
      <c r="H309" s="146">
        <v>282</v>
      </c>
      <c r="I309" s="155">
        <f>I310</f>
        <v>0</v>
      </c>
      <c r="J309" s="231">
        <f>J310</f>
        <v>0</v>
      </c>
      <c r="K309" s="156">
        <f>K310</f>
        <v>0</v>
      </c>
      <c r="L309" s="156">
        <f>L310</f>
        <v>0</v>
      </c>
    </row>
    <row r="310" spans="1:13" ht="26.25" hidden="1" customHeight="1">
      <c r="A310" s="187">
        <v>3</v>
      </c>
      <c r="B310" s="187">
        <v>3</v>
      </c>
      <c r="C310" s="161">
        <v>1</v>
      </c>
      <c r="D310" s="159">
        <v>2</v>
      </c>
      <c r="E310" s="159">
        <v>1</v>
      </c>
      <c r="F310" s="162"/>
      <c r="G310" s="168" t="s">
        <v>177</v>
      </c>
      <c r="H310" s="146">
        <v>283</v>
      </c>
      <c r="I310" s="177">
        <f>SUM(I311:I312)</f>
        <v>0</v>
      </c>
      <c r="J310" s="232">
        <f>SUM(J311:J312)</f>
        <v>0</v>
      </c>
      <c r="K310" s="178">
        <f>SUM(K311:K312)</f>
        <v>0</v>
      </c>
      <c r="L310" s="178">
        <f>SUM(L311:L312)</f>
        <v>0</v>
      </c>
      <c r="M310" s="38"/>
    </row>
    <row r="311" spans="1:13" ht="25.5" hidden="1" customHeight="1">
      <c r="A311" s="170">
        <v>3</v>
      </c>
      <c r="B311" s="170">
        <v>3</v>
      </c>
      <c r="C311" s="166">
        <v>1</v>
      </c>
      <c r="D311" s="167">
        <v>2</v>
      </c>
      <c r="E311" s="167">
        <v>1</v>
      </c>
      <c r="F311" s="169">
        <v>1</v>
      </c>
      <c r="G311" s="168" t="s">
        <v>178</v>
      </c>
      <c r="H311" s="146">
        <v>284</v>
      </c>
      <c r="I311" s="174">
        <v>0</v>
      </c>
      <c r="J311" s="174">
        <v>0</v>
      </c>
      <c r="K311" s="174">
        <v>0</v>
      </c>
      <c r="L311" s="174">
        <v>0</v>
      </c>
      <c r="M311" s="38"/>
    </row>
    <row r="312" spans="1:13" ht="24" hidden="1" customHeight="1">
      <c r="A312" s="179">
        <v>3</v>
      </c>
      <c r="B312" s="215">
        <v>3</v>
      </c>
      <c r="C312" s="188">
        <v>1</v>
      </c>
      <c r="D312" s="189">
        <v>2</v>
      </c>
      <c r="E312" s="189">
        <v>1</v>
      </c>
      <c r="F312" s="190">
        <v>2</v>
      </c>
      <c r="G312" s="191" t="s">
        <v>179</v>
      </c>
      <c r="H312" s="146">
        <v>285</v>
      </c>
      <c r="I312" s="174">
        <v>0</v>
      </c>
      <c r="J312" s="174">
        <v>0</v>
      </c>
      <c r="K312" s="174">
        <v>0</v>
      </c>
      <c r="L312" s="174">
        <v>0</v>
      </c>
      <c r="M312" s="38"/>
    </row>
    <row r="313" spans="1:13" ht="27.75" hidden="1" customHeight="1">
      <c r="A313" s="166">
        <v>3</v>
      </c>
      <c r="B313" s="168">
        <v>3</v>
      </c>
      <c r="C313" s="166">
        <v>1</v>
      </c>
      <c r="D313" s="167">
        <v>3</v>
      </c>
      <c r="E313" s="167"/>
      <c r="F313" s="169"/>
      <c r="G313" s="168" t="s">
        <v>180</v>
      </c>
      <c r="H313" s="146">
        <v>286</v>
      </c>
      <c r="I313" s="155">
        <f>I314</f>
        <v>0</v>
      </c>
      <c r="J313" s="231">
        <f>J314</f>
        <v>0</v>
      </c>
      <c r="K313" s="156">
        <f>K314</f>
        <v>0</v>
      </c>
      <c r="L313" s="156">
        <f>L314</f>
        <v>0</v>
      </c>
      <c r="M313" s="38"/>
    </row>
    <row r="314" spans="1:13" ht="24" hidden="1" customHeight="1">
      <c r="A314" s="166">
        <v>3</v>
      </c>
      <c r="B314" s="191">
        <v>3</v>
      </c>
      <c r="C314" s="188">
        <v>1</v>
      </c>
      <c r="D314" s="189">
        <v>3</v>
      </c>
      <c r="E314" s="189">
        <v>1</v>
      </c>
      <c r="F314" s="190"/>
      <c r="G314" s="168" t="s">
        <v>180</v>
      </c>
      <c r="H314" s="146">
        <v>287</v>
      </c>
      <c r="I314" s="156">
        <f>I315+I316</f>
        <v>0</v>
      </c>
      <c r="J314" s="156">
        <f>J315+J316</f>
        <v>0</v>
      </c>
      <c r="K314" s="156">
        <f>K315+K316</f>
        <v>0</v>
      </c>
      <c r="L314" s="156">
        <f>L315+L316</f>
        <v>0</v>
      </c>
      <c r="M314" s="38"/>
    </row>
    <row r="315" spans="1:13" ht="27" hidden="1" customHeight="1">
      <c r="A315" s="166">
        <v>3</v>
      </c>
      <c r="B315" s="168">
        <v>3</v>
      </c>
      <c r="C315" s="166">
        <v>1</v>
      </c>
      <c r="D315" s="167">
        <v>3</v>
      </c>
      <c r="E315" s="167">
        <v>1</v>
      </c>
      <c r="F315" s="169">
        <v>1</v>
      </c>
      <c r="G315" s="168" t="s">
        <v>181</v>
      </c>
      <c r="H315" s="146">
        <v>288</v>
      </c>
      <c r="I315" s="220">
        <v>0</v>
      </c>
      <c r="J315" s="220">
        <v>0</v>
      </c>
      <c r="K315" s="220">
        <v>0</v>
      </c>
      <c r="L315" s="219">
        <v>0</v>
      </c>
      <c r="M315" s="38"/>
    </row>
    <row r="316" spans="1:13" ht="26.25" hidden="1" customHeight="1">
      <c r="A316" s="166">
        <v>3</v>
      </c>
      <c r="B316" s="168">
        <v>3</v>
      </c>
      <c r="C316" s="166">
        <v>1</v>
      </c>
      <c r="D316" s="167">
        <v>3</v>
      </c>
      <c r="E316" s="167">
        <v>1</v>
      </c>
      <c r="F316" s="169">
        <v>2</v>
      </c>
      <c r="G316" s="168" t="s">
        <v>182</v>
      </c>
      <c r="H316" s="146">
        <v>289</v>
      </c>
      <c r="I316" s="174">
        <v>0</v>
      </c>
      <c r="J316" s="174">
        <v>0</v>
      </c>
      <c r="K316" s="174">
        <v>0</v>
      </c>
      <c r="L316" s="174">
        <v>0</v>
      </c>
      <c r="M316" s="38"/>
    </row>
    <row r="317" spans="1:13" hidden="1">
      <c r="A317" s="166">
        <v>3</v>
      </c>
      <c r="B317" s="168">
        <v>3</v>
      </c>
      <c r="C317" s="166">
        <v>1</v>
      </c>
      <c r="D317" s="167">
        <v>4</v>
      </c>
      <c r="E317" s="167"/>
      <c r="F317" s="169"/>
      <c r="G317" s="168" t="s">
        <v>183</v>
      </c>
      <c r="H317" s="146">
        <v>290</v>
      </c>
      <c r="I317" s="155">
        <f>I318</f>
        <v>0</v>
      </c>
      <c r="J317" s="231">
        <f>J318</f>
        <v>0</v>
      </c>
      <c r="K317" s="156">
        <f>K318</f>
        <v>0</v>
      </c>
      <c r="L317" s="156">
        <f>L318</f>
        <v>0</v>
      </c>
    </row>
    <row r="318" spans="1:13" ht="31.5" hidden="1" customHeight="1">
      <c r="A318" s="170">
        <v>3</v>
      </c>
      <c r="B318" s="166">
        <v>3</v>
      </c>
      <c r="C318" s="167">
        <v>1</v>
      </c>
      <c r="D318" s="167">
        <v>4</v>
      </c>
      <c r="E318" s="167">
        <v>1</v>
      </c>
      <c r="F318" s="169"/>
      <c r="G318" s="168" t="s">
        <v>183</v>
      </c>
      <c r="H318" s="146">
        <v>291</v>
      </c>
      <c r="I318" s="155">
        <f>SUM(I319:I320)</f>
        <v>0</v>
      </c>
      <c r="J318" s="155">
        <f>SUM(J319:J320)</f>
        <v>0</v>
      </c>
      <c r="K318" s="155">
        <f>SUM(K319:K320)</f>
        <v>0</v>
      </c>
      <c r="L318" s="155">
        <f>SUM(L319:L320)</f>
        <v>0</v>
      </c>
      <c r="M318" s="38"/>
    </row>
    <row r="319" spans="1:13" hidden="1">
      <c r="A319" s="170">
        <v>3</v>
      </c>
      <c r="B319" s="166">
        <v>3</v>
      </c>
      <c r="C319" s="167">
        <v>1</v>
      </c>
      <c r="D319" s="167">
        <v>4</v>
      </c>
      <c r="E319" s="167">
        <v>1</v>
      </c>
      <c r="F319" s="169">
        <v>1</v>
      </c>
      <c r="G319" s="168" t="s">
        <v>184</v>
      </c>
      <c r="H319" s="146">
        <v>292</v>
      </c>
      <c r="I319" s="173">
        <v>0</v>
      </c>
      <c r="J319" s="174">
        <v>0</v>
      </c>
      <c r="K319" s="174">
        <v>0</v>
      </c>
      <c r="L319" s="173">
        <v>0</v>
      </c>
    </row>
    <row r="320" spans="1:13" ht="30.75" hidden="1" customHeight="1">
      <c r="A320" s="166">
        <v>3</v>
      </c>
      <c r="B320" s="167">
        <v>3</v>
      </c>
      <c r="C320" s="167">
        <v>1</v>
      </c>
      <c r="D320" s="167">
        <v>4</v>
      </c>
      <c r="E320" s="167">
        <v>1</v>
      </c>
      <c r="F320" s="169">
        <v>2</v>
      </c>
      <c r="G320" s="168" t="s">
        <v>185</v>
      </c>
      <c r="H320" s="146">
        <v>293</v>
      </c>
      <c r="I320" s="174">
        <v>0</v>
      </c>
      <c r="J320" s="220">
        <v>0</v>
      </c>
      <c r="K320" s="220">
        <v>0</v>
      </c>
      <c r="L320" s="219">
        <v>0</v>
      </c>
      <c r="M320" s="38"/>
    </row>
    <row r="321" spans="1:16" ht="26.25" hidden="1" customHeight="1">
      <c r="A321" s="166">
        <v>3</v>
      </c>
      <c r="B321" s="167">
        <v>3</v>
      </c>
      <c r="C321" s="167">
        <v>1</v>
      </c>
      <c r="D321" s="167">
        <v>5</v>
      </c>
      <c r="E321" s="167"/>
      <c r="F321" s="169"/>
      <c r="G321" s="168" t="s">
        <v>186</v>
      </c>
      <c r="H321" s="146">
        <v>294</v>
      </c>
      <c r="I321" s="178">
        <f t="shared" ref="I321:L322" si="28">I322</f>
        <v>0</v>
      </c>
      <c r="J321" s="231">
        <f t="shared" si="28"/>
        <v>0</v>
      </c>
      <c r="K321" s="156">
        <f t="shared" si="28"/>
        <v>0</v>
      </c>
      <c r="L321" s="156">
        <f t="shared" si="28"/>
        <v>0</v>
      </c>
      <c r="M321" s="38"/>
    </row>
    <row r="322" spans="1:16" ht="30" hidden="1" customHeight="1">
      <c r="A322" s="161">
        <v>3</v>
      </c>
      <c r="B322" s="189">
        <v>3</v>
      </c>
      <c r="C322" s="189">
        <v>1</v>
      </c>
      <c r="D322" s="189">
        <v>5</v>
      </c>
      <c r="E322" s="189">
        <v>1</v>
      </c>
      <c r="F322" s="190"/>
      <c r="G322" s="168" t="s">
        <v>186</v>
      </c>
      <c r="H322" s="146">
        <v>295</v>
      </c>
      <c r="I322" s="156">
        <f t="shared" si="28"/>
        <v>0</v>
      </c>
      <c r="J322" s="232">
        <f t="shared" si="28"/>
        <v>0</v>
      </c>
      <c r="K322" s="178">
        <f t="shared" si="28"/>
        <v>0</v>
      </c>
      <c r="L322" s="178">
        <f t="shared" si="28"/>
        <v>0</v>
      </c>
      <c r="M322" s="38"/>
    </row>
    <row r="323" spans="1:16" ht="30" hidden="1" customHeight="1">
      <c r="A323" s="166">
        <v>3</v>
      </c>
      <c r="B323" s="167">
        <v>3</v>
      </c>
      <c r="C323" s="167">
        <v>1</v>
      </c>
      <c r="D323" s="167">
        <v>5</v>
      </c>
      <c r="E323" s="167">
        <v>1</v>
      </c>
      <c r="F323" s="169">
        <v>1</v>
      </c>
      <c r="G323" s="168" t="s">
        <v>187</v>
      </c>
      <c r="H323" s="146">
        <v>296</v>
      </c>
      <c r="I323" s="174">
        <v>0</v>
      </c>
      <c r="J323" s="220">
        <v>0</v>
      </c>
      <c r="K323" s="220">
        <v>0</v>
      </c>
      <c r="L323" s="219">
        <v>0</v>
      </c>
      <c r="M323" s="38"/>
    </row>
    <row r="324" spans="1:16" ht="30" hidden="1" customHeight="1">
      <c r="A324" s="166">
        <v>3</v>
      </c>
      <c r="B324" s="167">
        <v>3</v>
      </c>
      <c r="C324" s="167">
        <v>1</v>
      </c>
      <c r="D324" s="167">
        <v>6</v>
      </c>
      <c r="E324" s="167"/>
      <c r="F324" s="169"/>
      <c r="G324" s="168" t="s">
        <v>157</v>
      </c>
      <c r="H324" s="146">
        <v>297</v>
      </c>
      <c r="I324" s="156">
        <f t="shared" ref="I324:L325" si="29">I325</f>
        <v>0</v>
      </c>
      <c r="J324" s="231">
        <f t="shared" si="29"/>
        <v>0</v>
      </c>
      <c r="K324" s="156">
        <f t="shared" si="29"/>
        <v>0</v>
      </c>
      <c r="L324" s="156">
        <f t="shared" si="29"/>
        <v>0</v>
      </c>
      <c r="M324" s="38"/>
    </row>
    <row r="325" spans="1:16" ht="30" hidden="1" customHeight="1">
      <c r="A325" s="166">
        <v>3</v>
      </c>
      <c r="B325" s="167">
        <v>3</v>
      </c>
      <c r="C325" s="167">
        <v>1</v>
      </c>
      <c r="D325" s="167">
        <v>6</v>
      </c>
      <c r="E325" s="167">
        <v>1</v>
      </c>
      <c r="F325" s="169"/>
      <c r="G325" s="168" t="s">
        <v>157</v>
      </c>
      <c r="H325" s="146">
        <v>298</v>
      </c>
      <c r="I325" s="155">
        <f t="shared" si="29"/>
        <v>0</v>
      </c>
      <c r="J325" s="231">
        <f t="shared" si="29"/>
        <v>0</v>
      </c>
      <c r="K325" s="156">
        <f t="shared" si="29"/>
        <v>0</v>
      </c>
      <c r="L325" s="156">
        <f t="shared" si="29"/>
        <v>0</v>
      </c>
      <c r="M325" s="38"/>
    </row>
    <row r="326" spans="1:16" ht="25.5" hidden="1" customHeight="1">
      <c r="A326" s="166">
        <v>3</v>
      </c>
      <c r="B326" s="167">
        <v>3</v>
      </c>
      <c r="C326" s="167">
        <v>1</v>
      </c>
      <c r="D326" s="167">
        <v>6</v>
      </c>
      <c r="E326" s="167">
        <v>1</v>
      </c>
      <c r="F326" s="169">
        <v>1</v>
      </c>
      <c r="G326" s="168" t="s">
        <v>157</v>
      </c>
      <c r="H326" s="146">
        <v>299</v>
      </c>
      <c r="I326" s="220">
        <v>0</v>
      </c>
      <c r="J326" s="220">
        <v>0</v>
      </c>
      <c r="K326" s="220">
        <v>0</v>
      </c>
      <c r="L326" s="219">
        <v>0</v>
      </c>
      <c r="M326" s="38"/>
    </row>
    <row r="327" spans="1:16" ht="22.5" hidden="1" customHeight="1">
      <c r="A327" s="166">
        <v>3</v>
      </c>
      <c r="B327" s="167">
        <v>3</v>
      </c>
      <c r="C327" s="167">
        <v>1</v>
      </c>
      <c r="D327" s="167">
        <v>7</v>
      </c>
      <c r="E327" s="167"/>
      <c r="F327" s="169"/>
      <c r="G327" s="168" t="s">
        <v>188</v>
      </c>
      <c r="H327" s="146">
        <v>300</v>
      </c>
      <c r="I327" s="155">
        <f>I328</f>
        <v>0</v>
      </c>
      <c r="J327" s="231">
        <f>J328</f>
        <v>0</v>
      </c>
      <c r="K327" s="156">
        <f>K328</f>
        <v>0</v>
      </c>
      <c r="L327" s="156">
        <f>L328</f>
        <v>0</v>
      </c>
      <c r="M327" s="38"/>
    </row>
    <row r="328" spans="1:16" ht="25.5" hidden="1" customHeight="1">
      <c r="A328" s="166">
        <v>3</v>
      </c>
      <c r="B328" s="167">
        <v>3</v>
      </c>
      <c r="C328" s="167">
        <v>1</v>
      </c>
      <c r="D328" s="167">
        <v>7</v>
      </c>
      <c r="E328" s="167">
        <v>1</v>
      </c>
      <c r="F328" s="169"/>
      <c r="G328" s="168" t="s">
        <v>188</v>
      </c>
      <c r="H328" s="146">
        <v>301</v>
      </c>
      <c r="I328" s="155">
        <f>I329+I330</f>
        <v>0</v>
      </c>
      <c r="J328" s="155">
        <f>J329+J330</f>
        <v>0</v>
      </c>
      <c r="K328" s="155">
        <f>K329+K330</f>
        <v>0</v>
      </c>
      <c r="L328" s="155">
        <f>L329+L330</f>
        <v>0</v>
      </c>
      <c r="M328" s="38"/>
    </row>
    <row r="329" spans="1:16" ht="27" hidden="1" customHeight="1">
      <c r="A329" s="166">
        <v>3</v>
      </c>
      <c r="B329" s="167">
        <v>3</v>
      </c>
      <c r="C329" s="167">
        <v>1</v>
      </c>
      <c r="D329" s="167">
        <v>7</v>
      </c>
      <c r="E329" s="167">
        <v>1</v>
      </c>
      <c r="F329" s="169">
        <v>1</v>
      </c>
      <c r="G329" s="168" t="s">
        <v>189</v>
      </c>
      <c r="H329" s="146">
        <v>302</v>
      </c>
      <c r="I329" s="220">
        <v>0</v>
      </c>
      <c r="J329" s="220">
        <v>0</v>
      </c>
      <c r="K329" s="220">
        <v>0</v>
      </c>
      <c r="L329" s="219">
        <v>0</v>
      </c>
      <c r="M329" s="38"/>
    </row>
    <row r="330" spans="1:16" ht="27.75" hidden="1" customHeight="1">
      <c r="A330" s="166">
        <v>3</v>
      </c>
      <c r="B330" s="167">
        <v>3</v>
      </c>
      <c r="C330" s="167">
        <v>1</v>
      </c>
      <c r="D330" s="167">
        <v>7</v>
      </c>
      <c r="E330" s="167">
        <v>1</v>
      </c>
      <c r="F330" s="169">
        <v>2</v>
      </c>
      <c r="G330" s="168" t="s">
        <v>190</v>
      </c>
      <c r="H330" s="146">
        <v>303</v>
      </c>
      <c r="I330" s="174">
        <v>0</v>
      </c>
      <c r="J330" s="174">
        <v>0</v>
      </c>
      <c r="K330" s="174">
        <v>0</v>
      </c>
      <c r="L330" s="174">
        <v>0</v>
      </c>
      <c r="M330" s="38"/>
    </row>
    <row r="331" spans="1:16" ht="38.25" hidden="1" customHeight="1">
      <c r="A331" s="166">
        <v>3</v>
      </c>
      <c r="B331" s="167">
        <v>3</v>
      </c>
      <c r="C331" s="167">
        <v>2</v>
      </c>
      <c r="D331" s="167"/>
      <c r="E331" s="167"/>
      <c r="F331" s="169"/>
      <c r="G331" s="168" t="s">
        <v>191</v>
      </c>
      <c r="H331" s="146">
        <v>304</v>
      </c>
      <c r="I331" s="155">
        <f>SUM(I332+I341+I345+I349+I353+I356+I359)</f>
        <v>0</v>
      </c>
      <c r="J331" s="231">
        <f>SUM(J332+J341+J345+J349+J353+J356+J359)</f>
        <v>0</v>
      </c>
      <c r="K331" s="156">
        <f>SUM(K332+K341+K345+K349+K353+K356+K359)</f>
        <v>0</v>
      </c>
      <c r="L331" s="156">
        <f>SUM(L332+L341+L345+L349+L353+L356+L359)</f>
        <v>0</v>
      </c>
      <c r="M331" s="38"/>
    </row>
    <row r="332" spans="1:16" ht="30" hidden="1" customHeight="1">
      <c r="A332" s="166">
        <v>3</v>
      </c>
      <c r="B332" s="167">
        <v>3</v>
      </c>
      <c r="C332" s="167">
        <v>2</v>
      </c>
      <c r="D332" s="167">
        <v>1</v>
      </c>
      <c r="E332" s="167"/>
      <c r="F332" s="169"/>
      <c r="G332" s="168" t="s">
        <v>139</v>
      </c>
      <c r="H332" s="146">
        <v>305</v>
      </c>
      <c r="I332" s="155">
        <f>I333</f>
        <v>0</v>
      </c>
      <c r="J332" s="231">
        <f>J333</f>
        <v>0</v>
      </c>
      <c r="K332" s="156">
        <f>K333</f>
        <v>0</v>
      </c>
      <c r="L332" s="156">
        <f>L333</f>
        <v>0</v>
      </c>
      <c r="M332" s="38"/>
    </row>
    <row r="333" spans="1:16" hidden="1">
      <c r="A333" s="170">
        <v>3</v>
      </c>
      <c r="B333" s="166">
        <v>3</v>
      </c>
      <c r="C333" s="167">
        <v>2</v>
      </c>
      <c r="D333" s="168">
        <v>1</v>
      </c>
      <c r="E333" s="166">
        <v>1</v>
      </c>
      <c r="F333" s="169"/>
      <c r="G333" s="168" t="s">
        <v>139</v>
      </c>
      <c r="H333" s="146">
        <v>306</v>
      </c>
      <c r="I333" s="155">
        <f t="shared" ref="I333:P333" si="30">SUM(I334:I334)</f>
        <v>0</v>
      </c>
      <c r="J333" s="155">
        <f t="shared" si="30"/>
        <v>0</v>
      </c>
      <c r="K333" s="155">
        <f t="shared" si="30"/>
        <v>0</v>
      </c>
      <c r="L333" s="155">
        <f t="shared" si="30"/>
        <v>0</v>
      </c>
      <c r="M333" s="233">
        <f t="shared" si="30"/>
        <v>0</v>
      </c>
      <c r="N333" s="233">
        <f t="shared" si="30"/>
        <v>0</v>
      </c>
      <c r="O333" s="233">
        <f t="shared" si="30"/>
        <v>0</v>
      </c>
      <c r="P333" s="233">
        <f t="shared" si="30"/>
        <v>0</v>
      </c>
    </row>
    <row r="334" spans="1:16" ht="27.75" hidden="1" customHeight="1">
      <c r="A334" s="170">
        <v>3</v>
      </c>
      <c r="B334" s="166">
        <v>3</v>
      </c>
      <c r="C334" s="167">
        <v>2</v>
      </c>
      <c r="D334" s="168">
        <v>1</v>
      </c>
      <c r="E334" s="166">
        <v>1</v>
      </c>
      <c r="F334" s="169">
        <v>1</v>
      </c>
      <c r="G334" s="168" t="s">
        <v>140</v>
      </c>
      <c r="H334" s="146">
        <v>307</v>
      </c>
      <c r="I334" s="220">
        <v>0</v>
      </c>
      <c r="J334" s="220">
        <v>0</v>
      </c>
      <c r="K334" s="220">
        <v>0</v>
      </c>
      <c r="L334" s="219">
        <v>0</v>
      </c>
      <c r="M334" s="38"/>
    </row>
    <row r="335" spans="1:16" hidden="1">
      <c r="A335" s="170">
        <v>3</v>
      </c>
      <c r="B335" s="166">
        <v>3</v>
      </c>
      <c r="C335" s="167">
        <v>2</v>
      </c>
      <c r="D335" s="168">
        <v>1</v>
      </c>
      <c r="E335" s="166">
        <v>2</v>
      </c>
      <c r="F335" s="169"/>
      <c r="G335" s="191" t="s">
        <v>163</v>
      </c>
      <c r="H335" s="146">
        <v>308</v>
      </c>
      <c r="I335" s="155">
        <f>SUM(I336:I337)</f>
        <v>0</v>
      </c>
      <c r="J335" s="155">
        <f>SUM(J336:J337)</f>
        <v>0</v>
      </c>
      <c r="K335" s="155">
        <f>SUM(K336:K337)</f>
        <v>0</v>
      </c>
      <c r="L335" s="155">
        <f>SUM(L336:L337)</f>
        <v>0</v>
      </c>
    </row>
    <row r="336" spans="1:16" hidden="1">
      <c r="A336" s="170">
        <v>3</v>
      </c>
      <c r="B336" s="166">
        <v>3</v>
      </c>
      <c r="C336" s="167">
        <v>2</v>
      </c>
      <c r="D336" s="168">
        <v>1</v>
      </c>
      <c r="E336" s="166">
        <v>2</v>
      </c>
      <c r="F336" s="169">
        <v>1</v>
      </c>
      <c r="G336" s="191" t="s">
        <v>142</v>
      </c>
      <c r="H336" s="146">
        <v>309</v>
      </c>
      <c r="I336" s="220">
        <v>0</v>
      </c>
      <c r="J336" s="220">
        <v>0</v>
      </c>
      <c r="K336" s="220">
        <v>0</v>
      </c>
      <c r="L336" s="219">
        <v>0</v>
      </c>
    </row>
    <row r="337" spans="1:13" hidden="1">
      <c r="A337" s="170">
        <v>3</v>
      </c>
      <c r="B337" s="166">
        <v>3</v>
      </c>
      <c r="C337" s="167">
        <v>2</v>
      </c>
      <c r="D337" s="168">
        <v>1</v>
      </c>
      <c r="E337" s="166">
        <v>2</v>
      </c>
      <c r="F337" s="169">
        <v>2</v>
      </c>
      <c r="G337" s="191" t="s">
        <v>143</v>
      </c>
      <c r="H337" s="146">
        <v>310</v>
      </c>
      <c r="I337" s="174">
        <v>0</v>
      </c>
      <c r="J337" s="174">
        <v>0</v>
      </c>
      <c r="K337" s="174">
        <v>0</v>
      </c>
      <c r="L337" s="174">
        <v>0</v>
      </c>
    </row>
    <row r="338" spans="1:13" hidden="1">
      <c r="A338" s="170">
        <v>3</v>
      </c>
      <c r="B338" s="166">
        <v>3</v>
      </c>
      <c r="C338" s="167">
        <v>2</v>
      </c>
      <c r="D338" s="168">
        <v>1</v>
      </c>
      <c r="E338" s="166">
        <v>3</v>
      </c>
      <c r="F338" s="169"/>
      <c r="G338" s="191" t="s">
        <v>144</v>
      </c>
      <c r="H338" s="146">
        <v>311</v>
      </c>
      <c r="I338" s="155">
        <f>SUM(I339:I340)</f>
        <v>0</v>
      </c>
      <c r="J338" s="155">
        <f>SUM(J339:J340)</f>
        <v>0</v>
      </c>
      <c r="K338" s="155">
        <f>SUM(K339:K340)</f>
        <v>0</v>
      </c>
      <c r="L338" s="155">
        <f>SUM(L339:L340)</f>
        <v>0</v>
      </c>
    </row>
    <row r="339" spans="1:13" hidden="1">
      <c r="A339" s="170">
        <v>3</v>
      </c>
      <c r="B339" s="166">
        <v>3</v>
      </c>
      <c r="C339" s="167">
        <v>2</v>
      </c>
      <c r="D339" s="168">
        <v>1</v>
      </c>
      <c r="E339" s="166">
        <v>3</v>
      </c>
      <c r="F339" s="169">
        <v>1</v>
      </c>
      <c r="G339" s="191" t="s">
        <v>145</v>
      </c>
      <c r="H339" s="146">
        <v>312</v>
      </c>
      <c r="I339" s="174">
        <v>0</v>
      </c>
      <c r="J339" s="174">
        <v>0</v>
      </c>
      <c r="K339" s="174">
        <v>0</v>
      </c>
      <c r="L339" s="174">
        <v>0</v>
      </c>
    </row>
    <row r="340" spans="1:13" hidden="1">
      <c r="A340" s="170">
        <v>3</v>
      </c>
      <c r="B340" s="166">
        <v>3</v>
      </c>
      <c r="C340" s="167">
        <v>2</v>
      </c>
      <c r="D340" s="168">
        <v>1</v>
      </c>
      <c r="E340" s="166">
        <v>3</v>
      </c>
      <c r="F340" s="169">
        <v>2</v>
      </c>
      <c r="G340" s="191" t="s">
        <v>164</v>
      </c>
      <c r="H340" s="146">
        <v>313</v>
      </c>
      <c r="I340" s="192">
        <v>0</v>
      </c>
      <c r="J340" s="234">
        <v>0</v>
      </c>
      <c r="K340" s="192">
        <v>0</v>
      </c>
      <c r="L340" s="192">
        <v>0</v>
      </c>
    </row>
    <row r="341" spans="1:13" hidden="1">
      <c r="A341" s="179">
        <v>3</v>
      </c>
      <c r="B341" s="179">
        <v>3</v>
      </c>
      <c r="C341" s="188">
        <v>2</v>
      </c>
      <c r="D341" s="191">
        <v>2</v>
      </c>
      <c r="E341" s="188"/>
      <c r="F341" s="190"/>
      <c r="G341" s="191" t="s">
        <v>177</v>
      </c>
      <c r="H341" s="146">
        <v>314</v>
      </c>
      <c r="I341" s="184">
        <f>I342</f>
        <v>0</v>
      </c>
      <c r="J341" s="235">
        <f>J342</f>
        <v>0</v>
      </c>
      <c r="K341" s="185">
        <f>K342</f>
        <v>0</v>
      </c>
      <c r="L341" s="185">
        <f>L342</f>
        <v>0</v>
      </c>
    </row>
    <row r="342" spans="1:13" hidden="1">
      <c r="A342" s="170">
        <v>3</v>
      </c>
      <c r="B342" s="170">
        <v>3</v>
      </c>
      <c r="C342" s="166">
        <v>2</v>
      </c>
      <c r="D342" s="168">
        <v>2</v>
      </c>
      <c r="E342" s="166">
        <v>1</v>
      </c>
      <c r="F342" s="169"/>
      <c r="G342" s="191" t="s">
        <v>177</v>
      </c>
      <c r="H342" s="146">
        <v>315</v>
      </c>
      <c r="I342" s="155">
        <f>SUM(I343:I344)</f>
        <v>0</v>
      </c>
      <c r="J342" s="197">
        <f>SUM(J343:J344)</f>
        <v>0</v>
      </c>
      <c r="K342" s="156">
        <f>SUM(K343:K344)</f>
        <v>0</v>
      </c>
      <c r="L342" s="156">
        <f>SUM(L343:L344)</f>
        <v>0</v>
      </c>
    </row>
    <row r="343" spans="1:13" hidden="1">
      <c r="A343" s="170">
        <v>3</v>
      </c>
      <c r="B343" s="170">
        <v>3</v>
      </c>
      <c r="C343" s="166">
        <v>2</v>
      </c>
      <c r="D343" s="168">
        <v>2</v>
      </c>
      <c r="E343" s="170">
        <v>1</v>
      </c>
      <c r="F343" s="202">
        <v>1</v>
      </c>
      <c r="G343" s="168" t="s">
        <v>178</v>
      </c>
      <c r="H343" s="146">
        <v>316</v>
      </c>
      <c r="I343" s="174">
        <v>0</v>
      </c>
      <c r="J343" s="174">
        <v>0</v>
      </c>
      <c r="K343" s="174">
        <v>0</v>
      </c>
      <c r="L343" s="174">
        <v>0</v>
      </c>
    </row>
    <row r="344" spans="1:13" hidden="1">
      <c r="A344" s="179">
        <v>3</v>
      </c>
      <c r="B344" s="179">
        <v>3</v>
      </c>
      <c r="C344" s="180">
        <v>2</v>
      </c>
      <c r="D344" s="181">
        <v>2</v>
      </c>
      <c r="E344" s="182">
        <v>1</v>
      </c>
      <c r="F344" s="210">
        <v>2</v>
      </c>
      <c r="G344" s="182" t="s">
        <v>179</v>
      </c>
      <c r="H344" s="146">
        <v>317</v>
      </c>
      <c r="I344" s="174">
        <v>0</v>
      </c>
      <c r="J344" s="174">
        <v>0</v>
      </c>
      <c r="K344" s="174">
        <v>0</v>
      </c>
      <c r="L344" s="174">
        <v>0</v>
      </c>
    </row>
    <row r="345" spans="1:13" ht="23.25" hidden="1" customHeight="1">
      <c r="A345" s="170">
        <v>3</v>
      </c>
      <c r="B345" s="170">
        <v>3</v>
      </c>
      <c r="C345" s="166">
        <v>2</v>
      </c>
      <c r="D345" s="167">
        <v>3</v>
      </c>
      <c r="E345" s="168"/>
      <c r="F345" s="202"/>
      <c r="G345" s="168" t="s">
        <v>180</v>
      </c>
      <c r="H345" s="146">
        <v>318</v>
      </c>
      <c r="I345" s="155">
        <f>I346</f>
        <v>0</v>
      </c>
      <c r="J345" s="197">
        <f>J346</f>
        <v>0</v>
      </c>
      <c r="K345" s="156">
        <f>K346</f>
        <v>0</v>
      </c>
      <c r="L345" s="156">
        <f>L346</f>
        <v>0</v>
      </c>
      <c r="M345" s="38"/>
    </row>
    <row r="346" spans="1:13" ht="27.75" hidden="1" customHeight="1">
      <c r="A346" s="170">
        <v>3</v>
      </c>
      <c r="B346" s="170">
        <v>3</v>
      </c>
      <c r="C346" s="166">
        <v>2</v>
      </c>
      <c r="D346" s="167">
        <v>3</v>
      </c>
      <c r="E346" s="168">
        <v>1</v>
      </c>
      <c r="F346" s="202"/>
      <c r="G346" s="168" t="s">
        <v>180</v>
      </c>
      <c r="H346" s="146">
        <v>319</v>
      </c>
      <c r="I346" s="155">
        <f>I347+I348</f>
        <v>0</v>
      </c>
      <c r="J346" s="155">
        <f>J347+J348</f>
        <v>0</v>
      </c>
      <c r="K346" s="155">
        <f>K347+K348</f>
        <v>0</v>
      </c>
      <c r="L346" s="155">
        <f>L347+L348</f>
        <v>0</v>
      </c>
      <c r="M346" s="38"/>
    </row>
    <row r="347" spans="1:13" ht="28.5" hidden="1" customHeight="1">
      <c r="A347" s="170">
        <v>3</v>
      </c>
      <c r="B347" s="170">
        <v>3</v>
      </c>
      <c r="C347" s="166">
        <v>2</v>
      </c>
      <c r="D347" s="167">
        <v>3</v>
      </c>
      <c r="E347" s="168">
        <v>1</v>
      </c>
      <c r="F347" s="202">
        <v>1</v>
      </c>
      <c r="G347" s="168" t="s">
        <v>181</v>
      </c>
      <c r="H347" s="146">
        <v>320</v>
      </c>
      <c r="I347" s="220">
        <v>0</v>
      </c>
      <c r="J347" s="220">
        <v>0</v>
      </c>
      <c r="K347" s="220">
        <v>0</v>
      </c>
      <c r="L347" s="219">
        <v>0</v>
      </c>
      <c r="M347" s="38"/>
    </row>
    <row r="348" spans="1:13" ht="27.75" hidden="1" customHeight="1">
      <c r="A348" s="170">
        <v>3</v>
      </c>
      <c r="B348" s="170">
        <v>3</v>
      </c>
      <c r="C348" s="166">
        <v>2</v>
      </c>
      <c r="D348" s="167">
        <v>3</v>
      </c>
      <c r="E348" s="168">
        <v>1</v>
      </c>
      <c r="F348" s="202">
        <v>2</v>
      </c>
      <c r="G348" s="168" t="s">
        <v>182</v>
      </c>
      <c r="H348" s="146">
        <v>321</v>
      </c>
      <c r="I348" s="174">
        <v>0</v>
      </c>
      <c r="J348" s="174">
        <v>0</v>
      </c>
      <c r="K348" s="174">
        <v>0</v>
      </c>
      <c r="L348" s="174">
        <v>0</v>
      </c>
      <c r="M348" s="38"/>
    </row>
    <row r="349" spans="1:13" hidden="1">
      <c r="A349" s="170">
        <v>3</v>
      </c>
      <c r="B349" s="170">
        <v>3</v>
      </c>
      <c r="C349" s="166">
        <v>2</v>
      </c>
      <c r="D349" s="167">
        <v>4</v>
      </c>
      <c r="E349" s="167"/>
      <c r="F349" s="169"/>
      <c r="G349" s="168" t="s">
        <v>183</v>
      </c>
      <c r="H349" s="146">
        <v>322</v>
      </c>
      <c r="I349" s="155">
        <f>I350</f>
        <v>0</v>
      </c>
      <c r="J349" s="197">
        <f>J350</f>
        <v>0</v>
      </c>
      <c r="K349" s="156">
        <f>K350</f>
        <v>0</v>
      </c>
      <c r="L349" s="156">
        <f>L350</f>
        <v>0</v>
      </c>
    </row>
    <row r="350" spans="1:13" hidden="1">
      <c r="A350" s="187">
        <v>3</v>
      </c>
      <c r="B350" s="187">
        <v>3</v>
      </c>
      <c r="C350" s="161">
        <v>2</v>
      </c>
      <c r="D350" s="159">
        <v>4</v>
      </c>
      <c r="E350" s="159">
        <v>1</v>
      </c>
      <c r="F350" s="162"/>
      <c r="G350" s="168" t="s">
        <v>183</v>
      </c>
      <c r="H350" s="146">
        <v>323</v>
      </c>
      <c r="I350" s="177">
        <f>SUM(I351:I352)</f>
        <v>0</v>
      </c>
      <c r="J350" s="199">
        <f>SUM(J351:J352)</f>
        <v>0</v>
      </c>
      <c r="K350" s="178">
        <f>SUM(K351:K352)</f>
        <v>0</v>
      </c>
      <c r="L350" s="178">
        <f>SUM(L351:L352)</f>
        <v>0</v>
      </c>
    </row>
    <row r="351" spans="1:13" ht="30.75" hidden="1" customHeight="1">
      <c r="A351" s="170">
        <v>3</v>
      </c>
      <c r="B351" s="170">
        <v>3</v>
      </c>
      <c r="C351" s="166">
        <v>2</v>
      </c>
      <c r="D351" s="167">
        <v>4</v>
      </c>
      <c r="E351" s="167">
        <v>1</v>
      </c>
      <c r="F351" s="169">
        <v>1</v>
      </c>
      <c r="G351" s="168" t="s">
        <v>184</v>
      </c>
      <c r="H351" s="146">
        <v>324</v>
      </c>
      <c r="I351" s="174">
        <v>0</v>
      </c>
      <c r="J351" s="174">
        <v>0</v>
      </c>
      <c r="K351" s="174">
        <v>0</v>
      </c>
      <c r="L351" s="174">
        <v>0</v>
      </c>
      <c r="M351" s="38"/>
    </row>
    <row r="352" spans="1:13" hidden="1">
      <c r="A352" s="170">
        <v>3</v>
      </c>
      <c r="B352" s="170">
        <v>3</v>
      </c>
      <c r="C352" s="166">
        <v>2</v>
      </c>
      <c r="D352" s="167">
        <v>4</v>
      </c>
      <c r="E352" s="167">
        <v>1</v>
      </c>
      <c r="F352" s="169">
        <v>2</v>
      </c>
      <c r="G352" s="168" t="s">
        <v>192</v>
      </c>
      <c r="H352" s="146">
        <v>325</v>
      </c>
      <c r="I352" s="174">
        <v>0</v>
      </c>
      <c r="J352" s="174">
        <v>0</v>
      </c>
      <c r="K352" s="174">
        <v>0</v>
      </c>
      <c r="L352" s="174">
        <v>0</v>
      </c>
    </row>
    <row r="353" spans="1:13" hidden="1">
      <c r="A353" s="170">
        <v>3</v>
      </c>
      <c r="B353" s="170">
        <v>3</v>
      </c>
      <c r="C353" s="166">
        <v>2</v>
      </c>
      <c r="D353" s="167">
        <v>5</v>
      </c>
      <c r="E353" s="167"/>
      <c r="F353" s="169"/>
      <c r="G353" s="168" t="s">
        <v>186</v>
      </c>
      <c r="H353" s="146">
        <v>326</v>
      </c>
      <c r="I353" s="155">
        <f t="shared" ref="I353:L354" si="31">I354</f>
        <v>0</v>
      </c>
      <c r="J353" s="197">
        <f t="shared" si="31"/>
        <v>0</v>
      </c>
      <c r="K353" s="156">
        <f t="shared" si="31"/>
        <v>0</v>
      </c>
      <c r="L353" s="156">
        <f t="shared" si="31"/>
        <v>0</v>
      </c>
    </row>
    <row r="354" spans="1:13" hidden="1">
      <c r="A354" s="187">
        <v>3</v>
      </c>
      <c r="B354" s="187">
        <v>3</v>
      </c>
      <c r="C354" s="161">
        <v>2</v>
      </c>
      <c r="D354" s="159">
        <v>5</v>
      </c>
      <c r="E354" s="159">
        <v>1</v>
      </c>
      <c r="F354" s="162"/>
      <c r="G354" s="168" t="s">
        <v>186</v>
      </c>
      <c r="H354" s="146">
        <v>327</v>
      </c>
      <c r="I354" s="177">
        <f t="shared" si="31"/>
        <v>0</v>
      </c>
      <c r="J354" s="199">
        <f t="shared" si="31"/>
        <v>0</v>
      </c>
      <c r="K354" s="178">
        <f t="shared" si="31"/>
        <v>0</v>
      </c>
      <c r="L354" s="178">
        <f t="shared" si="31"/>
        <v>0</v>
      </c>
    </row>
    <row r="355" spans="1:13" hidden="1">
      <c r="A355" s="170">
        <v>3</v>
      </c>
      <c r="B355" s="170">
        <v>3</v>
      </c>
      <c r="C355" s="166">
        <v>2</v>
      </c>
      <c r="D355" s="167">
        <v>5</v>
      </c>
      <c r="E355" s="167">
        <v>1</v>
      </c>
      <c r="F355" s="169">
        <v>1</v>
      </c>
      <c r="G355" s="168" t="s">
        <v>186</v>
      </c>
      <c r="H355" s="146">
        <v>328</v>
      </c>
      <c r="I355" s="220">
        <v>0</v>
      </c>
      <c r="J355" s="220">
        <v>0</v>
      </c>
      <c r="K355" s="220">
        <v>0</v>
      </c>
      <c r="L355" s="219">
        <v>0</v>
      </c>
    </row>
    <row r="356" spans="1:13" ht="30.75" hidden="1" customHeight="1">
      <c r="A356" s="170">
        <v>3</v>
      </c>
      <c r="B356" s="170">
        <v>3</v>
      </c>
      <c r="C356" s="166">
        <v>2</v>
      </c>
      <c r="D356" s="167">
        <v>6</v>
      </c>
      <c r="E356" s="167"/>
      <c r="F356" s="169"/>
      <c r="G356" s="168" t="s">
        <v>157</v>
      </c>
      <c r="H356" s="146">
        <v>329</v>
      </c>
      <c r="I356" s="155">
        <f t="shared" ref="I356:L357" si="32">I357</f>
        <v>0</v>
      </c>
      <c r="J356" s="197">
        <f t="shared" si="32"/>
        <v>0</v>
      </c>
      <c r="K356" s="156">
        <f t="shared" si="32"/>
        <v>0</v>
      </c>
      <c r="L356" s="156">
        <f t="shared" si="32"/>
        <v>0</v>
      </c>
      <c r="M356" s="38"/>
    </row>
    <row r="357" spans="1:13" ht="25.5" hidden="1" customHeight="1">
      <c r="A357" s="170">
        <v>3</v>
      </c>
      <c r="B357" s="170">
        <v>3</v>
      </c>
      <c r="C357" s="166">
        <v>2</v>
      </c>
      <c r="D357" s="167">
        <v>6</v>
      </c>
      <c r="E357" s="167">
        <v>1</v>
      </c>
      <c r="F357" s="169"/>
      <c r="G357" s="168" t="s">
        <v>157</v>
      </c>
      <c r="H357" s="146">
        <v>330</v>
      </c>
      <c r="I357" s="155">
        <f t="shared" si="32"/>
        <v>0</v>
      </c>
      <c r="J357" s="197">
        <f t="shared" si="32"/>
        <v>0</v>
      </c>
      <c r="K357" s="156">
        <f t="shared" si="32"/>
        <v>0</v>
      </c>
      <c r="L357" s="156">
        <f t="shared" si="32"/>
        <v>0</v>
      </c>
      <c r="M357" s="38"/>
    </row>
    <row r="358" spans="1:13" ht="24" hidden="1" customHeight="1">
      <c r="A358" s="179">
        <v>3</v>
      </c>
      <c r="B358" s="179">
        <v>3</v>
      </c>
      <c r="C358" s="180">
        <v>2</v>
      </c>
      <c r="D358" s="181">
        <v>6</v>
      </c>
      <c r="E358" s="181">
        <v>1</v>
      </c>
      <c r="F358" s="183">
        <v>1</v>
      </c>
      <c r="G358" s="182" t="s">
        <v>157</v>
      </c>
      <c r="H358" s="146">
        <v>331</v>
      </c>
      <c r="I358" s="220">
        <v>0</v>
      </c>
      <c r="J358" s="220">
        <v>0</v>
      </c>
      <c r="K358" s="220">
        <v>0</v>
      </c>
      <c r="L358" s="219">
        <v>0</v>
      </c>
      <c r="M358" s="38"/>
    </row>
    <row r="359" spans="1:13" ht="28.5" hidden="1" customHeight="1">
      <c r="A359" s="170">
        <v>3</v>
      </c>
      <c r="B359" s="170">
        <v>3</v>
      </c>
      <c r="C359" s="166">
        <v>2</v>
      </c>
      <c r="D359" s="167">
        <v>7</v>
      </c>
      <c r="E359" s="167"/>
      <c r="F359" s="169"/>
      <c r="G359" s="168" t="s">
        <v>188</v>
      </c>
      <c r="H359" s="146">
        <v>332</v>
      </c>
      <c r="I359" s="155">
        <f>I360</f>
        <v>0</v>
      </c>
      <c r="J359" s="197">
        <f>J360</f>
        <v>0</v>
      </c>
      <c r="K359" s="156">
        <f>K360</f>
        <v>0</v>
      </c>
      <c r="L359" s="156">
        <f>L360</f>
        <v>0</v>
      </c>
      <c r="M359" s="38"/>
    </row>
    <row r="360" spans="1:13" ht="28.5" hidden="1" customHeight="1">
      <c r="A360" s="179">
        <v>3</v>
      </c>
      <c r="B360" s="179">
        <v>3</v>
      </c>
      <c r="C360" s="180">
        <v>2</v>
      </c>
      <c r="D360" s="181">
        <v>7</v>
      </c>
      <c r="E360" s="181">
        <v>1</v>
      </c>
      <c r="F360" s="183"/>
      <c r="G360" s="168" t="s">
        <v>188</v>
      </c>
      <c r="H360" s="146">
        <v>333</v>
      </c>
      <c r="I360" s="155">
        <f>SUM(I361:I362)</f>
        <v>0</v>
      </c>
      <c r="J360" s="155">
        <f>SUM(J361:J362)</f>
        <v>0</v>
      </c>
      <c r="K360" s="155">
        <f>SUM(K361:K362)</f>
        <v>0</v>
      </c>
      <c r="L360" s="155">
        <f>SUM(L361:L362)</f>
        <v>0</v>
      </c>
      <c r="M360" s="38"/>
    </row>
    <row r="361" spans="1:13" ht="27" hidden="1" customHeight="1">
      <c r="A361" s="170">
        <v>3</v>
      </c>
      <c r="B361" s="170">
        <v>3</v>
      </c>
      <c r="C361" s="166">
        <v>2</v>
      </c>
      <c r="D361" s="167">
        <v>7</v>
      </c>
      <c r="E361" s="167">
        <v>1</v>
      </c>
      <c r="F361" s="169">
        <v>1</v>
      </c>
      <c r="G361" s="168" t="s">
        <v>189</v>
      </c>
      <c r="H361" s="146">
        <v>334</v>
      </c>
      <c r="I361" s="220">
        <v>0</v>
      </c>
      <c r="J361" s="220">
        <v>0</v>
      </c>
      <c r="K361" s="220">
        <v>0</v>
      </c>
      <c r="L361" s="219">
        <v>0</v>
      </c>
      <c r="M361" s="38"/>
    </row>
    <row r="362" spans="1:13" ht="30" hidden="1" customHeight="1">
      <c r="A362" s="170">
        <v>3</v>
      </c>
      <c r="B362" s="170">
        <v>3</v>
      </c>
      <c r="C362" s="166">
        <v>2</v>
      </c>
      <c r="D362" s="167">
        <v>7</v>
      </c>
      <c r="E362" s="167">
        <v>1</v>
      </c>
      <c r="F362" s="169">
        <v>2</v>
      </c>
      <c r="G362" s="168" t="s">
        <v>190</v>
      </c>
      <c r="H362" s="146">
        <v>335</v>
      </c>
      <c r="I362" s="174">
        <v>0</v>
      </c>
      <c r="J362" s="174">
        <v>0</v>
      </c>
      <c r="K362" s="174">
        <v>0</v>
      </c>
      <c r="L362" s="174">
        <v>0</v>
      </c>
      <c r="M362" s="38"/>
    </row>
    <row r="363" spans="1:13" ht="39.75" customHeight="1">
      <c r="A363" s="133"/>
      <c r="B363" s="133"/>
      <c r="C363" s="134"/>
      <c r="D363" s="236"/>
      <c r="E363" s="237"/>
      <c r="F363" s="238"/>
      <c r="G363" s="239" t="s">
        <v>193</v>
      </c>
      <c r="H363" s="146">
        <v>336</v>
      </c>
      <c r="I363" s="207">
        <f>SUM(I28+I179)</f>
        <v>42150</v>
      </c>
      <c r="J363" s="207">
        <f>SUM(J28+J179)</f>
        <v>42150</v>
      </c>
      <c r="K363" s="207">
        <f>SUM(K28+K179)</f>
        <v>42150</v>
      </c>
      <c r="L363" s="207">
        <f>SUM(L28+L179)</f>
        <v>42150</v>
      </c>
      <c r="M363" s="38"/>
    </row>
    <row r="364" spans="1:13" ht="6.75" customHeight="1">
      <c r="G364" s="157"/>
      <c r="H364" s="146"/>
      <c r="I364" s="240"/>
      <c r="J364" s="241"/>
      <c r="K364" s="241"/>
      <c r="L364" s="241"/>
    </row>
    <row r="365" spans="1:13" ht="23.25" customHeight="1">
      <c r="A365" s="491" t="s">
        <v>371</v>
      </c>
      <c r="B365" s="491"/>
      <c r="C365" s="491"/>
      <c r="D365" s="491"/>
      <c r="E365" s="491"/>
      <c r="F365" s="491"/>
      <c r="G365" s="491"/>
      <c r="H365" s="242"/>
      <c r="I365" s="243"/>
      <c r="J365" s="492" t="s">
        <v>372</v>
      </c>
      <c r="K365" s="492"/>
      <c r="L365" s="492"/>
    </row>
    <row r="366" spans="1:13" ht="18.75" customHeight="1">
      <c r="A366" s="244"/>
      <c r="B366" s="244"/>
      <c r="C366" s="244"/>
      <c r="D366" s="478" t="s">
        <v>393</v>
      </c>
      <c r="E366" s="478"/>
      <c r="F366" s="478"/>
      <c r="G366" s="478"/>
      <c r="I366" s="245" t="s">
        <v>194</v>
      </c>
      <c r="K366" s="479" t="s">
        <v>195</v>
      </c>
      <c r="L366" s="479"/>
    </row>
    <row r="367" spans="1:13" ht="29.25" customHeight="1">
      <c r="A367" s="480" t="s">
        <v>365</v>
      </c>
      <c r="B367" s="480"/>
      <c r="C367" s="480"/>
      <c r="D367" s="480"/>
      <c r="E367" s="480"/>
      <c r="F367" s="480"/>
      <c r="G367" s="480"/>
      <c r="I367" s="246"/>
      <c r="J367" s="481" t="s">
        <v>196</v>
      </c>
      <c r="K367" s="481"/>
      <c r="L367" s="481"/>
    </row>
    <row r="368" spans="1:13" ht="28.5" customHeight="1">
      <c r="B368" s="504" t="s">
        <v>394</v>
      </c>
      <c r="C368" s="504"/>
      <c r="D368" s="504"/>
      <c r="E368" s="504"/>
      <c r="F368" s="504"/>
      <c r="G368" s="504"/>
      <c r="H368" s="91"/>
      <c r="I368" s="247" t="s">
        <v>194</v>
      </c>
      <c r="K368" s="479" t="s">
        <v>195</v>
      </c>
      <c r="L368" s="479"/>
    </row>
    <row r="369" ht="7.5" customHeight="1"/>
  </sheetData>
  <mergeCells count="32">
    <mergeCell ref="A367:G367"/>
    <mergeCell ref="J367:L367"/>
    <mergeCell ref="K368:L368"/>
    <mergeCell ref="A27:F27"/>
    <mergeCell ref="A365:G365"/>
    <mergeCell ref="J365:L365"/>
    <mergeCell ref="D366:G366"/>
    <mergeCell ref="K366:L366"/>
    <mergeCell ref="B368:G368"/>
    <mergeCell ref="E15:K15"/>
    <mergeCell ref="A16:L16"/>
    <mergeCell ref="G25:G26"/>
    <mergeCell ref="H25:H26"/>
    <mergeCell ref="I25:J25"/>
    <mergeCell ref="K25:K26"/>
    <mergeCell ref="L25:L26"/>
    <mergeCell ref="A21:I21"/>
    <mergeCell ref="A20:I20"/>
    <mergeCell ref="G23:H23"/>
    <mergeCell ref="A25:F26"/>
    <mergeCell ref="J1:L1"/>
    <mergeCell ref="J2:L2"/>
    <mergeCell ref="A6:L6"/>
    <mergeCell ref="G10:K10"/>
    <mergeCell ref="G13:K13"/>
    <mergeCell ref="A4:L4"/>
    <mergeCell ref="A5:L5"/>
    <mergeCell ref="G7:K7"/>
    <mergeCell ref="A8:L8"/>
    <mergeCell ref="G9:K9"/>
    <mergeCell ref="B11:L11"/>
    <mergeCell ref="G12:K12"/>
  </mergeCells>
  <pageMargins left="0.31496062992125984" right="0.11811023622047245" top="0.15748031496062992" bottom="0.15748031496062992" header="0.31496062992125984" footer="0.31496062992125984"/>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7"/>
  <sheetViews>
    <sheetView topLeftCell="A15" zoomScaleNormal="100" workbookViewId="0">
      <selection activeCell="S185" sqref="S185"/>
    </sheetView>
  </sheetViews>
  <sheetFormatPr defaultColWidth="9.140625" defaultRowHeight="15"/>
  <cols>
    <col min="1" max="4" width="2" style="92" customWidth="1"/>
    <col min="5" max="5" width="2.140625" style="92" customWidth="1"/>
    <col min="6" max="6" width="3.5703125" style="91" customWidth="1"/>
    <col min="7" max="7" width="34.28515625" style="92" customWidth="1"/>
    <col min="8" max="8" width="4.7109375" style="92" customWidth="1"/>
    <col min="9" max="12" width="12.85546875" style="92" customWidth="1"/>
    <col min="13" max="13" width="0.140625" style="92" hidden="1" customWidth="1"/>
    <col min="14" max="14" width="6.140625" style="92" hidden="1" customWidth="1"/>
    <col min="15" max="15" width="8.85546875" style="92" hidden="1" customWidth="1"/>
    <col min="16" max="16" width="9.140625" style="92"/>
    <col min="17" max="17" width="6.140625" style="92" customWidth="1"/>
    <col min="18" max="18" width="9.140625" style="92"/>
    <col min="19" max="16384" width="9.140625" style="38"/>
  </cols>
  <sheetData>
    <row r="1" spans="1:17" ht="24.75" customHeight="1">
      <c r="G1" s="107"/>
      <c r="H1" s="108"/>
      <c r="I1" s="109"/>
      <c r="J1" s="474" t="s">
        <v>368</v>
      </c>
      <c r="K1" s="474"/>
      <c r="L1" s="474"/>
      <c r="M1" s="110"/>
      <c r="N1" s="81"/>
      <c r="O1" s="81"/>
      <c r="P1" s="81"/>
      <c r="Q1" s="81"/>
    </row>
    <row r="2" spans="1:17" ht="13.5" customHeight="1">
      <c r="H2" s="108"/>
      <c r="I2" s="111"/>
      <c r="J2" s="475" t="s">
        <v>357</v>
      </c>
      <c r="K2" s="475"/>
      <c r="L2" s="475"/>
      <c r="M2" s="110"/>
      <c r="N2" s="81"/>
      <c r="O2" s="81"/>
      <c r="P2" s="81"/>
      <c r="Q2" s="112"/>
    </row>
    <row r="3" spans="1:17" ht="5.25" customHeight="1">
      <c r="H3" s="113"/>
      <c r="I3" s="81"/>
      <c r="J3" s="81"/>
      <c r="K3" s="114"/>
      <c r="L3" s="114"/>
      <c r="M3" s="110"/>
      <c r="N3" s="81"/>
      <c r="O3" s="81"/>
      <c r="P3" s="81"/>
      <c r="Q3" s="112"/>
    </row>
    <row r="4" spans="1:17" ht="6" customHeight="1">
      <c r="G4" s="115" t="s">
        <v>0</v>
      </c>
      <c r="H4" s="108"/>
      <c r="J4" s="114"/>
      <c r="K4" s="114"/>
      <c r="L4" s="114"/>
      <c r="M4" s="110"/>
      <c r="N4" s="81"/>
      <c r="O4" s="81"/>
      <c r="P4" s="81"/>
      <c r="Q4" s="112"/>
    </row>
    <row r="5" spans="1:17" ht="5.25" customHeight="1">
      <c r="H5" s="108"/>
      <c r="J5" s="114"/>
      <c r="K5" s="114"/>
      <c r="L5" s="114"/>
      <c r="M5" s="110"/>
      <c r="N5" s="81"/>
      <c r="O5" s="81"/>
      <c r="P5" s="81"/>
      <c r="Q5" s="112"/>
    </row>
    <row r="6" spans="1:17" ht="3.75" customHeight="1">
      <c r="H6" s="108"/>
      <c r="J6" s="116"/>
      <c r="K6" s="114"/>
      <c r="L6" s="114"/>
      <c r="M6" s="110"/>
      <c r="N6" s="81"/>
      <c r="O6" s="81"/>
      <c r="P6" s="81"/>
    </row>
    <row r="7" spans="1:17" ht="36.75" customHeight="1">
      <c r="A7" s="476" t="s">
        <v>377</v>
      </c>
      <c r="B7" s="476"/>
      <c r="C7" s="476"/>
      <c r="D7" s="476"/>
      <c r="E7" s="476"/>
      <c r="F7" s="476"/>
      <c r="G7" s="476"/>
      <c r="H7" s="476"/>
      <c r="I7" s="476"/>
      <c r="J7" s="476"/>
      <c r="K7" s="476"/>
      <c r="L7" s="476"/>
      <c r="M7" s="117"/>
      <c r="N7" s="117"/>
      <c r="O7" s="117"/>
      <c r="P7" s="117"/>
      <c r="Q7" s="117"/>
    </row>
    <row r="8" spans="1:17" ht="12" customHeight="1">
      <c r="G8" s="117"/>
      <c r="H8" s="118"/>
      <c r="I8" s="118"/>
      <c r="J8" s="119"/>
      <c r="K8" s="119"/>
      <c r="L8" s="120"/>
      <c r="M8" s="110"/>
    </row>
    <row r="9" spans="1:17" ht="18" customHeight="1">
      <c r="A9" s="477" t="s">
        <v>338</v>
      </c>
      <c r="B9" s="477"/>
      <c r="C9" s="477"/>
      <c r="D9" s="477"/>
      <c r="E9" s="477"/>
      <c r="F9" s="477"/>
      <c r="G9" s="477"/>
      <c r="H9" s="477"/>
      <c r="I9" s="477"/>
      <c r="J9" s="477"/>
      <c r="K9" s="477"/>
      <c r="L9" s="477"/>
      <c r="M9" s="110"/>
    </row>
    <row r="10" spans="1:17" ht="18.75" customHeight="1">
      <c r="A10" s="473" t="s">
        <v>1</v>
      </c>
      <c r="B10" s="470"/>
      <c r="C10" s="470"/>
      <c r="D10" s="470"/>
      <c r="E10" s="470"/>
      <c r="F10" s="470"/>
      <c r="G10" s="470"/>
      <c r="H10" s="470"/>
      <c r="I10" s="470"/>
      <c r="J10" s="470"/>
      <c r="K10" s="470"/>
      <c r="L10" s="470"/>
      <c r="M10" s="110"/>
    </row>
    <row r="11" spans="1:17" ht="7.5" customHeight="1">
      <c r="A11" s="121"/>
      <c r="B11" s="81"/>
      <c r="C11" s="81"/>
      <c r="D11" s="81"/>
      <c r="E11" s="81"/>
      <c r="F11" s="81"/>
      <c r="G11" s="81"/>
      <c r="H11" s="81"/>
      <c r="I11" s="81"/>
      <c r="J11" s="81"/>
      <c r="K11" s="81"/>
      <c r="L11" s="81"/>
      <c r="M11" s="110"/>
    </row>
    <row r="12" spans="1:17" ht="14.25" customHeight="1">
      <c r="A12" s="121"/>
      <c r="B12" s="81"/>
      <c r="C12" s="81"/>
      <c r="D12" s="81"/>
      <c r="E12" s="81"/>
      <c r="F12" s="81"/>
      <c r="G12" s="467" t="s">
        <v>378</v>
      </c>
      <c r="H12" s="467"/>
      <c r="I12" s="467"/>
      <c r="J12" s="467"/>
      <c r="K12" s="467"/>
      <c r="L12" s="81"/>
      <c r="M12" s="110"/>
    </row>
    <row r="13" spans="1:17" ht="16.5" customHeight="1">
      <c r="A13" s="468" t="s">
        <v>379</v>
      </c>
      <c r="B13" s="468"/>
      <c r="C13" s="468"/>
      <c r="D13" s="468"/>
      <c r="E13" s="468"/>
      <c r="F13" s="468"/>
      <c r="G13" s="468"/>
      <c r="H13" s="468"/>
      <c r="I13" s="468"/>
      <c r="J13" s="468"/>
      <c r="K13" s="468"/>
      <c r="L13" s="468"/>
      <c r="M13" s="110"/>
      <c r="P13" s="92" t="s">
        <v>9</v>
      </c>
    </row>
    <row r="14" spans="1:17" ht="15.75" customHeight="1">
      <c r="G14" s="472" t="s">
        <v>395</v>
      </c>
      <c r="H14" s="472"/>
      <c r="I14" s="472"/>
      <c r="J14" s="472"/>
      <c r="K14" s="472"/>
      <c r="M14" s="110"/>
    </row>
    <row r="15" spans="1:17" ht="12" customHeight="1">
      <c r="G15" s="469" t="s">
        <v>380</v>
      </c>
      <c r="H15" s="469"/>
      <c r="I15" s="469"/>
      <c r="J15" s="469"/>
      <c r="K15" s="469"/>
    </row>
    <row r="16" spans="1:17" ht="12" customHeight="1">
      <c r="B16" s="468" t="s">
        <v>2</v>
      </c>
      <c r="C16" s="468"/>
      <c r="D16" s="468"/>
      <c r="E16" s="468"/>
      <c r="F16" s="468"/>
      <c r="G16" s="468"/>
      <c r="H16" s="468"/>
      <c r="I16" s="468"/>
      <c r="J16" s="468"/>
      <c r="K16" s="468"/>
      <c r="L16" s="468"/>
    </row>
    <row r="17" spans="1:13" ht="12" customHeight="1"/>
    <row r="18" spans="1:13" ht="12.75" customHeight="1">
      <c r="G18" s="472" t="s">
        <v>381</v>
      </c>
      <c r="H18" s="472"/>
      <c r="I18" s="472"/>
      <c r="J18" s="472"/>
      <c r="K18" s="472"/>
    </row>
    <row r="19" spans="1:13" ht="11.25" customHeight="1">
      <c r="G19" s="470" t="s">
        <v>3</v>
      </c>
      <c r="H19" s="470"/>
      <c r="I19" s="470"/>
      <c r="J19" s="470"/>
      <c r="K19" s="470"/>
    </row>
    <row r="20" spans="1:13" ht="11.25" customHeight="1">
      <c r="G20" s="81"/>
      <c r="H20" s="81"/>
      <c r="I20" s="81"/>
      <c r="J20" s="81"/>
      <c r="K20" s="81"/>
    </row>
    <row r="21" spans="1:13">
      <c r="E21" s="465" t="s">
        <v>199</v>
      </c>
      <c r="F21" s="465"/>
      <c r="G21" s="465"/>
      <c r="H21" s="465"/>
      <c r="I21" s="465"/>
      <c r="J21" s="465"/>
      <c r="K21" s="465"/>
    </row>
    <row r="22" spans="1:13" ht="12" customHeight="1">
      <c r="A22" s="466" t="s">
        <v>4</v>
      </c>
      <c r="B22" s="466"/>
      <c r="C22" s="466"/>
      <c r="D22" s="466"/>
      <c r="E22" s="466"/>
      <c r="F22" s="466"/>
      <c r="G22" s="466"/>
      <c r="H22" s="466"/>
      <c r="I22" s="466"/>
      <c r="J22" s="466"/>
      <c r="K22" s="466"/>
      <c r="L22" s="466"/>
      <c r="M22" s="122"/>
    </row>
    <row r="23" spans="1:13" ht="12" customHeight="1">
      <c r="F23" s="92"/>
      <c r="J23" s="123"/>
      <c r="K23" s="120"/>
      <c r="L23" s="124" t="s">
        <v>5</v>
      </c>
      <c r="M23" s="122"/>
    </row>
    <row r="24" spans="1:13" ht="11.25" customHeight="1">
      <c r="F24" s="92"/>
      <c r="J24" s="125" t="s">
        <v>358</v>
      </c>
      <c r="K24" s="113"/>
      <c r="L24" s="126"/>
      <c r="M24" s="122"/>
    </row>
    <row r="25" spans="1:13" ht="12" customHeight="1">
      <c r="E25" s="81"/>
      <c r="F25" s="127"/>
      <c r="I25" s="102"/>
      <c r="J25" s="102"/>
      <c r="K25" s="128" t="s">
        <v>6</v>
      </c>
      <c r="L25" s="126"/>
      <c r="M25" s="122"/>
    </row>
    <row r="26" spans="1:13" ht="12.75" customHeight="1">
      <c r="A26" s="483"/>
      <c r="B26" s="483"/>
      <c r="C26" s="483"/>
      <c r="D26" s="483"/>
      <c r="E26" s="483"/>
      <c r="F26" s="483"/>
      <c r="G26" s="483"/>
      <c r="H26" s="483"/>
      <c r="I26" s="483"/>
      <c r="K26" s="128" t="s">
        <v>7</v>
      </c>
      <c r="L26" s="129" t="s">
        <v>8</v>
      </c>
      <c r="M26" s="122"/>
    </row>
    <row r="27" spans="1:13" ht="12" customHeight="1">
      <c r="A27" s="483" t="s">
        <v>200</v>
      </c>
      <c r="B27" s="483"/>
      <c r="C27" s="483"/>
      <c r="D27" s="483"/>
      <c r="E27" s="483"/>
      <c r="F27" s="483"/>
      <c r="G27" s="483"/>
      <c r="H27" s="483"/>
      <c r="I27" s="483"/>
      <c r="J27" s="130" t="s">
        <v>10</v>
      </c>
      <c r="K27" s="131" t="s">
        <v>22</v>
      </c>
      <c r="L27" s="126"/>
      <c r="M27" s="122"/>
    </row>
    <row r="28" spans="1:13" ht="43.5" customHeight="1">
      <c r="F28" s="92"/>
      <c r="G28" s="132" t="s">
        <v>11</v>
      </c>
      <c r="H28" s="133" t="s">
        <v>206</v>
      </c>
      <c r="I28" s="134"/>
      <c r="J28" s="135"/>
      <c r="K28" s="126"/>
      <c r="L28" s="126"/>
      <c r="M28" s="122"/>
    </row>
    <row r="29" spans="1:13" ht="13.5" customHeight="1">
      <c r="F29" s="92"/>
      <c r="G29" s="493" t="s">
        <v>12</v>
      </c>
      <c r="H29" s="493"/>
      <c r="I29" s="136" t="s">
        <v>201</v>
      </c>
      <c r="J29" s="137" t="s">
        <v>202</v>
      </c>
      <c r="K29" s="138" t="s">
        <v>202</v>
      </c>
      <c r="L29" s="138" t="s">
        <v>202</v>
      </c>
      <c r="M29" s="122"/>
    </row>
    <row r="30" spans="1:13" ht="14.25" customHeight="1">
      <c r="A30" s="344" t="s">
        <v>207</v>
      </c>
      <c r="B30" s="344"/>
      <c r="C30" s="344"/>
      <c r="D30" s="344"/>
      <c r="E30" s="344"/>
      <c r="F30" s="344"/>
      <c r="G30" s="344"/>
      <c r="I30" s="141"/>
      <c r="J30" s="141"/>
      <c r="K30" s="141"/>
      <c r="L30" s="142" t="s">
        <v>13</v>
      </c>
      <c r="M30" s="143"/>
    </row>
    <row r="31" spans="1:13" ht="24" customHeight="1">
      <c r="A31" s="494" t="s">
        <v>14</v>
      </c>
      <c r="B31" s="495"/>
      <c r="C31" s="495"/>
      <c r="D31" s="495"/>
      <c r="E31" s="495"/>
      <c r="F31" s="495"/>
      <c r="G31" s="498" t="s">
        <v>15</v>
      </c>
      <c r="H31" s="500" t="s">
        <v>16</v>
      </c>
      <c r="I31" s="502" t="s">
        <v>17</v>
      </c>
      <c r="J31" s="503"/>
      <c r="K31" s="484" t="s">
        <v>18</v>
      </c>
      <c r="L31" s="486" t="s">
        <v>19</v>
      </c>
      <c r="M31" s="143"/>
    </row>
    <row r="32" spans="1:13" ht="46.5" customHeight="1">
      <c r="A32" s="496"/>
      <c r="B32" s="497"/>
      <c r="C32" s="497"/>
      <c r="D32" s="497"/>
      <c r="E32" s="497"/>
      <c r="F32" s="497"/>
      <c r="G32" s="499"/>
      <c r="H32" s="501"/>
      <c r="I32" s="144" t="s">
        <v>20</v>
      </c>
      <c r="J32" s="145" t="s">
        <v>21</v>
      </c>
      <c r="K32" s="485"/>
      <c r="L32" s="487"/>
    </row>
    <row r="33" spans="1:18" ht="11.25" customHeight="1">
      <c r="A33" s="488" t="s">
        <v>22</v>
      </c>
      <c r="B33" s="489"/>
      <c r="C33" s="489"/>
      <c r="D33" s="489"/>
      <c r="E33" s="489"/>
      <c r="F33" s="490"/>
      <c r="G33" s="146">
        <v>2</v>
      </c>
      <c r="H33" s="147">
        <v>3</v>
      </c>
      <c r="I33" s="148" t="s">
        <v>23</v>
      </c>
      <c r="J33" s="149" t="s">
        <v>24</v>
      </c>
      <c r="K33" s="150">
        <v>6</v>
      </c>
      <c r="L33" s="150">
        <v>7</v>
      </c>
    </row>
    <row r="34" spans="1:18" s="157" customFormat="1" ht="14.25" customHeight="1">
      <c r="A34" s="151">
        <v>2</v>
      </c>
      <c r="B34" s="151"/>
      <c r="C34" s="152"/>
      <c r="D34" s="153"/>
      <c r="E34" s="151"/>
      <c r="F34" s="154"/>
      <c r="G34" s="153" t="s">
        <v>25</v>
      </c>
      <c r="H34" s="146">
        <v>1</v>
      </c>
      <c r="I34" s="155">
        <f>SUM(I35+I46+I66+I87+I94+I114+I140+I159+I169)</f>
        <v>109300</v>
      </c>
      <c r="J34" s="155">
        <f>SUM(J35+J46+J66+J87+J94+J114+J140+J159+J169)</f>
        <v>109300</v>
      </c>
      <c r="K34" s="156">
        <f>SUM(K35+K46+K66+K87+K94+K114+K140+K159+K169)</f>
        <v>86945.69</v>
      </c>
      <c r="L34" s="155">
        <f>SUM(L35+L46+L66+L87+L94+L114+L140+L159+L169)</f>
        <v>86945.69</v>
      </c>
    </row>
    <row r="35" spans="1:18" ht="16.5" customHeight="1">
      <c r="A35" s="151">
        <v>2</v>
      </c>
      <c r="B35" s="158">
        <v>1</v>
      </c>
      <c r="C35" s="159"/>
      <c r="D35" s="160"/>
      <c r="E35" s="161"/>
      <c r="F35" s="162"/>
      <c r="G35" s="163" t="s">
        <v>26</v>
      </c>
      <c r="H35" s="146">
        <v>2</v>
      </c>
      <c r="I35" s="155">
        <f>SUM(I36+I42)</f>
        <v>14200</v>
      </c>
      <c r="J35" s="155">
        <f>SUM(J36+J42)</f>
        <v>14200</v>
      </c>
      <c r="K35" s="164">
        <f>SUM(K36+K42)</f>
        <v>12260</v>
      </c>
      <c r="L35" s="165">
        <f>SUM(L36+L42)</f>
        <v>12260</v>
      </c>
      <c r="M35" s="38"/>
    </row>
    <row r="36" spans="1:18" ht="14.25" customHeight="1">
      <c r="A36" s="166">
        <v>2</v>
      </c>
      <c r="B36" s="166">
        <v>1</v>
      </c>
      <c r="C36" s="167">
        <v>1</v>
      </c>
      <c r="D36" s="168"/>
      <c r="E36" s="166"/>
      <c r="F36" s="169"/>
      <c r="G36" s="168" t="s">
        <v>27</v>
      </c>
      <c r="H36" s="146">
        <v>3</v>
      </c>
      <c r="I36" s="155">
        <f>SUM(I37)</f>
        <v>14000</v>
      </c>
      <c r="J36" s="155">
        <f>SUM(J37)</f>
        <v>14000</v>
      </c>
      <c r="K36" s="156">
        <f>SUM(K37)</f>
        <v>12060</v>
      </c>
      <c r="L36" s="155">
        <f>SUM(L37)</f>
        <v>12060</v>
      </c>
      <c r="M36" s="38"/>
    </row>
    <row r="37" spans="1:18" ht="13.5" customHeight="1">
      <c r="A37" s="170">
        <v>2</v>
      </c>
      <c r="B37" s="166">
        <v>1</v>
      </c>
      <c r="C37" s="167">
        <v>1</v>
      </c>
      <c r="D37" s="168">
        <v>1</v>
      </c>
      <c r="E37" s="166"/>
      <c r="F37" s="169"/>
      <c r="G37" s="168" t="s">
        <v>27</v>
      </c>
      <c r="H37" s="146">
        <v>4</v>
      </c>
      <c r="I37" s="155">
        <f>SUM(I38+I40)</f>
        <v>14000</v>
      </c>
      <c r="J37" s="155">
        <f>SUM(J38+J40)</f>
        <v>14000</v>
      </c>
      <c r="K37" s="155">
        <f>SUM(K38+K40)</f>
        <v>12060</v>
      </c>
      <c r="L37" s="155">
        <f>SUM(L38+L40)</f>
        <v>12060</v>
      </c>
      <c r="M37" s="38"/>
      <c r="Q37" s="171"/>
    </row>
    <row r="38" spans="1:18" ht="14.25" customHeight="1">
      <c r="A38" s="170">
        <v>2</v>
      </c>
      <c r="B38" s="166">
        <v>1</v>
      </c>
      <c r="C38" s="167">
        <v>1</v>
      </c>
      <c r="D38" s="168">
        <v>1</v>
      </c>
      <c r="E38" s="166">
        <v>1</v>
      </c>
      <c r="F38" s="169"/>
      <c r="G38" s="168" t="s">
        <v>28</v>
      </c>
      <c r="H38" s="146">
        <v>5</v>
      </c>
      <c r="I38" s="156">
        <f>SUM(I39)</f>
        <v>14000</v>
      </c>
      <c r="J38" s="156">
        <f>SUM(J39)</f>
        <v>14000</v>
      </c>
      <c r="K38" s="156">
        <f>SUM(K39)</f>
        <v>12060</v>
      </c>
      <c r="L38" s="156">
        <f>SUM(L39)</f>
        <v>12060</v>
      </c>
      <c r="M38" s="38"/>
      <c r="Q38" s="171"/>
    </row>
    <row r="39" spans="1:18" ht="14.25" customHeight="1">
      <c r="A39" s="170">
        <v>2</v>
      </c>
      <c r="B39" s="166">
        <v>1</v>
      </c>
      <c r="C39" s="167">
        <v>1</v>
      </c>
      <c r="D39" s="168">
        <v>1</v>
      </c>
      <c r="E39" s="166">
        <v>1</v>
      </c>
      <c r="F39" s="169">
        <v>1</v>
      </c>
      <c r="G39" s="168" t="s">
        <v>28</v>
      </c>
      <c r="H39" s="146">
        <v>6</v>
      </c>
      <c r="I39" s="172">
        <v>14000</v>
      </c>
      <c r="J39" s="173">
        <v>14000</v>
      </c>
      <c r="K39" s="173">
        <v>12060</v>
      </c>
      <c r="L39" s="173">
        <v>12060</v>
      </c>
      <c r="M39" s="38"/>
      <c r="Q39" s="171"/>
    </row>
    <row r="40" spans="1:18" ht="12.75" hidden="1" customHeight="1">
      <c r="A40" s="170">
        <v>2</v>
      </c>
      <c r="B40" s="166">
        <v>1</v>
      </c>
      <c r="C40" s="167">
        <v>1</v>
      </c>
      <c r="D40" s="168">
        <v>1</v>
      </c>
      <c r="E40" s="166">
        <v>2</v>
      </c>
      <c r="F40" s="169"/>
      <c r="G40" s="168" t="s">
        <v>29</v>
      </c>
      <c r="H40" s="146">
        <v>7</v>
      </c>
      <c r="I40" s="156">
        <f>I41</f>
        <v>0</v>
      </c>
      <c r="J40" s="156">
        <f>J41</f>
        <v>0</v>
      </c>
      <c r="K40" s="156">
        <f>K41</f>
        <v>0</v>
      </c>
      <c r="L40" s="156">
        <f>L41</f>
        <v>0</v>
      </c>
      <c r="M40" s="38"/>
      <c r="Q40" s="171"/>
    </row>
    <row r="41" spans="1:18" ht="12.75" hidden="1" customHeight="1">
      <c r="A41" s="170">
        <v>2</v>
      </c>
      <c r="B41" s="166">
        <v>1</v>
      </c>
      <c r="C41" s="167">
        <v>1</v>
      </c>
      <c r="D41" s="168">
        <v>1</v>
      </c>
      <c r="E41" s="166">
        <v>2</v>
      </c>
      <c r="F41" s="169">
        <v>1</v>
      </c>
      <c r="G41" s="168" t="s">
        <v>29</v>
      </c>
      <c r="H41" s="146">
        <v>8</v>
      </c>
      <c r="I41" s="173">
        <v>0</v>
      </c>
      <c r="J41" s="174">
        <v>0</v>
      </c>
      <c r="K41" s="173">
        <v>0</v>
      </c>
      <c r="L41" s="174">
        <v>0</v>
      </c>
      <c r="M41" s="38"/>
      <c r="Q41" s="171"/>
    </row>
    <row r="42" spans="1:18" ht="13.5" customHeight="1">
      <c r="A42" s="170">
        <v>2</v>
      </c>
      <c r="B42" s="166">
        <v>1</v>
      </c>
      <c r="C42" s="167">
        <v>2</v>
      </c>
      <c r="D42" s="168"/>
      <c r="E42" s="166"/>
      <c r="F42" s="169"/>
      <c r="G42" s="168" t="s">
        <v>30</v>
      </c>
      <c r="H42" s="146">
        <v>9</v>
      </c>
      <c r="I42" s="156">
        <f t="shared" ref="I42:L44" si="0">I43</f>
        <v>200</v>
      </c>
      <c r="J42" s="155">
        <f t="shared" si="0"/>
        <v>200</v>
      </c>
      <c r="K42" s="156">
        <f t="shared" si="0"/>
        <v>200</v>
      </c>
      <c r="L42" s="155">
        <f t="shared" si="0"/>
        <v>200</v>
      </c>
      <c r="M42" s="38"/>
      <c r="Q42" s="171"/>
    </row>
    <row r="43" spans="1:18">
      <c r="A43" s="170">
        <v>2</v>
      </c>
      <c r="B43" s="166">
        <v>1</v>
      </c>
      <c r="C43" s="167">
        <v>2</v>
      </c>
      <c r="D43" s="168">
        <v>1</v>
      </c>
      <c r="E43" s="166"/>
      <c r="F43" s="169"/>
      <c r="G43" s="168" t="s">
        <v>30</v>
      </c>
      <c r="H43" s="146">
        <v>10</v>
      </c>
      <c r="I43" s="156">
        <f t="shared" si="0"/>
        <v>200</v>
      </c>
      <c r="J43" s="155">
        <f t="shared" si="0"/>
        <v>200</v>
      </c>
      <c r="K43" s="155">
        <f t="shared" si="0"/>
        <v>200</v>
      </c>
      <c r="L43" s="155">
        <f t="shared" si="0"/>
        <v>200</v>
      </c>
    </row>
    <row r="44" spans="1:18" ht="13.5" customHeight="1">
      <c r="A44" s="170">
        <v>2</v>
      </c>
      <c r="B44" s="166">
        <v>1</v>
      </c>
      <c r="C44" s="167">
        <v>2</v>
      </c>
      <c r="D44" s="168">
        <v>1</v>
      </c>
      <c r="E44" s="166">
        <v>1</v>
      </c>
      <c r="F44" s="169"/>
      <c r="G44" s="168" t="s">
        <v>30</v>
      </c>
      <c r="H44" s="146">
        <v>11</v>
      </c>
      <c r="I44" s="155">
        <f t="shared" si="0"/>
        <v>200</v>
      </c>
      <c r="J44" s="155">
        <f t="shared" si="0"/>
        <v>200</v>
      </c>
      <c r="K44" s="155">
        <f t="shared" si="0"/>
        <v>200</v>
      </c>
      <c r="L44" s="155">
        <f t="shared" si="0"/>
        <v>200</v>
      </c>
      <c r="M44" s="38"/>
      <c r="Q44" s="171"/>
    </row>
    <row r="45" spans="1:18" ht="14.25" customHeight="1">
      <c r="A45" s="170">
        <v>2</v>
      </c>
      <c r="B45" s="166">
        <v>1</v>
      </c>
      <c r="C45" s="167">
        <v>2</v>
      </c>
      <c r="D45" s="168">
        <v>1</v>
      </c>
      <c r="E45" s="166">
        <v>1</v>
      </c>
      <c r="F45" s="169">
        <v>1</v>
      </c>
      <c r="G45" s="168" t="s">
        <v>30</v>
      </c>
      <c r="H45" s="146">
        <v>12</v>
      </c>
      <c r="I45" s="174">
        <v>200</v>
      </c>
      <c r="J45" s="173">
        <v>200</v>
      </c>
      <c r="K45" s="173">
        <v>200</v>
      </c>
      <c r="L45" s="173">
        <v>200</v>
      </c>
      <c r="M45" s="38"/>
      <c r="Q45" s="171"/>
    </row>
    <row r="46" spans="1:18" ht="26.25" customHeight="1">
      <c r="A46" s="175">
        <v>2</v>
      </c>
      <c r="B46" s="176">
        <v>2</v>
      </c>
      <c r="C46" s="159"/>
      <c r="D46" s="160"/>
      <c r="E46" s="161"/>
      <c r="F46" s="162"/>
      <c r="G46" s="163" t="s">
        <v>31</v>
      </c>
      <c r="H46" s="146">
        <v>13</v>
      </c>
      <c r="I46" s="177">
        <f t="shared" ref="I46:L48" si="1">I47</f>
        <v>95100</v>
      </c>
      <c r="J46" s="178">
        <f t="shared" si="1"/>
        <v>95100</v>
      </c>
      <c r="K46" s="177">
        <f t="shared" si="1"/>
        <v>74685.69</v>
      </c>
      <c r="L46" s="177">
        <f t="shared" si="1"/>
        <v>74685.69</v>
      </c>
      <c r="M46" s="38"/>
    </row>
    <row r="47" spans="1:18" ht="27" customHeight="1">
      <c r="A47" s="170">
        <v>2</v>
      </c>
      <c r="B47" s="166">
        <v>2</v>
      </c>
      <c r="C47" s="167">
        <v>1</v>
      </c>
      <c r="D47" s="168"/>
      <c r="E47" s="166"/>
      <c r="F47" s="169"/>
      <c r="G47" s="160" t="s">
        <v>31</v>
      </c>
      <c r="H47" s="146">
        <v>14</v>
      </c>
      <c r="I47" s="155">
        <f t="shared" si="1"/>
        <v>95100</v>
      </c>
      <c r="J47" s="156">
        <f t="shared" si="1"/>
        <v>95100</v>
      </c>
      <c r="K47" s="155">
        <f t="shared" si="1"/>
        <v>74685.69</v>
      </c>
      <c r="L47" s="156">
        <f t="shared" si="1"/>
        <v>74685.69</v>
      </c>
      <c r="M47" s="38"/>
      <c r="R47" s="171"/>
    </row>
    <row r="48" spans="1:18" ht="15.75" customHeight="1">
      <c r="A48" s="170">
        <v>2</v>
      </c>
      <c r="B48" s="166">
        <v>2</v>
      </c>
      <c r="C48" s="167">
        <v>1</v>
      </c>
      <c r="D48" s="168">
        <v>1</v>
      </c>
      <c r="E48" s="166"/>
      <c r="F48" s="169"/>
      <c r="G48" s="160" t="s">
        <v>31</v>
      </c>
      <c r="H48" s="146">
        <v>15</v>
      </c>
      <c r="I48" s="155">
        <f t="shared" si="1"/>
        <v>95100</v>
      </c>
      <c r="J48" s="156">
        <f t="shared" si="1"/>
        <v>95100</v>
      </c>
      <c r="K48" s="165">
        <f t="shared" si="1"/>
        <v>74685.69</v>
      </c>
      <c r="L48" s="165">
        <f t="shared" si="1"/>
        <v>74685.69</v>
      </c>
      <c r="M48" s="38"/>
      <c r="Q48" s="171"/>
    </row>
    <row r="49" spans="1:17" ht="24.75" customHeight="1">
      <c r="A49" s="179">
        <v>2</v>
      </c>
      <c r="B49" s="180">
        <v>2</v>
      </c>
      <c r="C49" s="181">
        <v>1</v>
      </c>
      <c r="D49" s="182">
        <v>1</v>
      </c>
      <c r="E49" s="180">
        <v>1</v>
      </c>
      <c r="F49" s="183"/>
      <c r="G49" s="160" t="s">
        <v>31</v>
      </c>
      <c r="H49" s="146">
        <v>16</v>
      </c>
      <c r="I49" s="184">
        <f>SUM(I50:I65)</f>
        <v>95100</v>
      </c>
      <c r="J49" s="184">
        <f>SUM(J50:J65)</f>
        <v>95100</v>
      </c>
      <c r="K49" s="185">
        <f>SUM(K50:K65)</f>
        <v>74685.69</v>
      </c>
      <c r="L49" s="185">
        <f>SUM(L50:L65)</f>
        <v>74685.69</v>
      </c>
      <c r="M49" s="38"/>
      <c r="Q49" s="171"/>
    </row>
    <row r="50" spans="1:17" ht="15.75" customHeight="1">
      <c r="A50" s="170">
        <v>2</v>
      </c>
      <c r="B50" s="166">
        <v>2</v>
      </c>
      <c r="C50" s="167">
        <v>1</v>
      </c>
      <c r="D50" s="168">
        <v>1</v>
      </c>
      <c r="E50" s="166">
        <v>1</v>
      </c>
      <c r="F50" s="186">
        <v>1</v>
      </c>
      <c r="G50" s="168" t="s">
        <v>32</v>
      </c>
      <c r="H50" s="146">
        <v>17</v>
      </c>
      <c r="I50" s="173">
        <v>77200</v>
      </c>
      <c r="J50" s="173">
        <v>77200</v>
      </c>
      <c r="K50" s="173">
        <v>58324.55</v>
      </c>
      <c r="L50" s="173">
        <v>58324.55</v>
      </c>
      <c r="M50" s="38"/>
      <c r="Q50" s="171"/>
    </row>
    <row r="51" spans="1:17" ht="26.25" hidden="1" customHeight="1">
      <c r="A51" s="170">
        <v>2</v>
      </c>
      <c r="B51" s="166">
        <v>2</v>
      </c>
      <c r="C51" s="167">
        <v>1</v>
      </c>
      <c r="D51" s="168">
        <v>1</v>
      </c>
      <c r="E51" s="166">
        <v>1</v>
      </c>
      <c r="F51" s="169">
        <v>2</v>
      </c>
      <c r="G51" s="168" t="s">
        <v>33</v>
      </c>
      <c r="H51" s="146">
        <v>18</v>
      </c>
      <c r="I51" s="173">
        <v>0</v>
      </c>
      <c r="J51" s="173">
        <v>0</v>
      </c>
      <c r="K51" s="173">
        <v>0</v>
      </c>
      <c r="L51" s="173">
        <v>0</v>
      </c>
      <c r="M51" s="38"/>
      <c r="Q51" s="171"/>
    </row>
    <row r="52" spans="1:17" ht="26.25" customHeight="1">
      <c r="A52" s="170">
        <v>2</v>
      </c>
      <c r="B52" s="166">
        <v>2</v>
      </c>
      <c r="C52" s="167">
        <v>1</v>
      </c>
      <c r="D52" s="168">
        <v>1</v>
      </c>
      <c r="E52" s="166">
        <v>1</v>
      </c>
      <c r="F52" s="169">
        <v>5</v>
      </c>
      <c r="G52" s="168" t="s">
        <v>34</v>
      </c>
      <c r="H52" s="146">
        <v>19</v>
      </c>
      <c r="I52" s="173">
        <v>453</v>
      </c>
      <c r="J52" s="173">
        <v>453</v>
      </c>
      <c r="K52" s="173">
        <v>452.54</v>
      </c>
      <c r="L52" s="173">
        <v>452.54</v>
      </c>
      <c r="M52" s="38"/>
      <c r="Q52" s="171"/>
    </row>
    <row r="53" spans="1:17" ht="27" hidden="1" customHeight="1">
      <c r="A53" s="170">
        <v>2</v>
      </c>
      <c r="B53" s="166">
        <v>2</v>
      </c>
      <c r="C53" s="167">
        <v>1</v>
      </c>
      <c r="D53" s="168">
        <v>1</v>
      </c>
      <c r="E53" s="166">
        <v>1</v>
      </c>
      <c r="F53" s="169">
        <v>6</v>
      </c>
      <c r="G53" s="168" t="s">
        <v>35</v>
      </c>
      <c r="H53" s="146">
        <v>20</v>
      </c>
      <c r="I53" s="173">
        <v>0</v>
      </c>
      <c r="J53" s="173">
        <v>0</v>
      </c>
      <c r="K53" s="173">
        <v>0</v>
      </c>
      <c r="L53" s="173">
        <v>0</v>
      </c>
      <c r="M53" s="38"/>
      <c r="Q53" s="171"/>
    </row>
    <row r="54" spans="1:17" ht="26.25" hidden="1" customHeight="1">
      <c r="A54" s="187">
        <v>2</v>
      </c>
      <c r="B54" s="161">
        <v>2</v>
      </c>
      <c r="C54" s="159">
        <v>1</v>
      </c>
      <c r="D54" s="160">
        <v>1</v>
      </c>
      <c r="E54" s="161">
        <v>1</v>
      </c>
      <c r="F54" s="162">
        <v>7</v>
      </c>
      <c r="G54" s="160" t="s">
        <v>36</v>
      </c>
      <c r="H54" s="146">
        <v>21</v>
      </c>
      <c r="I54" s="173">
        <v>0</v>
      </c>
      <c r="J54" s="173">
        <v>0</v>
      </c>
      <c r="K54" s="173">
        <v>0</v>
      </c>
      <c r="L54" s="173">
        <v>0</v>
      </c>
      <c r="M54" s="38"/>
      <c r="Q54" s="171"/>
    </row>
    <row r="55" spans="1:17" ht="12" hidden="1" customHeight="1">
      <c r="A55" s="170">
        <v>2</v>
      </c>
      <c r="B55" s="166">
        <v>2</v>
      </c>
      <c r="C55" s="167">
        <v>1</v>
      </c>
      <c r="D55" s="168">
        <v>1</v>
      </c>
      <c r="E55" s="166">
        <v>1</v>
      </c>
      <c r="F55" s="169">
        <v>11</v>
      </c>
      <c r="G55" s="168" t="s">
        <v>37</v>
      </c>
      <c r="H55" s="146">
        <v>22</v>
      </c>
      <c r="I55" s="174">
        <v>0</v>
      </c>
      <c r="J55" s="173">
        <v>0</v>
      </c>
      <c r="K55" s="173">
        <v>0</v>
      </c>
      <c r="L55" s="173">
        <v>0</v>
      </c>
      <c r="M55" s="38"/>
      <c r="Q55" s="171"/>
    </row>
    <row r="56" spans="1:17" ht="15.75" hidden="1" customHeight="1">
      <c r="A56" s="179">
        <v>2</v>
      </c>
      <c r="B56" s="188">
        <v>2</v>
      </c>
      <c r="C56" s="189">
        <v>1</v>
      </c>
      <c r="D56" s="189">
        <v>1</v>
      </c>
      <c r="E56" s="189">
        <v>1</v>
      </c>
      <c r="F56" s="190">
        <v>12</v>
      </c>
      <c r="G56" s="191" t="s">
        <v>38</v>
      </c>
      <c r="H56" s="146">
        <v>23</v>
      </c>
      <c r="I56" s="192">
        <v>0</v>
      </c>
      <c r="J56" s="173">
        <v>0</v>
      </c>
      <c r="K56" s="173">
        <v>0</v>
      </c>
      <c r="L56" s="173">
        <v>0</v>
      </c>
      <c r="M56" s="38"/>
      <c r="Q56" s="171"/>
    </row>
    <row r="57" spans="1:17" ht="25.5" hidden="1" customHeight="1">
      <c r="A57" s="170">
        <v>2</v>
      </c>
      <c r="B57" s="166">
        <v>2</v>
      </c>
      <c r="C57" s="167">
        <v>1</v>
      </c>
      <c r="D57" s="167">
        <v>1</v>
      </c>
      <c r="E57" s="167">
        <v>1</v>
      </c>
      <c r="F57" s="169">
        <v>14</v>
      </c>
      <c r="G57" s="193" t="s">
        <v>39</v>
      </c>
      <c r="H57" s="146">
        <v>24</v>
      </c>
      <c r="I57" s="174">
        <v>0</v>
      </c>
      <c r="J57" s="174">
        <v>0</v>
      </c>
      <c r="K57" s="174">
        <v>0</v>
      </c>
      <c r="L57" s="174">
        <v>0</v>
      </c>
      <c r="M57" s="38"/>
      <c r="Q57" s="171"/>
    </row>
    <row r="58" spans="1:17" ht="27.75" customHeight="1">
      <c r="A58" s="170">
        <v>2</v>
      </c>
      <c r="B58" s="166">
        <v>2</v>
      </c>
      <c r="C58" s="167">
        <v>1</v>
      </c>
      <c r="D58" s="167">
        <v>1</v>
      </c>
      <c r="E58" s="167">
        <v>1</v>
      </c>
      <c r="F58" s="169">
        <v>15</v>
      </c>
      <c r="G58" s="168" t="s">
        <v>40</v>
      </c>
      <c r="H58" s="146">
        <v>25</v>
      </c>
      <c r="I58" s="174">
        <v>3225</v>
      </c>
      <c r="J58" s="173">
        <v>3225</v>
      </c>
      <c r="K58" s="173">
        <v>3068.14</v>
      </c>
      <c r="L58" s="173">
        <v>3068.14</v>
      </c>
      <c r="M58" s="38"/>
      <c r="Q58" s="171"/>
    </row>
    <row r="59" spans="1:17" ht="15.75" hidden="1" customHeight="1">
      <c r="A59" s="170">
        <v>2</v>
      </c>
      <c r="B59" s="166">
        <v>2</v>
      </c>
      <c r="C59" s="167">
        <v>1</v>
      </c>
      <c r="D59" s="167">
        <v>1</v>
      </c>
      <c r="E59" s="167">
        <v>1</v>
      </c>
      <c r="F59" s="169">
        <v>16</v>
      </c>
      <c r="G59" s="168" t="s">
        <v>41</v>
      </c>
      <c r="H59" s="146">
        <v>26</v>
      </c>
      <c r="I59" s="174">
        <v>0</v>
      </c>
      <c r="J59" s="173">
        <v>0</v>
      </c>
      <c r="K59" s="173">
        <v>0</v>
      </c>
      <c r="L59" s="173">
        <v>0</v>
      </c>
      <c r="M59" s="38"/>
      <c r="Q59" s="171"/>
    </row>
    <row r="60" spans="1:17" ht="27.75" hidden="1" customHeight="1">
      <c r="A60" s="170">
        <v>2</v>
      </c>
      <c r="B60" s="166">
        <v>2</v>
      </c>
      <c r="C60" s="167">
        <v>1</v>
      </c>
      <c r="D60" s="167">
        <v>1</v>
      </c>
      <c r="E60" s="167">
        <v>1</v>
      </c>
      <c r="F60" s="169">
        <v>17</v>
      </c>
      <c r="G60" s="168" t="s">
        <v>42</v>
      </c>
      <c r="H60" s="146">
        <v>27</v>
      </c>
      <c r="I60" s="174">
        <v>0</v>
      </c>
      <c r="J60" s="174">
        <v>0</v>
      </c>
      <c r="K60" s="174">
        <v>0</v>
      </c>
      <c r="L60" s="174">
        <v>0</v>
      </c>
      <c r="M60" s="38"/>
      <c r="Q60" s="171"/>
    </row>
    <row r="61" spans="1:17" ht="14.25" hidden="1" customHeight="1">
      <c r="A61" s="170">
        <v>2</v>
      </c>
      <c r="B61" s="166">
        <v>2</v>
      </c>
      <c r="C61" s="167">
        <v>1</v>
      </c>
      <c r="D61" s="167">
        <v>1</v>
      </c>
      <c r="E61" s="167">
        <v>1</v>
      </c>
      <c r="F61" s="169">
        <v>20</v>
      </c>
      <c r="G61" s="168" t="s">
        <v>43</v>
      </c>
      <c r="H61" s="146">
        <v>28</v>
      </c>
      <c r="I61" s="174">
        <v>0</v>
      </c>
      <c r="J61" s="173">
        <v>0</v>
      </c>
      <c r="K61" s="173">
        <v>0</v>
      </c>
      <c r="L61" s="173">
        <v>0</v>
      </c>
      <c r="M61" s="38"/>
      <c r="Q61" s="171"/>
    </row>
    <row r="62" spans="1:17" ht="27.75" hidden="1" customHeight="1">
      <c r="A62" s="170">
        <v>2</v>
      </c>
      <c r="B62" s="166">
        <v>2</v>
      </c>
      <c r="C62" s="167">
        <v>1</v>
      </c>
      <c r="D62" s="167">
        <v>1</v>
      </c>
      <c r="E62" s="167">
        <v>1</v>
      </c>
      <c r="F62" s="169">
        <v>21</v>
      </c>
      <c r="G62" s="168" t="s">
        <v>44</v>
      </c>
      <c r="H62" s="146">
        <v>29</v>
      </c>
      <c r="I62" s="174">
        <v>0</v>
      </c>
      <c r="J62" s="173">
        <v>0</v>
      </c>
      <c r="K62" s="173">
        <v>0</v>
      </c>
      <c r="L62" s="173">
        <v>0</v>
      </c>
      <c r="M62" s="38"/>
      <c r="Q62" s="171"/>
    </row>
    <row r="63" spans="1:17" ht="12" hidden="1" customHeight="1">
      <c r="A63" s="170">
        <v>2</v>
      </c>
      <c r="B63" s="166">
        <v>2</v>
      </c>
      <c r="C63" s="167">
        <v>1</v>
      </c>
      <c r="D63" s="167">
        <v>1</v>
      </c>
      <c r="E63" s="167">
        <v>1</v>
      </c>
      <c r="F63" s="169">
        <v>22</v>
      </c>
      <c r="G63" s="168" t="s">
        <v>45</v>
      </c>
      <c r="H63" s="146">
        <v>30</v>
      </c>
      <c r="I63" s="174">
        <v>0</v>
      </c>
      <c r="J63" s="173">
        <v>0</v>
      </c>
      <c r="K63" s="173">
        <v>0</v>
      </c>
      <c r="L63" s="173">
        <v>0</v>
      </c>
      <c r="M63" s="38"/>
      <c r="Q63" s="171"/>
    </row>
    <row r="64" spans="1:17" ht="12" hidden="1" customHeight="1">
      <c r="A64" s="170">
        <v>2</v>
      </c>
      <c r="B64" s="166">
        <v>2</v>
      </c>
      <c r="C64" s="167">
        <v>1</v>
      </c>
      <c r="D64" s="167">
        <v>1</v>
      </c>
      <c r="E64" s="167">
        <v>1</v>
      </c>
      <c r="F64" s="169">
        <v>23</v>
      </c>
      <c r="G64" s="168" t="s">
        <v>359</v>
      </c>
      <c r="H64" s="146">
        <v>31</v>
      </c>
      <c r="I64" s="174">
        <v>0</v>
      </c>
      <c r="J64" s="173">
        <v>0</v>
      </c>
      <c r="K64" s="173">
        <v>0</v>
      </c>
      <c r="L64" s="173">
        <v>0</v>
      </c>
      <c r="M64" s="38"/>
      <c r="Q64" s="171"/>
    </row>
    <row r="65" spans="1:18" ht="15" customHeight="1">
      <c r="A65" s="170">
        <v>2</v>
      </c>
      <c r="B65" s="166">
        <v>2</v>
      </c>
      <c r="C65" s="167">
        <v>1</v>
      </c>
      <c r="D65" s="167">
        <v>1</v>
      </c>
      <c r="E65" s="167">
        <v>1</v>
      </c>
      <c r="F65" s="169">
        <v>30</v>
      </c>
      <c r="G65" s="168" t="s">
        <v>46</v>
      </c>
      <c r="H65" s="146">
        <v>32</v>
      </c>
      <c r="I65" s="174">
        <v>14222</v>
      </c>
      <c r="J65" s="173">
        <v>14222</v>
      </c>
      <c r="K65" s="173">
        <v>12840.46</v>
      </c>
      <c r="L65" s="173">
        <v>12840.46</v>
      </c>
      <c r="M65" s="38"/>
      <c r="Q65" s="171"/>
    </row>
    <row r="66" spans="1:18" ht="14.25" hidden="1" customHeight="1">
      <c r="A66" s="194">
        <v>2</v>
      </c>
      <c r="B66" s="195">
        <v>3</v>
      </c>
      <c r="C66" s="158"/>
      <c r="D66" s="159"/>
      <c r="E66" s="159"/>
      <c r="F66" s="162"/>
      <c r="G66" s="196" t="s">
        <v>47</v>
      </c>
      <c r="H66" s="146">
        <v>33</v>
      </c>
      <c r="I66" s="177">
        <f>I67</f>
        <v>0</v>
      </c>
      <c r="J66" s="177">
        <f>J67</f>
        <v>0</v>
      </c>
      <c r="K66" s="177">
        <f>K67</f>
        <v>0</v>
      </c>
      <c r="L66" s="177">
        <f>L67</f>
        <v>0</v>
      </c>
      <c r="M66" s="38"/>
    </row>
    <row r="67" spans="1:18" ht="13.5" hidden="1" customHeight="1">
      <c r="A67" s="170">
        <v>2</v>
      </c>
      <c r="B67" s="166">
        <v>3</v>
      </c>
      <c r="C67" s="167">
        <v>1</v>
      </c>
      <c r="D67" s="167"/>
      <c r="E67" s="167"/>
      <c r="F67" s="169"/>
      <c r="G67" s="168" t="s">
        <v>48</v>
      </c>
      <c r="H67" s="146">
        <v>34</v>
      </c>
      <c r="I67" s="155">
        <f>SUM(I68+I73+I78)</f>
        <v>0</v>
      </c>
      <c r="J67" s="197">
        <f>SUM(J68+J73+J78)</f>
        <v>0</v>
      </c>
      <c r="K67" s="156">
        <f>SUM(K68+K73+K78)</f>
        <v>0</v>
      </c>
      <c r="L67" s="155">
        <f>SUM(L68+L73+L78)</f>
        <v>0</v>
      </c>
      <c r="M67" s="38"/>
      <c r="R67" s="171"/>
    </row>
    <row r="68" spans="1:18" ht="15" hidden="1" customHeight="1">
      <c r="A68" s="170">
        <v>2</v>
      </c>
      <c r="B68" s="166">
        <v>3</v>
      </c>
      <c r="C68" s="167">
        <v>1</v>
      </c>
      <c r="D68" s="167">
        <v>1</v>
      </c>
      <c r="E68" s="167"/>
      <c r="F68" s="169"/>
      <c r="G68" s="168" t="s">
        <v>49</v>
      </c>
      <c r="H68" s="146">
        <v>35</v>
      </c>
      <c r="I68" s="155">
        <f>I69</f>
        <v>0</v>
      </c>
      <c r="J68" s="197">
        <f>J69</f>
        <v>0</v>
      </c>
      <c r="K68" s="156">
        <f>K69</f>
        <v>0</v>
      </c>
      <c r="L68" s="155">
        <f>L69</f>
        <v>0</v>
      </c>
      <c r="M68" s="38"/>
      <c r="Q68" s="171"/>
    </row>
    <row r="69" spans="1:18" ht="13.5" hidden="1" customHeight="1">
      <c r="A69" s="170">
        <v>2</v>
      </c>
      <c r="B69" s="166">
        <v>3</v>
      </c>
      <c r="C69" s="167">
        <v>1</v>
      </c>
      <c r="D69" s="167">
        <v>1</v>
      </c>
      <c r="E69" s="167">
        <v>1</v>
      </c>
      <c r="F69" s="169"/>
      <c r="G69" s="168" t="s">
        <v>49</v>
      </c>
      <c r="H69" s="146">
        <v>36</v>
      </c>
      <c r="I69" s="155">
        <f>SUM(I70:I72)</f>
        <v>0</v>
      </c>
      <c r="J69" s="197">
        <f>SUM(J70:J72)</f>
        <v>0</v>
      </c>
      <c r="K69" s="156">
        <f>SUM(K70:K72)</f>
        <v>0</v>
      </c>
      <c r="L69" s="155">
        <f>SUM(L70:L72)</f>
        <v>0</v>
      </c>
      <c r="M69" s="38"/>
      <c r="Q69" s="171"/>
    </row>
    <row r="70" spans="1:18" s="198" customFormat="1" ht="25.5" hidden="1" customHeight="1">
      <c r="A70" s="170">
        <v>2</v>
      </c>
      <c r="B70" s="166">
        <v>3</v>
      </c>
      <c r="C70" s="167">
        <v>1</v>
      </c>
      <c r="D70" s="167">
        <v>1</v>
      </c>
      <c r="E70" s="167">
        <v>1</v>
      </c>
      <c r="F70" s="169">
        <v>1</v>
      </c>
      <c r="G70" s="168" t="s">
        <v>50</v>
      </c>
      <c r="H70" s="146">
        <v>37</v>
      </c>
      <c r="I70" s="174">
        <v>0</v>
      </c>
      <c r="J70" s="174">
        <v>0</v>
      </c>
      <c r="K70" s="174">
        <v>0</v>
      </c>
      <c r="L70" s="174">
        <v>0</v>
      </c>
      <c r="Q70" s="171"/>
      <c r="R70" s="92"/>
    </row>
    <row r="71" spans="1:18" ht="19.5" hidden="1" customHeight="1">
      <c r="A71" s="170">
        <v>2</v>
      </c>
      <c r="B71" s="161">
        <v>3</v>
      </c>
      <c r="C71" s="159">
        <v>1</v>
      </c>
      <c r="D71" s="159">
        <v>1</v>
      </c>
      <c r="E71" s="159">
        <v>1</v>
      </c>
      <c r="F71" s="162">
        <v>2</v>
      </c>
      <c r="G71" s="160" t="s">
        <v>51</v>
      </c>
      <c r="H71" s="146">
        <v>38</v>
      </c>
      <c r="I71" s="172">
        <v>0</v>
      </c>
      <c r="J71" s="172">
        <v>0</v>
      </c>
      <c r="K71" s="172">
        <v>0</v>
      </c>
      <c r="L71" s="172">
        <v>0</v>
      </c>
      <c r="M71" s="38"/>
      <c r="Q71" s="171"/>
    </row>
    <row r="72" spans="1:18" ht="16.5" hidden="1" customHeight="1">
      <c r="A72" s="166">
        <v>2</v>
      </c>
      <c r="B72" s="167">
        <v>3</v>
      </c>
      <c r="C72" s="167">
        <v>1</v>
      </c>
      <c r="D72" s="167">
        <v>1</v>
      </c>
      <c r="E72" s="167">
        <v>1</v>
      </c>
      <c r="F72" s="169">
        <v>3</v>
      </c>
      <c r="G72" s="168" t="s">
        <v>52</v>
      </c>
      <c r="H72" s="146">
        <v>39</v>
      </c>
      <c r="I72" s="174">
        <v>0</v>
      </c>
      <c r="J72" s="174">
        <v>0</v>
      </c>
      <c r="K72" s="174">
        <v>0</v>
      </c>
      <c r="L72" s="174">
        <v>0</v>
      </c>
      <c r="M72" s="38"/>
      <c r="Q72" s="171"/>
    </row>
    <row r="73" spans="1:18" ht="29.25" hidden="1" customHeight="1">
      <c r="A73" s="161">
        <v>2</v>
      </c>
      <c r="B73" s="159">
        <v>3</v>
      </c>
      <c r="C73" s="159">
        <v>1</v>
      </c>
      <c r="D73" s="159">
        <v>2</v>
      </c>
      <c r="E73" s="159"/>
      <c r="F73" s="162"/>
      <c r="G73" s="160" t="s">
        <v>53</v>
      </c>
      <c r="H73" s="146">
        <v>40</v>
      </c>
      <c r="I73" s="177">
        <f>I74</f>
        <v>0</v>
      </c>
      <c r="J73" s="199">
        <f>J74</f>
        <v>0</v>
      </c>
      <c r="K73" s="178">
        <f>K74</f>
        <v>0</v>
      </c>
      <c r="L73" s="178">
        <f>L74</f>
        <v>0</v>
      </c>
      <c r="M73" s="38"/>
      <c r="Q73" s="171"/>
    </row>
    <row r="74" spans="1:18" ht="27" hidden="1" customHeight="1">
      <c r="A74" s="180">
        <v>2</v>
      </c>
      <c r="B74" s="181">
        <v>3</v>
      </c>
      <c r="C74" s="181">
        <v>1</v>
      </c>
      <c r="D74" s="181">
        <v>2</v>
      </c>
      <c r="E74" s="181">
        <v>1</v>
      </c>
      <c r="F74" s="183"/>
      <c r="G74" s="160" t="s">
        <v>53</v>
      </c>
      <c r="H74" s="146">
        <v>41</v>
      </c>
      <c r="I74" s="165">
        <f>SUM(I75:I77)</f>
        <v>0</v>
      </c>
      <c r="J74" s="200">
        <f>SUM(J75:J77)</f>
        <v>0</v>
      </c>
      <c r="K74" s="164">
        <f>SUM(K75:K77)</f>
        <v>0</v>
      </c>
      <c r="L74" s="156">
        <f>SUM(L75:L77)</f>
        <v>0</v>
      </c>
      <c r="M74" s="38"/>
      <c r="Q74" s="171"/>
    </row>
    <row r="75" spans="1:18" s="198" customFormat="1" ht="27" hidden="1" customHeight="1">
      <c r="A75" s="166">
        <v>2</v>
      </c>
      <c r="B75" s="167">
        <v>3</v>
      </c>
      <c r="C75" s="167">
        <v>1</v>
      </c>
      <c r="D75" s="167">
        <v>2</v>
      </c>
      <c r="E75" s="167">
        <v>1</v>
      </c>
      <c r="F75" s="169">
        <v>1</v>
      </c>
      <c r="G75" s="170" t="s">
        <v>50</v>
      </c>
      <c r="H75" s="146">
        <v>42</v>
      </c>
      <c r="I75" s="174">
        <v>0</v>
      </c>
      <c r="J75" s="174">
        <v>0</v>
      </c>
      <c r="K75" s="174">
        <v>0</v>
      </c>
      <c r="L75" s="174">
        <v>0</v>
      </c>
      <c r="Q75" s="171"/>
      <c r="R75" s="92"/>
    </row>
    <row r="76" spans="1:18" ht="16.5" hidden="1" customHeight="1">
      <c r="A76" s="166">
        <v>2</v>
      </c>
      <c r="B76" s="167">
        <v>3</v>
      </c>
      <c r="C76" s="167">
        <v>1</v>
      </c>
      <c r="D76" s="167">
        <v>2</v>
      </c>
      <c r="E76" s="167">
        <v>1</v>
      </c>
      <c r="F76" s="169">
        <v>2</v>
      </c>
      <c r="G76" s="170" t="s">
        <v>51</v>
      </c>
      <c r="H76" s="146">
        <v>43</v>
      </c>
      <c r="I76" s="174">
        <v>0</v>
      </c>
      <c r="J76" s="174">
        <v>0</v>
      </c>
      <c r="K76" s="174">
        <v>0</v>
      </c>
      <c r="L76" s="174">
        <v>0</v>
      </c>
      <c r="M76" s="38"/>
      <c r="Q76" s="171"/>
    </row>
    <row r="77" spans="1:18" ht="15" hidden="1" customHeight="1">
      <c r="A77" s="166">
        <v>2</v>
      </c>
      <c r="B77" s="167">
        <v>3</v>
      </c>
      <c r="C77" s="167">
        <v>1</v>
      </c>
      <c r="D77" s="167">
        <v>2</v>
      </c>
      <c r="E77" s="167">
        <v>1</v>
      </c>
      <c r="F77" s="169">
        <v>3</v>
      </c>
      <c r="G77" s="170" t="s">
        <v>52</v>
      </c>
      <c r="H77" s="146">
        <v>44</v>
      </c>
      <c r="I77" s="174">
        <v>0</v>
      </c>
      <c r="J77" s="174">
        <v>0</v>
      </c>
      <c r="K77" s="174">
        <v>0</v>
      </c>
      <c r="L77" s="174">
        <v>0</v>
      </c>
      <c r="M77" s="38"/>
      <c r="Q77" s="171"/>
    </row>
    <row r="78" spans="1:18" ht="27.75" hidden="1" customHeight="1">
      <c r="A78" s="166">
        <v>2</v>
      </c>
      <c r="B78" s="167">
        <v>3</v>
      </c>
      <c r="C78" s="167">
        <v>1</v>
      </c>
      <c r="D78" s="167">
        <v>3</v>
      </c>
      <c r="E78" s="167"/>
      <c r="F78" s="169"/>
      <c r="G78" s="170" t="s">
        <v>360</v>
      </c>
      <c r="H78" s="146">
        <v>45</v>
      </c>
      <c r="I78" s="155">
        <f>I79</f>
        <v>0</v>
      </c>
      <c r="J78" s="197">
        <f>J79</f>
        <v>0</v>
      </c>
      <c r="K78" s="156">
        <f>K79</f>
        <v>0</v>
      </c>
      <c r="L78" s="156">
        <f>L79</f>
        <v>0</v>
      </c>
      <c r="M78" s="38"/>
      <c r="Q78" s="171"/>
    </row>
    <row r="79" spans="1:18" ht="26.25" hidden="1" customHeight="1">
      <c r="A79" s="166">
        <v>2</v>
      </c>
      <c r="B79" s="167">
        <v>3</v>
      </c>
      <c r="C79" s="167">
        <v>1</v>
      </c>
      <c r="D79" s="167">
        <v>3</v>
      </c>
      <c r="E79" s="167">
        <v>1</v>
      </c>
      <c r="F79" s="169"/>
      <c r="G79" s="170" t="s">
        <v>361</v>
      </c>
      <c r="H79" s="146">
        <v>46</v>
      </c>
      <c r="I79" s="155">
        <f>SUM(I80:I82)</f>
        <v>0</v>
      </c>
      <c r="J79" s="197">
        <f>SUM(J80:J82)</f>
        <v>0</v>
      </c>
      <c r="K79" s="156">
        <f>SUM(K80:K82)</f>
        <v>0</v>
      </c>
      <c r="L79" s="156">
        <f>SUM(L80:L82)</f>
        <v>0</v>
      </c>
      <c r="M79" s="38"/>
      <c r="Q79" s="171"/>
    </row>
    <row r="80" spans="1:18" ht="15" hidden="1" customHeight="1">
      <c r="A80" s="161">
        <v>2</v>
      </c>
      <c r="B80" s="159">
        <v>3</v>
      </c>
      <c r="C80" s="159">
        <v>1</v>
      </c>
      <c r="D80" s="159">
        <v>3</v>
      </c>
      <c r="E80" s="159">
        <v>1</v>
      </c>
      <c r="F80" s="162">
        <v>1</v>
      </c>
      <c r="G80" s="187" t="s">
        <v>54</v>
      </c>
      <c r="H80" s="146">
        <v>47</v>
      </c>
      <c r="I80" s="172">
        <v>0</v>
      </c>
      <c r="J80" s="172">
        <v>0</v>
      </c>
      <c r="K80" s="172">
        <v>0</v>
      </c>
      <c r="L80" s="172">
        <v>0</v>
      </c>
      <c r="M80" s="38"/>
      <c r="Q80" s="171"/>
    </row>
    <row r="81" spans="1:17" ht="16.5" hidden="1" customHeight="1">
      <c r="A81" s="166">
        <v>2</v>
      </c>
      <c r="B81" s="167">
        <v>3</v>
      </c>
      <c r="C81" s="167">
        <v>1</v>
      </c>
      <c r="D81" s="167">
        <v>3</v>
      </c>
      <c r="E81" s="167">
        <v>1</v>
      </c>
      <c r="F81" s="169">
        <v>2</v>
      </c>
      <c r="G81" s="170" t="s">
        <v>55</v>
      </c>
      <c r="H81" s="146">
        <v>48</v>
      </c>
      <c r="I81" s="174">
        <v>0</v>
      </c>
      <c r="J81" s="174">
        <v>0</v>
      </c>
      <c r="K81" s="174">
        <v>0</v>
      </c>
      <c r="L81" s="174">
        <v>0</v>
      </c>
      <c r="M81" s="38"/>
      <c r="Q81" s="171"/>
    </row>
    <row r="82" spans="1:17" ht="17.25" hidden="1" customHeight="1">
      <c r="A82" s="161">
        <v>2</v>
      </c>
      <c r="B82" s="159">
        <v>3</v>
      </c>
      <c r="C82" s="159">
        <v>1</v>
      </c>
      <c r="D82" s="159">
        <v>3</v>
      </c>
      <c r="E82" s="159">
        <v>1</v>
      </c>
      <c r="F82" s="162">
        <v>3</v>
      </c>
      <c r="G82" s="187" t="s">
        <v>56</v>
      </c>
      <c r="H82" s="146">
        <v>49</v>
      </c>
      <c r="I82" s="172">
        <v>0</v>
      </c>
      <c r="J82" s="172">
        <v>0</v>
      </c>
      <c r="K82" s="172">
        <v>0</v>
      </c>
      <c r="L82" s="172">
        <v>0</v>
      </c>
      <c r="M82" s="38"/>
      <c r="Q82" s="171"/>
    </row>
    <row r="83" spans="1:17" ht="12.75" hidden="1" customHeight="1">
      <c r="A83" s="161">
        <v>2</v>
      </c>
      <c r="B83" s="159">
        <v>3</v>
      </c>
      <c r="C83" s="159">
        <v>2</v>
      </c>
      <c r="D83" s="159"/>
      <c r="E83" s="159"/>
      <c r="F83" s="162"/>
      <c r="G83" s="187" t="s">
        <v>57</v>
      </c>
      <c r="H83" s="146">
        <v>50</v>
      </c>
      <c r="I83" s="155">
        <f t="shared" ref="I83:L84" si="2">I84</f>
        <v>0</v>
      </c>
      <c r="J83" s="155">
        <f t="shared" si="2"/>
        <v>0</v>
      </c>
      <c r="K83" s="155">
        <f t="shared" si="2"/>
        <v>0</v>
      </c>
      <c r="L83" s="155">
        <f t="shared" si="2"/>
        <v>0</v>
      </c>
      <c r="M83" s="38"/>
    </row>
    <row r="84" spans="1:17" ht="12" hidden="1" customHeight="1">
      <c r="A84" s="161">
        <v>2</v>
      </c>
      <c r="B84" s="159">
        <v>3</v>
      </c>
      <c r="C84" s="159">
        <v>2</v>
      </c>
      <c r="D84" s="159">
        <v>1</v>
      </c>
      <c r="E84" s="159"/>
      <c r="F84" s="162"/>
      <c r="G84" s="187" t="s">
        <v>57</v>
      </c>
      <c r="H84" s="146">
        <v>51</v>
      </c>
      <c r="I84" s="155">
        <f t="shared" si="2"/>
        <v>0</v>
      </c>
      <c r="J84" s="155">
        <f t="shared" si="2"/>
        <v>0</v>
      </c>
      <c r="K84" s="155">
        <f t="shared" si="2"/>
        <v>0</v>
      </c>
      <c r="L84" s="155">
        <f t="shared" si="2"/>
        <v>0</v>
      </c>
      <c r="M84" s="38"/>
    </row>
    <row r="85" spans="1:17" ht="15.75" hidden="1" customHeight="1">
      <c r="A85" s="161">
        <v>2</v>
      </c>
      <c r="B85" s="159">
        <v>3</v>
      </c>
      <c r="C85" s="159">
        <v>2</v>
      </c>
      <c r="D85" s="159">
        <v>1</v>
      </c>
      <c r="E85" s="159">
        <v>1</v>
      </c>
      <c r="F85" s="162"/>
      <c r="G85" s="187" t="s">
        <v>57</v>
      </c>
      <c r="H85" s="146">
        <v>52</v>
      </c>
      <c r="I85" s="155">
        <f>SUM(I86)</f>
        <v>0</v>
      </c>
      <c r="J85" s="155">
        <f>SUM(J86)</f>
        <v>0</v>
      </c>
      <c r="K85" s="155">
        <f>SUM(K86)</f>
        <v>0</v>
      </c>
      <c r="L85" s="155">
        <f>SUM(L86)</f>
        <v>0</v>
      </c>
      <c r="M85" s="38"/>
    </row>
    <row r="86" spans="1:17" ht="13.5" hidden="1" customHeight="1">
      <c r="A86" s="161">
        <v>2</v>
      </c>
      <c r="B86" s="159">
        <v>3</v>
      </c>
      <c r="C86" s="159">
        <v>2</v>
      </c>
      <c r="D86" s="159">
        <v>1</v>
      </c>
      <c r="E86" s="159">
        <v>1</v>
      </c>
      <c r="F86" s="162">
        <v>1</v>
      </c>
      <c r="G86" s="187" t="s">
        <v>57</v>
      </c>
      <c r="H86" s="146">
        <v>53</v>
      </c>
      <c r="I86" s="174">
        <v>0</v>
      </c>
      <c r="J86" s="174">
        <v>0</v>
      </c>
      <c r="K86" s="174">
        <v>0</v>
      </c>
      <c r="L86" s="174">
        <v>0</v>
      </c>
      <c r="M86" s="38"/>
    </row>
    <row r="87" spans="1:17" ht="16.5" hidden="1" customHeight="1">
      <c r="A87" s="151">
        <v>2</v>
      </c>
      <c r="B87" s="152">
        <v>4</v>
      </c>
      <c r="C87" s="152"/>
      <c r="D87" s="152"/>
      <c r="E87" s="152"/>
      <c r="F87" s="154"/>
      <c r="G87" s="201" t="s">
        <v>58</v>
      </c>
      <c r="H87" s="146">
        <v>54</v>
      </c>
      <c r="I87" s="155">
        <f t="shared" ref="I87:L89" si="3">I88</f>
        <v>0</v>
      </c>
      <c r="J87" s="197">
        <f t="shared" si="3"/>
        <v>0</v>
      </c>
      <c r="K87" s="156">
        <f t="shared" si="3"/>
        <v>0</v>
      </c>
      <c r="L87" s="156">
        <f t="shared" si="3"/>
        <v>0</v>
      </c>
      <c r="M87" s="38"/>
    </row>
    <row r="88" spans="1:17" ht="15.75" hidden="1" customHeight="1">
      <c r="A88" s="166">
        <v>2</v>
      </c>
      <c r="B88" s="167">
        <v>4</v>
      </c>
      <c r="C88" s="167">
        <v>1</v>
      </c>
      <c r="D88" s="167"/>
      <c r="E88" s="167"/>
      <c r="F88" s="169"/>
      <c r="G88" s="170" t="s">
        <v>59</v>
      </c>
      <c r="H88" s="146">
        <v>55</v>
      </c>
      <c r="I88" s="155">
        <f t="shared" si="3"/>
        <v>0</v>
      </c>
      <c r="J88" s="197">
        <f t="shared" si="3"/>
        <v>0</v>
      </c>
      <c r="K88" s="156">
        <f t="shared" si="3"/>
        <v>0</v>
      </c>
      <c r="L88" s="156">
        <f t="shared" si="3"/>
        <v>0</v>
      </c>
      <c r="M88" s="38"/>
    </row>
    <row r="89" spans="1:17" ht="17.25" hidden="1" customHeight="1">
      <c r="A89" s="166">
        <v>2</v>
      </c>
      <c r="B89" s="167">
        <v>4</v>
      </c>
      <c r="C89" s="167">
        <v>1</v>
      </c>
      <c r="D89" s="167">
        <v>1</v>
      </c>
      <c r="E89" s="167"/>
      <c r="F89" s="169"/>
      <c r="G89" s="170" t="s">
        <v>59</v>
      </c>
      <c r="H89" s="146">
        <v>56</v>
      </c>
      <c r="I89" s="155">
        <f t="shared" si="3"/>
        <v>0</v>
      </c>
      <c r="J89" s="197">
        <f t="shared" si="3"/>
        <v>0</v>
      </c>
      <c r="K89" s="156">
        <f t="shared" si="3"/>
        <v>0</v>
      </c>
      <c r="L89" s="156">
        <f t="shared" si="3"/>
        <v>0</v>
      </c>
      <c r="M89" s="38"/>
    </row>
    <row r="90" spans="1:17" ht="18" hidden="1" customHeight="1">
      <c r="A90" s="166">
        <v>2</v>
      </c>
      <c r="B90" s="167">
        <v>4</v>
      </c>
      <c r="C90" s="167">
        <v>1</v>
      </c>
      <c r="D90" s="167">
        <v>1</v>
      </c>
      <c r="E90" s="167">
        <v>1</v>
      </c>
      <c r="F90" s="169"/>
      <c r="G90" s="170" t="s">
        <v>59</v>
      </c>
      <c r="H90" s="146">
        <v>57</v>
      </c>
      <c r="I90" s="155">
        <f>SUM(I91:I93)</f>
        <v>0</v>
      </c>
      <c r="J90" s="197">
        <f>SUM(J91:J93)</f>
        <v>0</v>
      </c>
      <c r="K90" s="156">
        <f>SUM(K91:K93)</f>
        <v>0</v>
      </c>
      <c r="L90" s="156">
        <f>SUM(L91:L93)</f>
        <v>0</v>
      </c>
      <c r="M90" s="38"/>
    </row>
    <row r="91" spans="1:17" ht="14.25" hidden="1" customHeight="1">
      <c r="A91" s="166">
        <v>2</v>
      </c>
      <c r="B91" s="167">
        <v>4</v>
      </c>
      <c r="C91" s="167">
        <v>1</v>
      </c>
      <c r="D91" s="167">
        <v>1</v>
      </c>
      <c r="E91" s="167">
        <v>1</v>
      </c>
      <c r="F91" s="169">
        <v>1</v>
      </c>
      <c r="G91" s="170" t="s">
        <v>60</v>
      </c>
      <c r="H91" s="146">
        <v>58</v>
      </c>
      <c r="I91" s="174">
        <v>0</v>
      </c>
      <c r="J91" s="174">
        <v>0</v>
      </c>
      <c r="K91" s="174">
        <v>0</v>
      </c>
      <c r="L91" s="174">
        <v>0</v>
      </c>
      <c r="M91" s="38"/>
    </row>
    <row r="92" spans="1:17" ht="13.5" hidden="1" customHeight="1">
      <c r="A92" s="166">
        <v>2</v>
      </c>
      <c r="B92" s="166">
        <v>4</v>
      </c>
      <c r="C92" s="166">
        <v>1</v>
      </c>
      <c r="D92" s="167">
        <v>1</v>
      </c>
      <c r="E92" s="167">
        <v>1</v>
      </c>
      <c r="F92" s="202">
        <v>2</v>
      </c>
      <c r="G92" s="168" t="s">
        <v>61</v>
      </c>
      <c r="H92" s="146">
        <v>59</v>
      </c>
      <c r="I92" s="174">
        <v>0</v>
      </c>
      <c r="J92" s="174">
        <v>0</v>
      </c>
      <c r="K92" s="174">
        <v>0</v>
      </c>
      <c r="L92" s="174">
        <v>0</v>
      </c>
      <c r="M92" s="38"/>
    </row>
    <row r="93" spans="1:17" hidden="1">
      <c r="A93" s="166">
        <v>2</v>
      </c>
      <c r="B93" s="167">
        <v>4</v>
      </c>
      <c r="C93" s="166">
        <v>1</v>
      </c>
      <c r="D93" s="167">
        <v>1</v>
      </c>
      <c r="E93" s="167">
        <v>1</v>
      </c>
      <c r="F93" s="202">
        <v>3</v>
      </c>
      <c r="G93" s="168" t="s">
        <v>62</v>
      </c>
      <c r="H93" s="146">
        <v>60</v>
      </c>
      <c r="I93" s="174">
        <v>0</v>
      </c>
      <c r="J93" s="174">
        <v>0</v>
      </c>
      <c r="K93" s="174">
        <v>0</v>
      </c>
      <c r="L93" s="174">
        <v>0</v>
      </c>
    </row>
    <row r="94" spans="1:17" hidden="1">
      <c r="A94" s="151">
        <v>2</v>
      </c>
      <c r="B94" s="152">
        <v>5</v>
      </c>
      <c r="C94" s="151"/>
      <c r="D94" s="152"/>
      <c r="E94" s="152"/>
      <c r="F94" s="203"/>
      <c r="G94" s="153" t="s">
        <v>63</v>
      </c>
      <c r="H94" s="146">
        <v>61</v>
      </c>
      <c r="I94" s="155">
        <f>SUM(I95+I100+I105)</f>
        <v>0</v>
      </c>
      <c r="J94" s="197">
        <f>SUM(J95+J100+J105)</f>
        <v>0</v>
      </c>
      <c r="K94" s="156">
        <f>SUM(K95+K100+K105)</f>
        <v>0</v>
      </c>
      <c r="L94" s="156">
        <f>SUM(L95+L100+L105)</f>
        <v>0</v>
      </c>
    </row>
    <row r="95" spans="1:17" hidden="1">
      <c r="A95" s="161">
        <v>2</v>
      </c>
      <c r="B95" s="159">
        <v>5</v>
      </c>
      <c r="C95" s="161">
        <v>1</v>
      </c>
      <c r="D95" s="159"/>
      <c r="E95" s="159"/>
      <c r="F95" s="204"/>
      <c r="G95" s="160" t="s">
        <v>64</v>
      </c>
      <c r="H95" s="146">
        <v>62</v>
      </c>
      <c r="I95" s="177">
        <f t="shared" ref="I95:L96" si="4">I96</f>
        <v>0</v>
      </c>
      <c r="J95" s="199">
        <f t="shared" si="4"/>
        <v>0</v>
      </c>
      <c r="K95" s="178">
        <f t="shared" si="4"/>
        <v>0</v>
      </c>
      <c r="L95" s="178">
        <f t="shared" si="4"/>
        <v>0</v>
      </c>
    </row>
    <row r="96" spans="1:17" hidden="1">
      <c r="A96" s="166">
        <v>2</v>
      </c>
      <c r="B96" s="167">
        <v>5</v>
      </c>
      <c r="C96" s="166">
        <v>1</v>
      </c>
      <c r="D96" s="167">
        <v>1</v>
      </c>
      <c r="E96" s="167"/>
      <c r="F96" s="202"/>
      <c r="G96" s="168" t="s">
        <v>64</v>
      </c>
      <c r="H96" s="146">
        <v>63</v>
      </c>
      <c r="I96" s="155">
        <f t="shared" si="4"/>
        <v>0</v>
      </c>
      <c r="J96" s="197">
        <f t="shared" si="4"/>
        <v>0</v>
      </c>
      <c r="K96" s="156">
        <f t="shared" si="4"/>
        <v>0</v>
      </c>
      <c r="L96" s="156">
        <f t="shared" si="4"/>
        <v>0</v>
      </c>
    </row>
    <row r="97" spans="1:13" hidden="1">
      <c r="A97" s="166">
        <v>2</v>
      </c>
      <c r="B97" s="167">
        <v>5</v>
      </c>
      <c r="C97" s="166">
        <v>1</v>
      </c>
      <c r="D97" s="167">
        <v>1</v>
      </c>
      <c r="E97" s="167">
        <v>1</v>
      </c>
      <c r="F97" s="202"/>
      <c r="G97" s="168" t="s">
        <v>64</v>
      </c>
      <c r="H97" s="146">
        <v>64</v>
      </c>
      <c r="I97" s="155">
        <f>SUM(I98:I99)</f>
        <v>0</v>
      </c>
      <c r="J97" s="197">
        <f>SUM(J98:J99)</f>
        <v>0</v>
      </c>
      <c r="K97" s="156">
        <f>SUM(K98:K99)</f>
        <v>0</v>
      </c>
      <c r="L97" s="156">
        <f>SUM(L98:L99)</f>
        <v>0</v>
      </c>
    </row>
    <row r="98" spans="1:13" ht="25.5" hidden="1" customHeight="1">
      <c r="A98" s="166">
        <v>2</v>
      </c>
      <c r="B98" s="167">
        <v>5</v>
      </c>
      <c r="C98" s="166">
        <v>1</v>
      </c>
      <c r="D98" s="167">
        <v>1</v>
      </c>
      <c r="E98" s="167">
        <v>1</v>
      </c>
      <c r="F98" s="202">
        <v>1</v>
      </c>
      <c r="G98" s="168" t="s">
        <v>65</v>
      </c>
      <c r="H98" s="146">
        <v>65</v>
      </c>
      <c r="I98" s="174">
        <v>0</v>
      </c>
      <c r="J98" s="174">
        <v>0</v>
      </c>
      <c r="K98" s="174">
        <v>0</v>
      </c>
      <c r="L98" s="174">
        <v>0</v>
      </c>
      <c r="M98" s="38"/>
    </row>
    <row r="99" spans="1:13" ht="15.75" hidden="1" customHeight="1">
      <c r="A99" s="166">
        <v>2</v>
      </c>
      <c r="B99" s="167">
        <v>5</v>
      </c>
      <c r="C99" s="166">
        <v>1</v>
      </c>
      <c r="D99" s="167">
        <v>1</v>
      </c>
      <c r="E99" s="167">
        <v>1</v>
      </c>
      <c r="F99" s="202">
        <v>2</v>
      </c>
      <c r="G99" s="168" t="s">
        <v>66</v>
      </c>
      <c r="H99" s="146">
        <v>66</v>
      </c>
      <c r="I99" s="174">
        <v>0</v>
      </c>
      <c r="J99" s="174">
        <v>0</v>
      </c>
      <c r="K99" s="174">
        <v>0</v>
      </c>
      <c r="L99" s="174">
        <v>0</v>
      </c>
      <c r="M99" s="38"/>
    </row>
    <row r="100" spans="1:13" ht="12" hidden="1" customHeight="1">
      <c r="A100" s="166">
        <v>2</v>
      </c>
      <c r="B100" s="167">
        <v>5</v>
      </c>
      <c r="C100" s="166">
        <v>2</v>
      </c>
      <c r="D100" s="167"/>
      <c r="E100" s="167"/>
      <c r="F100" s="202"/>
      <c r="G100" s="168" t="s">
        <v>67</v>
      </c>
      <c r="H100" s="146">
        <v>67</v>
      </c>
      <c r="I100" s="155">
        <f t="shared" ref="I100:L101" si="5">I101</f>
        <v>0</v>
      </c>
      <c r="J100" s="197">
        <f t="shared" si="5"/>
        <v>0</v>
      </c>
      <c r="K100" s="156">
        <f t="shared" si="5"/>
        <v>0</v>
      </c>
      <c r="L100" s="155">
        <f t="shared" si="5"/>
        <v>0</v>
      </c>
      <c r="M100" s="38"/>
    </row>
    <row r="101" spans="1:13" ht="15.75" hidden="1" customHeight="1">
      <c r="A101" s="170">
        <v>2</v>
      </c>
      <c r="B101" s="166">
        <v>5</v>
      </c>
      <c r="C101" s="167">
        <v>2</v>
      </c>
      <c r="D101" s="168">
        <v>1</v>
      </c>
      <c r="E101" s="166"/>
      <c r="F101" s="202"/>
      <c r="G101" s="168" t="s">
        <v>67</v>
      </c>
      <c r="H101" s="146">
        <v>68</v>
      </c>
      <c r="I101" s="155">
        <f t="shared" si="5"/>
        <v>0</v>
      </c>
      <c r="J101" s="197">
        <f t="shared" si="5"/>
        <v>0</v>
      </c>
      <c r="K101" s="156">
        <f t="shared" si="5"/>
        <v>0</v>
      </c>
      <c r="L101" s="155">
        <f t="shared" si="5"/>
        <v>0</v>
      </c>
      <c r="M101" s="38"/>
    </row>
    <row r="102" spans="1:13" ht="15" hidden="1" customHeight="1">
      <c r="A102" s="170">
        <v>2</v>
      </c>
      <c r="B102" s="166">
        <v>5</v>
      </c>
      <c r="C102" s="167">
        <v>2</v>
      </c>
      <c r="D102" s="168">
        <v>1</v>
      </c>
      <c r="E102" s="166">
        <v>1</v>
      </c>
      <c r="F102" s="202"/>
      <c r="G102" s="168" t="s">
        <v>67</v>
      </c>
      <c r="H102" s="146">
        <v>69</v>
      </c>
      <c r="I102" s="155">
        <f>SUM(I103:I104)</f>
        <v>0</v>
      </c>
      <c r="J102" s="197">
        <f>SUM(J103:J104)</f>
        <v>0</v>
      </c>
      <c r="K102" s="156">
        <f>SUM(K103:K104)</f>
        <v>0</v>
      </c>
      <c r="L102" s="155">
        <f>SUM(L103:L104)</f>
        <v>0</v>
      </c>
      <c r="M102" s="38"/>
    </row>
    <row r="103" spans="1:13" ht="25.5" hidden="1" customHeight="1">
      <c r="A103" s="170">
        <v>2</v>
      </c>
      <c r="B103" s="166">
        <v>5</v>
      </c>
      <c r="C103" s="167">
        <v>2</v>
      </c>
      <c r="D103" s="168">
        <v>1</v>
      </c>
      <c r="E103" s="166">
        <v>1</v>
      </c>
      <c r="F103" s="202">
        <v>1</v>
      </c>
      <c r="G103" s="168" t="s">
        <v>68</v>
      </c>
      <c r="H103" s="146">
        <v>70</v>
      </c>
      <c r="I103" s="174">
        <v>0</v>
      </c>
      <c r="J103" s="174">
        <v>0</v>
      </c>
      <c r="K103" s="174">
        <v>0</v>
      </c>
      <c r="L103" s="174">
        <v>0</v>
      </c>
      <c r="M103" s="38"/>
    </row>
    <row r="104" spans="1:13" ht="25.5" hidden="1" customHeight="1">
      <c r="A104" s="170">
        <v>2</v>
      </c>
      <c r="B104" s="166">
        <v>5</v>
      </c>
      <c r="C104" s="167">
        <v>2</v>
      </c>
      <c r="D104" s="168">
        <v>1</v>
      </c>
      <c r="E104" s="166">
        <v>1</v>
      </c>
      <c r="F104" s="202">
        <v>2</v>
      </c>
      <c r="G104" s="168" t="s">
        <v>69</v>
      </c>
      <c r="H104" s="146">
        <v>71</v>
      </c>
      <c r="I104" s="174">
        <v>0</v>
      </c>
      <c r="J104" s="174">
        <v>0</v>
      </c>
      <c r="K104" s="174">
        <v>0</v>
      </c>
      <c r="L104" s="174">
        <v>0</v>
      </c>
      <c r="M104" s="38"/>
    </row>
    <row r="105" spans="1:13" ht="28.5" hidden="1" customHeight="1">
      <c r="A105" s="170">
        <v>2</v>
      </c>
      <c r="B105" s="166">
        <v>5</v>
      </c>
      <c r="C105" s="167">
        <v>3</v>
      </c>
      <c r="D105" s="168"/>
      <c r="E105" s="166"/>
      <c r="F105" s="202"/>
      <c r="G105" s="168" t="s">
        <v>70</v>
      </c>
      <c r="H105" s="146">
        <v>72</v>
      </c>
      <c r="I105" s="155">
        <f>I106+I110</f>
        <v>0</v>
      </c>
      <c r="J105" s="155">
        <f>J106+J110</f>
        <v>0</v>
      </c>
      <c r="K105" s="155">
        <f>K106+K110</f>
        <v>0</v>
      </c>
      <c r="L105" s="155">
        <f>L106+L110</f>
        <v>0</v>
      </c>
      <c r="M105" s="38"/>
    </row>
    <row r="106" spans="1:13" ht="27" hidden="1" customHeight="1">
      <c r="A106" s="170">
        <v>2</v>
      </c>
      <c r="B106" s="166">
        <v>5</v>
      </c>
      <c r="C106" s="167">
        <v>3</v>
      </c>
      <c r="D106" s="168">
        <v>1</v>
      </c>
      <c r="E106" s="166"/>
      <c r="F106" s="202"/>
      <c r="G106" s="168" t="s">
        <v>71</v>
      </c>
      <c r="H106" s="146">
        <v>73</v>
      </c>
      <c r="I106" s="155">
        <f>I107</f>
        <v>0</v>
      </c>
      <c r="J106" s="197">
        <f>J107</f>
        <v>0</v>
      </c>
      <c r="K106" s="156">
        <f>K107</f>
        <v>0</v>
      </c>
      <c r="L106" s="155">
        <f>L107</f>
        <v>0</v>
      </c>
      <c r="M106" s="38"/>
    </row>
    <row r="107" spans="1:13" ht="30" hidden="1" customHeight="1">
      <c r="A107" s="179">
        <v>2</v>
      </c>
      <c r="B107" s="180">
        <v>5</v>
      </c>
      <c r="C107" s="181">
        <v>3</v>
      </c>
      <c r="D107" s="182">
        <v>1</v>
      </c>
      <c r="E107" s="180">
        <v>1</v>
      </c>
      <c r="F107" s="205"/>
      <c r="G107" s="182" t="s">
        <v>71</v>
      </c>
      <c r="H107" s="146">
        <v>74</v>
      </c>
      <c r="I107" s="165">
        <f>SUM(I108:I109)</f>
        <v>0</v>
      </c>
      <c r="J107" s="200">
        <f>SUM(J108:J109)</f>
        <v>0</v>
      </c>
      <c r="K107" s="164">
        <f>SUM(K108:K109)</f>
        <v>0</v>
      </c>
      <c r="L107" s="165">
        <f>SUM(L108:L109)</f>
        <v>0</v>
      </c>
      <c r="M107" s="38"/>
    </row>
    <row r="108" spans="1:13" ht="26.25" hidden="1" customHeight="1">
      <c r="A108" s="170">
        <v>2</v>
      </c>
      <c r="B108" s="166">
        <v>5</v>
      </c>
      <c r="C108" s="167">
        <v>3</v>
      </c>
      <c r="D108" s="168">
        <v>1</v>
      </c>
      <c r="E108" s="166">
        <v>1</v>
      </c>
      <c r="F108" s="202">
        <v>1</v>
      </c>
      <c r="G108" s="168" t="s">
        <v>71</v>
      </c>
      <c r="H108" s="146">
        <v>75</v>
      </c>
      <c r="I108" s="174">
        <v>0</v>
      </c>
      <c r="J108" s="174">
        <v>0</v>
      </c>
      <c r="K108" s="174">
        <v>0</v>
      </c>
      <c r="L108" s="174">
        <v>0</v>
      </c>
      <c r="M108" s="38"/>
    </row>
    <row r="109" spans="1:13" ht="26.25" hidden="1" customHeight="1">
      <c r="A109" s="179">
        <v>2</v>
      </c>
      <c r="B109" s="180">
        <v>5</v>
      </c>
      <c r="C109" s="181">
        <v>3</v>
      </c>
      <c r="D109" s="182">
        <v>1</v>
      </c>
      <c r="E109" s="180">
        <v>1</v>
      </c>
      <c r="F109" s="205">
        <v>2</v>
      </c>
      <c r="G109" s="182" t="s">
        <v>72</v>
      </c>
      <c r="H109" s="146">
        <v>76</v>
      </c>
      <c r="I109" s="174">
        <v>0</v>
      </c>
      <c r="J109" s="174">
        <v>0</v>
      </c>
      <c r="K109" s="174">
        <v>0</v>
      </c>
      <c r="L109" s="174">
        <v>0</v>
      </c>
      <c r="M109" s="38"/>
    </row>
    <row r="110" spans="1:13" ht="27.75" hidden="1" customHeight="1">
      <c r="A110" s="179">
        <v>2</v>
      </c>
      <c r="B110" s="180">
        <v>5</v>
      </c>
      <c r="C110" s="181">
        <v>3</v>
      </c>
      <c r="D110" s="182">
        <v>2</v>
      </c>
      <c r="E110" s="180"/>
      <c r="F110" s="205"/>
      <c r="G110" s="182" t="s">
        <v>73</v>
      </c>
      <c r="H110" s="146">
        <v>77</v>
      </c>
      <c r="I110" s="165">
        <f>I111</f>
        <v>0</v>
      </c>
      <c r="J110" s="165">
        <f>J111</f>
        <v>0</v>
      </c>
      <c r="K110" s="165">
        <f>K111</f>
        <v>0</v>
      </c>
      <c r="L110" s="165">
        <f>L111</f>
        <v>0</v>
      </c>
      <c r="M110" s="38"/>
    </row>
    <row r="111" spans="1:13" ht="25.5" hidden="1" customHeight="1">
      <c r="A111" s="179">
        <v>2</v>
      </c>
      <c r="B111" s="180">
        <v>5</v>
      </c>
      <c r="C111" s="181">
        <v>3</v>
      </c>
      <c r="D111" s="182">
        <v>2</v>
      </c>
      <c r="E111" s="180">
        <v>1</v>
      </c>
      <c r="F111" s="205"/>
      <c r="G111" s="182" t="s">
        <v>73</v>
      </c>
      <c r="H111" s="146">
        <v>78</v>
      </c>
      <c r="I111" s="165">
        <f>SUM(I112:I113)</f>
        <v>0</v>
      </c>
      <c r="J111" s="165">
        <f>SUM(J112:J113)</f>
        <v>0</v>
      </c>
      <c r="K111" s="165">
        <f>SUM(K112:K113)</f>
        <v>0</v>
      </c>
      <c r="L111" s="165">
        <f>SUM(L112:L113)</f>
        <v>0</v>
      </c>
      <c r="M111" s="38"/>
    </row>
    <row r="112" spans="1:13" ht="30" hidden="1" customHeight="1">
      <c r="A112" s="179">
        <v>2</v>
      </c>
      <c r="B112" s="180">
        <v>5</v>
      </c>
      <c r="C112" s="181">
        <v>3</v>
      </c>
      <c r="D112" s="182">
        <v>2</v>
      </c>
      <c r="E112" s="180">
        <v>1</v>
      </c>
      <c r="F112" s="205">
        <v>1</v>
      </c>
      <c r="G112" s="182" t="s">
        <v>73</v>
      </c>
      <c r="H112" s="146">
        <v>79</v>
      </c>
      <c r="I112" s="174">
        <v>0</v>
      </c>
      <c r="J112" s="174">
        <v>0</v>
      </c>
      <c r="K112" s="174">
        <v>0</v>
      </c>
      <c r="L112" s="174">
        <v>0</v>
      </c>
      <c r="M112" s="38"/>
    </row>
    <row r="113" spans="1:13" ht="18" hidden="1" customHeight="1">
      <c r="A113" s="179">
        <v>2</v>
      </c>
      <c r="B113" s="180">
        <v>5</v>
      </c>
      <c r="C113" s="181">
        <v>3</v>
      </c>
      <c r="D113" s="182">
        <v>2</v>
      </c>
      <c r="E113" s="180">
        <v>1</v>
      </c>
      <c r="F113" s="205">
        <v>2</v>
      </c>
      <c r="G113" s="182" t="s">
        <v>74</v>
      </c>
      <c r="H113" s="146">
        <v>80</v>
      </c>
      <c r="I113" s="174">
        <v>0</v>
      </c>
      <c r="J113" s="174">
        <v>0</v>
      </c>
      <c r="K113" s="174">
        <v>0</v>
      </c>
      <c r="L113" s="174">
        <v>0</v>
      </c>
      <c r="M113" s="38"/>
    </row>
    <row r="114" spans="1:13" ht="16.5" hidden="1" customHeight="1">
      <c r="A114" s="201">
        <v>2</v>
      </c>
      <c r="B114" s="151">
        <v>6</v>
      </c>
      <c r="C114" s="152"/>
      <c r="D114" s="153"/>
      <c r="E114" s="151"/>
      <c r="F114" s="203"/>
      <c r="G114" s="206" t="s">
        <v>75</v>
      </c>
      <c r="H114" s="146">
        <v>81</v>
      </c>
      <c r="I114" s="155">
        <f>SUM(I115+I120+I124+I128+I132+I136)</f>
        <v>0</v>
      </c>
      <c r="J114" s="155">
        <f>SUM(J115+J120+J124+J128+J132+J136)</f>
        <v>0</v>
      </c>
      <c r="K114" s="155">
        <f>SUM(K115+K120+K124+K128+K132+K136)</f>
        <v>0</v>
      </c>
      <c r="L114" s="155">
        <f>SUM(L115+L120+L124+L128+L132+L136)</f>
        <v>0</v>
      </c>
      <c r="M114" s="38"/>
    </row>
    <row r="115" spans="1:13" ht="14.25" hidden="1" customHeight="1">
      <c r="A115" s="179">
        <v>2</v>
      </c>
      <c r="B115" s="180">
        <v>6</v>
      </c>
      <c r="C115" s="181">
        <v>1</v>
      </c>
      <c r="D115" s="182"/>
      <c r="E115" s="180"/>
      <c r="F115" s="205"/>
      <c r="G115" s="182" t="s">
        <v>76</v>
      </c>
      <c r="H115" s="146">
        <v>82</v>
      </c>
      <c r="I115" s="165">
        <f t="shared" ref="I115:L116" si="6">I116</f>
        <v>0</v>
      </c>
      <c r="J115" s="200">
        <f t="shared" si="6"/>
        <v>0</v>
      </c>
      <c r="K115" s="164">
        <f t="shared" si="6"/>
        <v>0</v>
      </c>
      <c r="L115" s="165">
        <f t="shared" si="6"/>
        <v>0</v>
      </c>
      <c r="M115" s="38"/>
    </row>
    <row r="116" spans="1:13" ht="14.25" hidden="1" customHeight="1">
      <c r="A116" s="170">
        <v>2</v>
      </c>
      <c r="B116" s="166">
        <v>6</v>
      </c>
      <c r="C116" s="167">
        <v>1</v>
      </c>
      <c r="D116" s="168">
        <v>1</v>
      </c>
      <c r="E116" s="166"/>
      <c r="F116" s="202"/>
      <c r="G116" s="168" t="s">
        <v>76</v>
      </c>
      <c r="H116" s="146">
        <v>83</v>
      </c>
      <c r="I116" s="155">
        <f t="shared" si="6"/>
        <v>0</v>
      </c>
      <c r="J116" s="197">
        <f t="shared" si="6"/>
        <v>0</v>
      </c>
      <c r="K116" s="156">
        <f t="shared" si="6"/>
        <v>0</v>
      </c>
      <c r="L116" s="155">
        <f t="shared" si="6"/>
        <v>0</v>
      </c>
      <c r="M116" s="38"/>
    </row>
    <row r="117" spans="1:13" hidden="1">
      <c r="A117" s="170">
        <v>2</v>
      </c>
      <c r="B117" s="166">
        <v>6</v>
      </c>
      <c r="C117" s="167">
        <v>1</v>
      </c>
      <c r="D117" s="168">
        <v>1</v>
      </c>
      <c r="E117" s="166">
        <v>1</v>
      </c>
      <c r="F117" s="202"/>
      <c r="G117" s="168" t="s">
        <v>76</v>
      </c>
      <c r="H117" s="146">
        <v>84</v>
      </c>
      <c r="I117" s="155">
        <f>SUM(I118:I119)</f>
        <v>0</v>
      </c>
      <c r="J117" s="197">
        <f>SUM(J118:J119)</f>
        <v>0</v>
      </c>
      <c r="K117" s="156">
        <f>SUM(K118:K119)</f>
        <v>0</v>
      </c>
      <c r="L117" s="155">
        <f>SUM(L118:L119)</f>
        <v>0</v>
      </c>
    </row>
    <row r="118" spans="1:13" ht="13.5" hidden="1" customHeight="1">
      <c r="A118" s="170">
        <v>2</v>
      </c>
      <c r="B118" s="166">
        <v>6</v>
      </c>
      <c r="C118" s="167">
        <v>1</v>
      </c>
      <c r="D118" s="168">
        <v>1</v>
      </c>
      <c r="E118" s="166">
        <v>1</v>
      </c>
      <c r="F118" s="202">
        <v>1</v>
      </c>
      <c r="G118" s="168" t="s">
        <v>77</v>
      </c>
      <c r="H118" s="146">
        <v>85</v>
      </c>
      <c r="I118" s="174">
        <v>0</v>
      </c>
      <c r="J118" s="174">
        <v>0</v>
      </c>
      <c r="K118" s="174">
        <v>0</v>
      </c>
      <c r="L118" s="174">
        <v>0</v>
      </c>
      <c r="M118" s="38"/>
    </row>
    <row r="119" spans="1:13" hidden="1">
      <c r="A119" s="187">
        <v>2</v>
      </c>
      <c r="B119" s="161">
        <v>6</v>
      </c>
      <c r="C119" s="159">
        <v>1</v>
      </c>
      <c r="D119" s="160">
        <v>1</v>
      </c>
      <c r="E119" s="161">
        <v>1</v>
      </c>
      <c r="F119" s="204">
        <v>2</v>
      </c>
      <c r="G119" s="160" t="s">
        <v>78</v>
      </c>
      <c r="H119" s="146">
        <v>86</v>
      </c>
      <c r="I119" s="172">
        <v>0</v>
      </c>
      <c r="J119" s="172">
        <v>0</v>
      </c>
      <c r="K119" s="172">
        <v>0</v>
      </c>
      <c r="L119" s="172">
        <v>0</v>
      </c>
    </row>
    <row r="120" spans="1:13" ht="25.5" hidden="1" customHeight="1">
      <c r="A120" s="170">
        <v>2</v>
      </c>
      <c r="B120" s="166">
        <v>6</v>
      </c>
      <c r="C120" s="167">
        <v>2</v>
      </c>
      <c r="D120" s="168"/>
      <c r="E120" s="166"/>
      <c r="F120" s="202"/>
      <c r="G120" s="168" t="s">
        <v>79</v>
      </c>
      <c r="H120" s="146">
        <v>87</v>
      </c>
      <c r="I120" s="155">
        <f t="shared" ref="I120:L122" si="7">I121</f>
        <v>0</v>
      </c>
      <c r="J120" s="197">
        <f t="shared" si="7"/>
        <v>0</v>
      </c>
      <c r="K120" s="156">
        <f t="shared" si="7"/>
        <v>0</v>
      </c>
      <c r="L120" s="155">
        <f t="shared" si="7"/>
        <v>0</v>
      </c>
      <c r="M120" s="38"/>
    </row>
    <row r="121" spans="1:13" ht="14.25" hidden="1" customHeight="1">
      <c r="A121" s="170">
        <v>2</v>
      </c>
      <c r="B121" s="166">
        <v>6</v>
      </c>
      <c r="C121" s="167">
        <v>2</v>
      </c>
      <c r="D121" s="168">
        <v>1</v>
      </c>
      <c r="E121" s="166"/>
      <c r="F121" s="202"/>
      <c r="G121" s="168" t="s">
        <v>79</v>
      </c>
      <c r="H121" s="146">
        <v>88</v>
      </c>
      <c r="I121" s="155">
        <f t="shared" si="7"/>
        <v>0</v>
      </c>
      <c r="J121" s="197">
        <f t="shared" si="7"/>
        <v>0</v>
      </c>
      <c r="K121" s="156">
        <f t="shared" si="7"/>
        <v>0</v>
      </c>
      <c r="L121" s="155">
        <f t="shared" si="7"/>
        <v>0</v>
      </c>
      <c r="M121" s="38"/>
    </row>
    <row r="122" spans="1:13" ht="14.25" hidden="1" customHeight="1">
      <c r="A122" s="170">
        <v>2</v>
      </c>
      <c r="B122" s="166">
        <v>6</v>
      </c>
      <c r="C122" s="167">
        <v>2</v>
      </c>
      <c r="D122" s="168">
        <v>1</v>
      </c>
      <c r="E122" s="166">
        <v>1</v>
      </c>
      <c r="F122" s="202"/>
      <c r="G122" s="168" t="s">
        <v>79</v>
      </c>
      <c r="H122" s="146">
        <v>89</v>
      </c>
      <c r="I122" s="207">
        <f t="shared" si="7"/>
        <v>0</v>
      </c>
      <c r="J122" s="208">
        <f t="shared" si="7"/>
        <v>0</v>
      </c>
      <c r="K122" s="209">
        <f t="shared" si="7"/>
        <v>0</v>
      </c>
      <c r="L122" s="207">
        <f t="shared" si="7"/>
        <v>0</v>
      </c>
      <c r="M122" s="38"/>
    </row>
    <row r="123" spans="1:13" ht="25.5" hidden="1" customHeight="1">
      <c r="A123" s="170">
        <v>2</v>
      </c>
      <c r="B123" s="166">
        <v>6</v>
      </c>
      <c r="C123" s="167">
        <v>2</v>
      </c>
      <c r="D123" s="168">
        <v>1</v>
      </c>
      <c r="E123" s="166">
        <v>1</v>
      </c>
      <c r="F123" s="202">
        <v>1</v>
      </c>
      <c r="G123" s="168" t="s">
        <v>79</v>
      </c>
      <c r="H123" s="146">
        <v>90</v>
      </c>
      <c r="I123" s="174">
        <v>0</v>
      </c>
      <c r="J123" s="174">
        <v>0</v>
      </c>
      <c r="K123" s="174">
        <v>0</v>
      </c>
      <c r="L123" s="174">
        <v>0</v>
      </c>
      <c r="M123" s="38"/>
    </row>
    <row r="124" spans="1:13" ht="26.25" hidden="1" customHeight="1">
      <c r="A124" s="187">
        <v>2</v>
      </c>
      <c r="B124" s="161">
        <v>6</v>
      </c>
      <c r="C124" s="159">
        <v>3</v>
      </c>
      <c r="D124" s="160"/>
      <c r="E124" s="161"/>
      <c r="F124" s="204"/>
      <c r="G124" s="160" t="s">
        <v>80</v>
      </c>
      <c r="H124" s="146">
        <v>91</v>
      </c>
      <c r="I124" s="177">
        <f t="shared" ref="I124:L126" si="8">I125</f>
        <v>0</v>
      </c>
      <c r="J124" s="199">
        <f t="shared" si="8"/>
        <v>0</v>
      </c>
      <c r="K124" s="178">
        <f t="shared" si="8"/>
        <v>0</v>
      </c>
      <c r="L124" s="177">
        <f t="shared" si="8"/>
        <v>0</v>
      </c>
      <c r="M124" s="38"/>
    </row>
    <row r="125" spans="1:13" ht="25.5" hidden="1" customHeight="1">
      <c r="A125" s="170">
        <v>2</v>
      </c>
      <c r="B125" s="166">
        <v>6</v>
      </c>
      <c r="C125" s="167">
        <v>3</v>
      </c>
      <c r="D125" s="168">
        <v>1</v>
      </c>
      <c r="E125" s="166"/>
      <c r="F125" s="202"/>
      <c r="G125" s="168" t="s">
        <v>80</v>
      </c>
      <c r="H125" s="146">
        <v>92</v>
      </c>
      <c r="I125" s="155">
        <f t="shared" si="8"/>
        <v>0</v>
      </c>
      <c r="J125" s="197">
        <f t="shared" si="8"/>
        <v>0</v>
      </c>
      <c r="K125" s="156">
        <f t="shared" si="8"/>
        <v>0</v>
      </c>
      <c r="L125" s="155">
        <f t="shared" si="8"/>
        <v>0</v>
      </c>
      <c r="M125" s="38"/>
    </row>
    <row r="126" spans="1:13" ht="26.25" hidden="1" customHeight="1">
      <c r="A126" s="170">
        <v>2</v>
      </c>
      <c r="B126" s="166">
        <v>6</v>
      </c>
      <c r="C126" s="167">
        <v>3</v>
      </c>
      <c r="D126" s="168">
        <v>1</v>
      </c>
      <c r="E126" s="166">
        <v>1</v>
      </c>
      <c r="F126" s="202"/>
      <c r="G126" s="168" t="s">
        <v>80</v>
      </c>
      <c r="H126" s="146">
        <v>93</v>
      </c>
      <c r="I126" s="155">
        <f t="shared" si="8"/>
        <v>0</v>
      </c>
      <c r="J126" s="197">
        <f t="shared" si="8"/>
        <v>0</v>
      </c>
      <c r="K126" s="156">
        <f t="shared" si="8"/>
        <v>0</v>
      </c>
      <c r="L126" s="155">
        <f t="shared" si="8"/>
        <v>0</v>
      </c>
      <c r="M126" s="38"/>
    </row>
    <row r="127" spans="1:13" ht="27" hidden="1" customHeight="1">
      <c r="A127" s="170">
        <v>2</v>
      </c>
      <c r="B127" s="166">
        <v>6</v>
      </c>
      <c r="C127" s="167">
        <v>3</v>
      </c>
      <c r="D127" s="168">
        <v>1</v>
      </c>
      <c r="E127" s="166">
        <v>1</v>
      </c>
      <c r="F127" s="202">
        <v>1</v>
      </c>
      <c r="G127" s="168" t="s">
        <v>80</v>
      </c>
      <c r="H127" s="146">
        <v>94</v>
      </c>
      <c r="I127" s="174">
        <v>0</v>
      </c>
      <c r="J127" s="174">
        <v>0</v>
      </c>
      <c r="K127" s="174">
        <v>0</v>
      </c>
      <c r="L127" s="174">
        <v>0</v>
      </c>
      <c r="M127" s="38"/>
    </row>
    <row r="128" spans="1:13" ht="25.5" hidden="1" customHeight="1">
      <c r="A128" s="187">
        <v>2</v>
      </c>
      <c r="B128" s="161">
        <v>6</v>
      </c>
      <c r="C128" s="159">
        <v>4</v>
      </c>
      <c r="D128" s="160"/>
      <c r="E128" s="161"/>
      <c r="F128" s="204"/>
      <c r="G128" s="160" t="s">
        <v>81</v>
      </c>
      <c r="H128" s="146">
        <v>95</v>
      </c>
      <c r="I128" s="177">
        <f t="shared" ref="I128:L130" si="9">I129</f>
        <v>0</v>
      </c>
      <c r="J128" s="199">
        <f t="shared" si="9"/>
        <v>0</v>
      </c>
      <c r="K128" s="178">
        <f t="shared" si="9"/>
        <v>0</v>
      </c>
      <c r="L128" s="177">
        <f t="shared" si="9"/>
        <v>0</v>
      </c>
      <c r="M128" s="38"/>
    </row>
    <row r="129" spans="1:13" ht="27" hidden="1" customHeight="1">
      <c r="A129" s="170">
        <v>2</v>
      </c>
      <c r="B129" s="166">
        <v>6</v>
      </c>
      <c r="C129" s="167">
        <v>4</v>
      </c>
      <c r="D129" s="168">
        <v>1</v>
      </c>
      <c r="E129" s="166"/>
      <c r="F129" s="202"/>
      <c r="G129" s="168" t="s">
        <v>81</v>
      </c>
      <c r="H129" s="146">
        <v>96</v>
      </c>
      <c r="I129" s="155">
        <f t="shared" si="9"/>
        <v>0</v>
      </c>
      <c r="J129" s="197">
        <f t="shared" si="9"/>
        <v>0</v>
      </c>
      <c r="K129" s="156">
        <f t="shared" si="9"/>
        <v>0</v>
      </c>
      <c r="L129" s="155">
        <f t="shared" si="9"/>
        <v>0</v>
      </c>
      <c r="M129" s="38"/>
    </row>
    <row r="130" spans="1:13" ht="27" hidden="1" customHeight="1">
      <c r="A130" s="170">
        <v>2</v>
      </c>
      <c r="B130" s="166">
        <v>6</v>
      </c>
      <c r="C130" s="167">
        <v>4</v>
      </c>
      <c r="D130" s="168">
        <v>1</v>
      </c>
      <c r="E130" s="166">
        <v>1</v>
      </c>
      <c r="F130" s="202"/>
      <c r="G130" s="168" t="s">
        <v>81</v>
      </c>
      <c r="H130" s="146">
        <v>97</v>
      </c>
      <c r="I130" s="155">
        <f t="shared" si="9"/>
        <v>0</v>
      </c>
      <c r="J130" s="197">
        <f t="shared" si="9"/>
        <v>0</v>
      </c>
      <c r="K130" s="156">
        <f t="shared" si="9"/>
        <v>0</v>
      </c>
      <c r="L130" s="155">
        <f t="shared" si="9"/>
        <v>0</v>
      </c>
      <c r="M130" s="38"/>
    </row>
    <row r="131" spans="1:13" ht="27.75" hidden="1" customHeight="1">
      <c r="A131" s="170">
        <v>2</v>
      </c>
      <c r="B131" s="166">
        <v>6</v>
      </c>
      <c r="C131" s="167">
        <v>4</v>
      </c>
      <c r="D131" s="168">
        <v>1</v>
      </c>
      <c r="E131" s="166">
        <v>1</v>
      </c>
      <c r="F131" s="202">
        <v>1</v>
      </c>
      <c r="G131" s="168" t="s">
        <v>81</v>
      </c>
      <c r="H131" s="146">
        <v>98</v>
      </c>
      <c r="I131" s="174">
        <v>0</v>
      </c>
      <c r="J131" s="174">
        <v>0</v>
      </c>
      <c r="K131" s="174">
        <v>0</v>
      </c>
      <c r="L131" s="174">
        <v>0</v>
      </c>
      <c r="M131" s="38"/>
    </row>
    <row r="132" spans="1:13" ht="27" hidden="1" customHeight="1">
      <c r="A132" s="179">
        <v>2</v>
      </c>
      <c r="B132" s="188">
        <v>6</v>
      </c>
      <c r="C132" s="189">
        <v>5</v>
      </c>
      <c r="D132" s="191"/>
      <c r="E132" s="188"/>
      <c r="F132" s="210"/>
      <c r="G132" s="191" t="s">
        <v>82</v>
      </c>
      <c r="H132" s="146">
        <v>99</v>
      </c>
      <c r="I132" s="184">
        <f t="shared" ref="I132:L134" si="10">I133</f>
        <v>0</v>
      </c>
      <c r="J132" s="211">
        <f t="shared" si="10"/>
        <v>0</v>
      </c>
      <c r="K132" s="185">
        <f t="shared" si="10"/>
        <v>0</v>
      </c>
      <c r="L132" s="184">
        <f t="shared" si="10"/>
        <v>0</v>
      </c>
      <c r="M132" s="38"/>
    </row>
    <row r="133" spans="1:13" ht="29.25" hidden="1" customHeight="1">
      <c r="A133" s="170">
        <v>2</v>
      </c>
      <c r="B133" s="166">
        <v>6</v>
      </c>
      <c r="C133" s="167">
        <v>5</v>
      </c>
      <c r="D133" s="168">
        <v>1</v>
      </c>
      <c r="E133" s="166"/>
      <c r="F133" s="202"/>
      <c r="G133" s="191" t="s">
        <v>82</v>
      </c>
      <c r="H133" s="146">
        <v>100</v>
      </c>
      <c r="I133" s="155">
        <f t="shared" si="10"/>
        <v>0</v>
      </c>
      <c r="J133" s="197">
        <f t="shared" si="10"/>
        <v>0</v>
      </c>
      <c r="K133" s="156">
        <f t="shared" si="10"/>
        <v>0</v>
      </c>
      <c r="L133" s="155">
        <f t="shared" si="10"/>
        <v>0</v>
      </c>
      <c r="M133" s="38"/>
    </row>
    <row r="134" spans="1:13" ht="25.5" hidden="1" customHeight="1">
      <c r="A134" s="170">
        <v>2</v>
      </c>
      <c r="B134" s="166">
        <v>6</v>
      </c>
      <c r="C134" s="167">
        <v>5</v>
      </c>
      <c r="D134" s="168">
        <v>1</v>
      </c>
      <c r="E134" s="166">
        <v>1</v>
      </c>
      <c r="F134" s="202"/>
      <c r="G134" s="191" t="s">
        <v>82</v>
      </c>
      <c r="H134" s="146">
        <v>101</v>
      </c>
      <c r="I134" s="155">
        <f t="shared" si="10"/>
        <v>0</v>
      </c>
      <c r="J134" s="197">
        <f t="shared" si="10"/>
        <v>0</v>
      </c>
      <c r="K134" s="156">
        <f t="shared" si="10"/>
        <v>0</v>
      </c>
      <c r="L134" s="155">
        <f t="shared" si="10"/>
        <v>0</v>
      </c>
      <c r="M134" s="38"/>
    </row>
    <row r="135" spans="1:13" ht="27.75" hidden="1" customHeight="1">
      <c r="A135" s="166">
        <v>2</v>
      </c>
      <c r="B135" s="167">
        <v>6</v>
      </c>
      <c r="C135" s="166">
        <v>5</v>
      </c>
      <c r="D135" s="166">
        <v>1</v>
      </c>
      <c r="E135" s="168">
        <v>1</v>
      </c>
      <c r="F135" s="202">
        <v>1</v>
      </c>
      <c r="G135" s="166" t="s">
        <v>83</v>
      </c>
      <c r="H135" s="146">
        <v>102</v>
      </c>
      <c r="I135" s="174">
        <v>0</v>
      </c>
      <c r="J135" s="174">
        <v>0</v>
      </c>
      <c r="K135" s="174">
        <v>0</v>
      </c>
      <c r="L135" s="174">
        <v>0</v>
      </c>
      <c r="M135" s="38"/>
    </row>
    <row r="136" spans="1:13" ht="27.75" hidden="1" customHeight="1">
      <c r="A136" s="170">
        <v>2</v>
      </c>
      <c r="B136" s="167">
        <v>6</v>
      </c>
      <c r="C136" s="166">
        <v>6</v>
      </c>
      <c r="D136" s="167"/>
      <c r="E136" s="168"/>
      <c r="F136" s="169"/>
      <c r="G136" s="212" t="s">
        <v>84</v>
      </c>
      <c r="H136" s="146">
        <v>103</v>
      </c>
      <c r="I136" s="156">
        <f t="shared" ref="I136:L138" si="11">I137</f>
        <v>0</v>
      </c>
      <c r="J136" s="155">
        <f t="shared" si="11"/>
        <v>0</v>
      </c>
      <c r="K136" s="155">
        <f t="shared" si="11"/>
        <v>0</v>
      </c>
      <c r="L136" s="155">
        <f t="shared" si="11"/>
        <v>0</v>
      </c>
      <c r="M136" s="38"/>
    </row>
    <row r="137" spans="1:13" ht="27.75" hidden="1" customHeight="1">
      <c r="A137" s="170">
        <v>2</v>
      </c>
      <c r="B137" s="167">
        <v>6</v>
      </c>
      <c r="C137" s="166">
        <v>6</v>
      </c>
      <c r="D137" s="167">
        <v>1</v>
      </c>
      <c r="E137" s="168"/>
      <c r="F137" s="169"/>
      <c r="G137" s="212" t="s">
        <v>84</v>
      </c>
      <c r="H137" s="146">
        <v>104</v>
      </c>
      <c r="I137" s="155">
        <f t="shared" si="11"/>
        <v>0</v>
      </c>
      <c r="J137" s="155">
        <f t="shared" si="11"/>
        <v>0</v>
      </c>
      <c r="K137" s="155">
        <f t="shared" si="11"/>
        <v>0</v>
      </c>
      <c r="L137" s="155">
        <f t="shared" si="11"/>
        <v>0</v>
      </c>
      <c r="M137" s="38"/>
    </row>
    <row r="138" spans="1:13" ht="27.75" hidden="1" customHeight="1">
      <c r="A138" s="170">
        <v>2</v>
      </c>
      <c r="B138" s="167">
        <v>6</v>
      </c>
      <c r="C138" s="166">
        <v>6</v>
      </c>
      <c r="D138" s="167">
        <v>1</v>
      </c>
      <c r="E138" s="168">
        <v>1</v>
      </c>
      <c r="F138" s="169"/>
      <c r="G138" s="212" t="s">
        <v>84</v>
      </c>
      <c r="H138" s="146">
        <v>105</v>
      </c>
      <c r="I138" s="155">
        <f t="shared" si="11"/>
        <v>0</v>
      </c>
      <c r="J138" s="155">
        <f t="shared" si="11"/>
        <v>0</v>
      </c>
      <c r="K138" s="155">
        <f t="shared" si="11"/>
        <v>0</v>
      </c>
      <c r="L138" s="155">
        <f t="shared" si="11"/>
        <v>0</v>
      </c>
      <c r="M138" s="38"/>
    </row>
    <row r="139" spans="1:13" ht="27.75" hidden="1" customHeight="1">
      <c r="A139" s="170">
        <v>2</v>
      </c>
      <c r="B139" s="167">
        <v>6</v>
      </c>
      <c r="C139" s="166">
        <v>6</v>
      </c>
      <c r="D139" s="167">
        <v>1</v>
      </c>
      <c r="E139" s="168">
        <v>1</v>
      </c>
      <c r="F139" s="169">
        <v>1</v>
      </c>
      <c r="G139" s="120" t="s">
        <v>84</v>
      </c>
      <c r="H139" s="146">
        <v>106</v>
      </c>
      <c r="I139" s="174">
        <v>0</v>
      </c>
      <c r="J139" s="213">
        <v>0</v>
      </c>
      <c r="K139" s="174">
        <v>0</v>
      </c>
      <c r="L139" s="174">
        <v>0</v>
      </c>
      <c r="M139" s="38"/>
    </row>
    <row r="140" spans="1:13" ht="28.5" hidden="1" customHeight="1">
      <c r="A140" s="201">
        <v>2</v>
      </c>
      <c r="B140" s="151">
        <v>7</v>
      </c>
      <c r="C140" s="151"/>
      <c r="D140" s="152"/>
      <c r="E140" s="152"/>
      <c r="F140" s="154"/>
      <c r="G140" s="153" t="s">
        <v>85</v>
      </c>
      <c r="H140" s="146">
        <v>107</v>
      </c>
      <c r="I140" s="156">
        <f>SUM(I141+I146+I154)</f>
        <v>0</v>
      </c>
      <c r="J140" s="197">
        <f>SUM(J141+J146+J154)</f>
        <v>0</v>
      </c>
      <c r="K140" s="156">
        <f>SUM(K141+K146+K154)</f>
        <v>0</v>
      </c>
      <c r="L140" s="155">
        <f>SUM(L141+L146+L154)</f>
        <v>0</v>
      </c>
      <c r="M140" s="38"/>
    </row>
    <row r="141" spans="1:13" hidden="1">
      <c r="A141" s="170">
        <v>2</v>
      </c>
      <c r="B141" s="166">
        <v>7</v>
      </c>
      <c r="C141" s="166">
        <v>1</v>
      </c>
      <c r="D141" s="167"/>
      <c r="E141" s="167"/>
      <c r="F141" s="169"/>
      <c r="G141" s="168" t="s">
        <v>86</v>
      </c>
      <c r="H141" s="146">
        <v>108</v>
      </c>
      <c r="I141" s="156">
        <f t="shared" ref="I141:L142" si="12">I142</f>
        <v>0</v>
      </c>
      <c r="J141" s="197">
        <f t="shared" si="12"/>
        <v>0</v>
      </c>
      <c r="K141" s="156">
        <f t="shared" si="12"/>
        <v>0</v>
      </c>
      <c r="L141" s="155">
        <f t="shared" si="12"/>
        <v>0</v>
      </c>
    </row>
    <row r="142" spans="1:13" ht="24" hidden="1" customHeight="1">
      <c r="A142" s="170">
        <v>2</v>
      </c>
      <c r="B142" s="166">
        <v>7</v>
      </c>
      <c r="C142" s="166">
        <v>1</v>
      </c>
      <c r="D142" s="167">
        <v>1</v>
      </c>
      <c r="E142" s="167"/>
      <c r="F142" s="169"/>
      <c r="G142" s="168" t="s">
        <v>86</v>
      </c>
      <c r="H142" s="146">
        <v>109</v>
      </c>
      <c r="I142" s="156">
        <f t="shared" si="12"/>
        <v>0</v>
      </c>
      <c r="J142" s="197">
        <f t="shared" si="12"/>
        <v>0</v>
      </c>
      <c r="K142" s="156">
        <f t="shared" si="12"/>
        <v>0</v>
      </c>
      <c r="L142" s="155">
        <f t="shared" si="12"/>
        <v>0</v>
      </c>
      <c r="M142" s="38"/>
    </row>
    <row r="143" spans="1:13" ht="28.5" hidden="1" customHeight="1">
      <c r="A143" s="170">
        <v>2</v>
      </c>
      <c r="B143" s="166">
        <v>7</v>
      </c>
      <c r="C143" s="166">
        <v>1</v>
      </c>
      <c r="D143" s="167">
        <v>1</v>
      </c>
      <c r="E143" s="167">
        <v>1</v>
      </c>
      <c r="F143" s="169"/>
      <c r="G143" s="168" t="s">
        <v>86</v>
      </c>
      <c r="H143" s="146">
        <v>110</v>
      </c>
      <c r="I143" s="156">
        <f>SUM(I144:I145)</f>
        <v>0</v>
      </c>
      <c r="J143" s="197">
        <f>SUM(J144:J145)</f>
        <v>0</v>
      </c>
      <c r="K143" s="156">
        <f>SUM(K144:K145)</f>
        <v>0</v>
      </c>
      <c r="L143" s="155">
        <f>SUM(L144:L145)</f>
        <v>0</v>
      </c>
      <c r="M143" s="38"/>
    </row>
    <row r="144" spans="1:13" ht="26.25" hidden="1" customHeight="1">
      <c r="A144" s="187">
        <v>2</v>
      </c>
      <c r="B144" s="161">
        <v>7</v>
      </c>
      <c r="C144" s="187">
        <v>1</v>
      </c>
      <c r="D144" s="166">
        <v>1</v>
      </c>
      <c r="E144" s="159">
        <v>1</v>
      </c>
      <c r="F144" s="162">
        <v>1</v>
      </c>
      <c r="G144" s="160" t="s">
        <v>87</v>
      </c>
      <c r="H144" s="146">
        <v>111</v>
      </c>
      <c r="I144" s="214">
        <v>0</v>
      </c>
      <c r="J144" s="214">
        <v>0</v>
      </c>
      <c r="K144" s="214">
        <v>0</v>
      </c>
      <c r="L144" s="214">
        <v>0</v>
      </c>
      <c r="M144" s="38"/>
    </row>
    <row r="145" spans="1:13" ht="24" hidden="1" customHeight="1">
      <c r="A145" s="166">
        <v>2</v>
      </c>
      <c r="B145" s="166">
        <v>7</v>
      </c>
      <c r="C145" s="170">
        <v>1</v>
      </c>
      <c r="D145" s="166">
        <v>1</v>
      </c>
      <c r="E145" s="167">
        <v>1</v>
      </c>
      <c r="F145" s="169">
        <v>2</v>
      </c>
      <c r="G145" s="168" t="s">
        <v>88</v>
      </c>
      <c r="H145" s="146">
        <v>112</v>
      </c>
      <c r="I145" s="173">
        <v>0</v>
      </c>
      <c r="J145" s="173">
        <v>0</v>
      </c>
      <c r="K145" s="173">
        <v>0</v>
      </c>
      <c r="L145" s="173">
        <v>0</v>
      </c>
      <c r="M145" s="38"/>
    </row>
    <row r="146" spans="1:13" ht="25.5" hidden="1" customHeight="1">
      <c r="A146" s="179">
        <v>2</v>
      </c>
      <c r="B146" s="180">
        <v>7</v>
      </c>
      <c r="C146" s="179">
        <v>2</v>
      </c>
      <c r="D146" s="180"/>
      <c r="E146" s="181"/>
      <c r="F146" s="183"/>
      <c r="G146" s="182" t="s">
        <v>89</v>
      </c>
      <c r="H146" s="146">
        <v>113</v>
      </c>
      <c r="I146" s="164">
        <f t="shared" ref="I146:L147" si="13">I147</f>
        <v>0</v>
      </c>
      <c r="J146" s="200">
        <f t="shared" si="13"/>
        <v>0</v>
      </c>
      <c r="K146" s="164">
        <f t="shared" si="13"/>
        <v>0</v>
      </c>
      <c r="L146" s="165">
        <f t="shared" si="13"/>
        <v>0</v>
      </c>
      <c r="M146" s="38"/>
    </row>
    <row r="147" spans="1:13" ht="25.5" hidden="1" customHeight="1">
      <c r="A147" s="170">
        <v>2</v>
      </c>
      <c r="B147" s="166">
        <v>7</v>
      </c>
      <c r="C147" s="170">
        <v>2</v>
      </c>
      <c r="D147" s="166">
        <v>1</v>
      </c>
      <c r="E147" s="167"/>
      <c r="F147" s="169"/>
      <c r="G147" s="168" t="s">
        <v>90</v>
      </c>
      <c r="H147" s="146">
        <v>114</v>
      </c>
      <c r="I147" s="156">
        <f t="shared" si="13"/>
        <v>0</v>
      </c>
      <c r="J147" s="197">
        <f t="shared" si="13"/>
        <v>0</v>
      </c>
      <c r="K147" s="156">
        <f t="shared" si="13"/>
        <v>0</v>
      </c>
      <c r="L147" s="155">
        <f t="shared" si="13"/>
        <v>0</v>
      </c>
      <c r="M147" s="38"/>
    </row>
    <row r="148" spans="1:13" ht="25.5" hidden="1" customHeight="1">
      <c r="A148" s="170">
        <v>2</v>
      </c>
      <c r="B148" s="166">
        <v>7</v>
      </c>
      <c r="C148" s="170">
        <v>2</v>
      </c>
      <c r="D148" s="166">
        <v>1</v>
      </c>
      <c r="E148" s="167">
        <v>1</v>
      </c>
      <c r="F148" s="169"/>
      <c r="G148" s="168" t="s">
        <v>90</v>
      </c>
      <c r="H148" s="146">
        <v>115</v>
      </c>
      <c r="I148" s="156">
        <f>SUM(I149:I150)</f>
        <v>0</v>
      </c>
      <c r="J148" s="197">
        <f>SUM(J149:J150)</f>
        <v>0</v>
      </c>
      <c r="K148" s="156">
        <f>SUM(K149:K150)</f>
        <v>0</v>
      </c>
      <c r="L148" s="155">
        <f>SUM(L149:L150)</f>
        <v>0</v>
      </c>
      <c r="M148" s="38"/>
    </row>
    <row r="149" spans="1:13" ht="23.25" hidden="1" customHeight="1">
      <c r="A149" s="170">
        <v>2</v>
      </c>
      <c r="B149" s="166">
        <v>7</v>
      </c>
      <c r="C149" s="170">
        <v>2</v>
      </c>
      <c r="D149" s="166">
        <v>1</v>
      </c>
      <c r="E149" s="167">
        <v>1</v>
      </c>
      <c r="F149" s="169">
        <v>1</v>
      </c>
      <c r="G149" s="168" t="s">
        <v>91</v>
      </c>
      <c r="H149" s="146">
        <v>116</v>
      </c>
      <c r="I149" s="173">
        <v>0</v>
      </c>
      <c r="J149" s="173">
        <v>0</v>
      </c>
      <c r="K149" s="173">
        <v>0</v>
      </c>
      <c r="L149" s="173">
        <v>0</v>
      </c>
      <c r="M149" s="38"/>
    </row>
    <row r="150" spans="1:13" ht="26.25" hidden="1" customHeight="1">
      <c r="A150" s="170">
        <v>2</v>
      </c>
      <c r="B150" s="166">
        <v>7</v>
      </c>
      <c r="C150" s="170">
        <v>2</v>
      </c>
      <c r="D150" s="166">
        <v>1</v>
      </c>
      <c r="E150" s="167">
        <v>1</v>
      </c>
      <c r="F150" s="169">
        <v>2</v>
      </c>
      <c r="G150" s="168" t="s">
        <v>92</v>
      </c>
      <c r="H150" s="146">
        <v>117</v>
      </c>
      <c r="I150" s="173">
        <v>0</v>
      </c>
      <c r="J150" s="173">
        <v>0</v>
      </c>
      <c r="K150" s="173">
        <v>0</v>
      </c>
      <c r="L150" s="173">
        <v>0</v>
      </c>
      <c r="M150" s="38"/>
    </row>
    <row r="151" spans="1:13" ht="27.75" hidden="1" customHeight="1">
      <c r="A151" s="170">
        <v>2</v>
      </c>
      <c r="B151" s="166">
        <v>7</v>
      </c>
      <c r="C151" s="170">
        <v>2</v>
      </c>
      <c r="D151" s="166">
        <v>2</v>
      </c>
      <c r="E151" s="167"/>
      <c r="F151" s="169"/>
      <c r="G151" s="168" t="s">
        <v>93</v>
      </c>
      <c r="H151" s="146">
        <v>118</v>
      </c>
      <c r="I151" s="156">
        <f>I152</f>
        <v>0</v>
      </c>
      <c r="J151" s="156">
        <f>J152</f>
        <v>0</v>
      </c>
      <c r="K151" s="156">
        <f>K152</f>
        <v>0</v>
      </c>
      <c r="L151" s="156">
        <f>L152</f>
        <v>0</v>
      </c>
      <c r="M151" s="38"/>
    </row>
    <row r="152" spans="1:13" ht="24.75" hidden="1" customHeight="1">
      <c r="A152" s="170">
        <v>2</v>
      </c>
      <c r="B152" s="166">
        <v>7</v>
      </c>
      <c r="C152" s="170">
        <v>2</v>
      </c>
      <c r="D152" s="166">
        <v>2</v>
      </c>
      <c r="E152" s="167">
        <v>1</v>
      </c>
      <c r="F152" s="169"/>
      <c r="G152" s="168" t="s">
        <v>93</v>
      </c>
      <c r="H152" s="146">
        <v>119</v>
      </c>
      <c r="I152" s="156">
        <f>SUM(I153)</f>
        <v>0</v>
      </c>
      <c r="J152" s="156">
        <f>SUM(J153)</f>
        <v>0</v>
      </c>
      <c r="K152" s="156">
        <f>SUM(K153)</f>
        <v>0</v>
      </c>
      <c r="L152" s="156">
        <f>SUM(L153)</f>
        <v>0</v>
      </c>
      <c r="M152" s="38"/>
    </row>
    <row r="153" spans="1:13" ht="27" hidden="1" customHeight="1">
      <c r="A153" s="170">
        <v>2</v>
      </c>
      <c r="B153" s="166">
        <v>7</v>
      </c>
      <c r="C153" s="170">
        <v>2</v>
      </c>
      <c r="D153" s="166">
        <v>2</v>
      </c>
      <c r="E153" s="167">
        <v>1</v>
      </c>
      <c r="F153" s="169">
        <v>1</v>
      </c>
      <c r="G153" s="168" t="s">
        <v>93</v>
      </c>
      <c r="H153" s="146">
        <v>120</v>
      </c>
      <c r="I153" s="173">
        <v>0</v>
      </c>
      <c r="J153" s="173">
        <v>0</v>
      </c>
      <c r="K153" s="173">
        <v>0</v>
      </c>
      <c r="L153" s="173">
        <v>0</v>
      </c>
      <c r="M153" s="38"/>
    </row>
    <row r="154" spans="1:13" hidden="1">
      <c r="A154" s="170">
        <v>2</v>
      </c>
      <c r="B154" s="166">
        <v>7</v>
      </c>
      <c r="C154" s="170">
        <v>3</v>
      </c>
      <c r="D154" s="166"/>
      <c r="E154" s="167"/>
      <c r="F154" s="169"/>
      <c r="G154" s="168" t="s">
        <v>94</v>
      </c>
      <c r="H154" s="146">
        <v>121</v>
      </c>
      <c r="I154" s="156">
        <f t="shared" ref="I154:L155" si="14">I155</f>
        <v>0</v>
      </c>
      <c r="J154" s="197">
        <f t="shared" si="14"/>
        <v>0</v>
      </c>
      <c r="K154" s="156">
        <f t="shared" si="14"/>
        <v>0</v>
      </c>
      <c r="L154" s="155">
        <f t="shared" si="14"/>
        <v>0</v>
      </c>
    </row>
    <row r="155" spans="1:13" hidden="1">
      <c r="A155" s="179">
        <v>2</v>
      </c>
      <c r="B155" s="188">
        <v>7</v>
      </c>
      <c r="C155" s="215">
        <v>3</v>
      </c>
      <c r="D155" s="188">
        <v>1</v>
      </c>
      <c r="E155" s="189"/>
      <c r="F155" s="190"/>
      <c r="G155" s="191" t="s">
        <v>94</v>
      </c>
      <c r="H155" s="146">
        <v>122</v>
      </c>
      <c r="I155" s="185">
        <f t="shared" si="14"/>
        <v>0</v>
      </c>
      <c r="J155" s="211">
        <f t="shared" si="14"/>
        <v>0</v>
      </c>
      <c r="K155" s="185">
        <f t="shared" si="14"/>
        <v>0</v>
      </c>
      <c r="L155" s="184">
        <f t="shared" si="14"/>
        <v>0</v>
      </c>
    </row>
    <row r="156" spans="1:13" hidden="1">
      <c r="A156" s="170">
        <v>2</v>
      </c>
      <c r="B156" s="166">
        <v>7</v>
      </c>
      <c r="C156" s="170">
        <v>3</v>
      </c>
      <c r="D156" s="166">
        <v>1</v>
      </c>
      <c r="E156" s="167">
        <v>1</v>
      </c>
      <c r="F156" s="169"/>
      <c r="G156" s="168" t="s">
        <v>94</v>
      </c>
      <c r="H156" s="146">
        <v>123</v>
      </c>
      <c r="I156" s="156">
        <f>SUM(I157:I158)</f>
        <v>0</v>
      </c>
      <c r="J156" s="197">
        <f>SUM(J157:J158)</f>
        <v>0</v>
      </c>
      <c r="K156" s="156">
        <f>SUM(K157:K158)</f>
        <v>0</v>
      </c>
      <c r="L156" s="155">
        <f>SUM(L157:L158)</f>
        <v>0</v>
      </c>
    </row>
    <row r="157" spans="1:13" hidden="1">
      <c r="A157" s="187">
        <v>2</v>
      </c>
      <c r="B157" s="161">
        <v>7</v>
      </c>
      <c r="C157" s="187">
        <v>3</v>
      </c>
      <c r="D157" s="161">
        <v>1</v>
      </c>
      <c r="E157" s="159">
        <v>1</v>
      </c>
      <c r="F157" s="162">
        <v>1</v>
      </c>
      <c r="G157" s="160" t="s">
        <v>95</v>
      </c>
      <c r="H157" s="146">
        <v>124</v>
      </c>
      <c r="I157" s="214">
        <v>0</v>
      </c>
      <c r="J157" s="214">
        <v>0</v>
      </c>
      <c r="K157" s="214">
        <v>0</v>
      </c>
      <c r="L157" s="214">
        <v>0</v>
      </c>
    </row>
    <row r="158" spans="1:13" ht="25.5" hidden="1" customHeight="1">
      <c r="A158" s="170">
        <v>2</v>
      </c>
      <c r="B158" s="166">
        <v>7</v>
      </c>
      <c r="C158" s="170">
        <v>3</v>
      </c>
      <c r="D158" s="166">
        <v>1</v>
      </c>
      <c r="E158" s="167">
        <v>1</v>
      </c>
      <c r="F158" s="169">
        <v>2</v>
      </c>
      <c r="G158" s="168" t="s">
        <v>96</v>
      </c>
      <c r="H158" s="146">
        <v>125</v>
      </c>
      <c r="I158" s="173">
        <v>0</v>
      </c>
      <c r="J158" s="174">
        <v>0</v>
      </c>
      <c r="K158" s="174">
        <v>0</v>
      </c>
      <c r="L158" s="174">
        <v>0</v>
      </c>
      <c r="M158" s="38"/>
    </row>
    <row r="159" spans="1:13" ht="24" hidden="1" customHeight="1">
      <c r="A159" s="201">
        <v>2</v>
      </c>
      <c r="B159" s="201">
        <v>8</v>
      </c>
      <c r="C159" s="151"/>
      <c r="D159" s="176"/>
      <c r="E159" s="158"/>
      <c r="F159" s="216"/>
      <c r="G159" s="163" t="s">
        <v>97</v>
      </c>
      <c r="H159" s="146">
        <v>126</v>
      </c>
      <c r="I159" s="178">
        <f>I160</f>
        <v>0</v>
      </c>
      <c r="J159" s="199">
        <f>J160</f>
        <v>0</v>
      </c>
      <c r="K159" s="178">
        <f>K160</f>
        <v>0</v>
      </c>
      <c r="L159" s="177">
        <f>L160</f>
        <v>0</v>
      </c>
      <c r="M159" s="38"/>
    </row>
    <row r="160" spans="1:13" ht="21.75" hidden="1" customHeight="1">
      <c r="A160" s="179">
        <v>2</v>
      </c>
      <c r="B160" s="179">
        <v>8</v>
      </c>
      <c r="C160" s="179">
        <v>1</v>
      </c>
      <c r="D160" s="180"/>
      <c r="E160" s="181"/>
      <c r="F160" s="183"/>
      <c r="G160" s="160" t="s">
        <v>97</v>
      </c>
      <c r="H160" s="146">
        <v>127</v>
      </c>
      <c r="I160" s="178">
        <f>I161+I166</f>
        <v>0</v>
      </c>
      <c r="J160" s="199">
        <f>J161+J166</f>
        <v>0</v>
      </c>
      <c r="K160" s="178">
        <f>K161+K166</f>
        <v>0</v>
      </c>
      <c r="L160" s="177">
        <f>L161+L166</f>
        <v>0</v>
      </c>
      <c r="M160" s="38"/>
    </row>
    <row r="161" spans="1:13" ht="27" hidden="1" customHeight="1">
      <c r="A161" s="170">
        <v>2</v>
      </c>
      <c r="B161" s="166">
        <v>8</v>
      </c>
      <c r="C161" s="168">
        <v>1</v>
      </c>
      <c r="D161" s="166">
        <v>1</v>
      </c>
      <c r="E161" s="167"/>
      <c r="F161" s="169"/>
      <c r="G161" s="168" t="s">
        <v>98</v>
      </c>
      <c r="H161" s="146">
        <v>128</v>
      </c>
      <c r="I161" s="156">
        <f>I162</f>
        <v>0</v>
      </c>
      <c r="J161" s="197">
        <f>J162</f>
        <v>0</v>
      </c>
      <c r="K161" s="156">
        <f>K162</f>
        <v>0</v>
      </c>
      <c r="L161" s="155">
        <f>L162</f>
        <v>0</v>
      </c>
      <c r="M161" s="38"/>
    </row>
    <row r="162" spans="1:13" ht="23.25" hidden="1" customHeight="1">
      <c r="A162" s="170">
        <v>2</v>
      </c>
      <c r="B162" s="166">
        <v>8</v>
      </c>
      <c r="C162" s="160">
        <v>1</v>
      </c>
      <c r="D162" s="161">
        <v>1</v>
      </c>
      <c r="E162" s="159">
        <v>1</v>
      </c>
      <c r="F162" s="162"/>
      <c r="G162" s="168" t="s">
        <v>98</v>
      </c>
      <c r="H162" s="146">
        <v>129</v>
      </c>
      <c r="I162" s="178">
        <f>SUM(I163:I165)</f>
        <v>0</v>
      </c>
      <c r="J162" s="178">
        <f>SUM(J163:J165)</f>
        <v>0</v>
      </c>
      <c r="K162" s="178">
        <f>SUM(K163:K165)</f>
        <v>0</v>
      </c>
      <c r="L162" s="178">
        <f>SUM(L163:L165)</f>
        <v>0</v>
      </c>
      <c r="M162" s="38"/>
    </row>
    <row r="163" spans="1:13" ht="23.25" hidden="1" customHeight="1">
      <c r="A163" s="166">
        <v>2</v>
      </c>
      <c r="B163" s="161">
        <v>8</v>
      </c>
      <c r="C163" s="168">
        <v>1</v>
      </c>
      <c r="D163" s="166">
        <v>1</v>
      </c>
      <c r="E163" s="167">
        <v>1</v>
      </c>
      <c r="F163" s="169">
        <v>1</v>
      </c>
      <c r="G163" s="168" t="s">
        <v>99</v>
      </c>
      <c r="H163" s="146">
        <v>130</v>
      </c>
      <c r="I163" s="173">
        <v>0</v>
      </c>
      <c r="J163" s="173">
        <v>0</v>
      </c>
      <c r="K163" s="173">
        <v>0</v>
      </c>
      <c r="L163" s="173">
        <v>0</v>
      </c>
      <c r="M163" s="38"/>
    </row>
    <row r="164" spans="1:13" ht="27" hidden="1" customHeight="1">
      <c r="A164" s="179">
        <v>2</v>
      </c>
      <c r="B164" s="188">
        <v>8</v>
      </c>
      <c r="C164" s="191">
        <v>1</v>
      </c>
      <c r="D164" s="188">
        <v>1</v>
      </c>
      <c r="E164" s="189">
        <v>1</v>
      </c>
      <c r="F164" s="190">
        <v>2</v>
      </c>
      <c r="G164" s="191" t="s">
        <v>100</v>
      </c>
      <c r="H164" s="146">
        <v>131</v>
      </c>
      <c r="I164" s="217">
        <v>0</v>
      </c>
      <c r="J164" s="217">
        <v>0</v>
      </c>
      <c r="K164" s="217">
        <v>0</v>
      </c>
      <c r="L164" s="217">
        <v>0</v>
      </c>
      <c r="M164" s="38"/>
    </row>
    <row r="165" spans="1:13" hidden="1">
      <c r="A165" s="179">
        <v>2</v>
      </c>
      <c r="B165" s="188">
        <v>8</v>
      </c>
      <c r="C165" s="191">
        <v>1</v>
      </c>
      <c r="D165" s="188">
        <v>1</v>
      </c>
      <c r="E165" s="189">
        <v>1</v>
      </c>
      <c r="F165" s="190">
        <v>3</v>
      </c>
      <c r="G165" s="191" t="s">
        <v>101</v>
      </c>
      <c r="H165" s="146">
        <v>132</v>
      </c>
      <c r="I165" s="217">
        <v>0</v>
      </c>
      <c r="J165" s="218">
        <v>0</v>
      </c>
      <c r="K165" s="217">
        <v>0</v>
      </c>
      <c r="L165" s="192">
        <v>0</v>
      </c>
    </row>
    <row r="166" spans="1:13" ht="23.25" hidden="1" customHeight="1">
      <c r="A166" s="170">
        <v>2</v>
      </c>
      <c r="B166" s="166">
        <v>8</v>
      </c>
      <c r="C166" s="168">
        <v>1</v>
      </c>
      <c r="D166" s="166">
        <v>2</v>
      </c>
      <c r="E166" s="167"/>
      <c r="F166" s="169"/>
      <c r="G166" s="168" t="s">
        <v>102</v>
      </c>
      <c r="H166" s="146">
        <v>133</v>
      </c>
      <c r="I166" s="156">
        <f t="shared" ref="I166:L167" si="15">I167</f>
        <v>0</v>
      </c>
      <c r="J166" s="197">
        <f t="shared" si="15"/>
        <v>0</v>
      </c>
      <c r="K166" s="156">
        <f t="shared" si="15"/>
        <v>0</v>
      </c>
      <c r="L166" s="155">
        <f t="shared" si="15"/>
        <v>0</v>
      </c>
      <c r="M166" s="38"/>
    </row>
    <row r="167" spans="1:13" hidden="1">
      <c r="A167" s="170">
        <v>2</v>
      </c>
      <c r="B167" s="166">
        <v>8</v>
      </c>
      <c r="C167" s="168">
        <v>1</v>
      </c>
      <c r="D167" s="166">
        <v>2</v>
      </c>
      <c r="E167" s="167">
        <v>1</v>
      </c>
      <c r="F167" s="169"/>
      <c r="G167" s="168" t="s">
        <v>102</v>
      </c>
      <c r="H167" s="146">
        <v>134</v>
      </c>
      <c r="I167" s="156">
        <f t="shared" si="15"/>
        <v>0</v>
      </c>
      <c r="J167" s="197">
        <f t="shared" si="15"/>
        <v>0</v>
      </c>
      <c r="K167" s="156">
        <f t="shared" si="15"/>
        <v>0</v>
      </c>
      <c r="L167" s="155">
        <f t="shared" si="15"/>
        <v>0</v>
      </c>
    </row>
    <row r="168" spans="1:13" hidden="1">
      <c r="A168" s="179">
        <v>2</v>
      </c>
      <c r="B168" s="180">
        <v>8</v>
      </c>
      <c r="C168" s="182">
        <v>1</v>
      </c>
      <c r="D168" s="180">
        <v>2</v>
      </c>
      <c r="E168" s="181">
        <v>1</v>
      </c>
      <c r="F168" s="183">
        <v>1</v>
      </c>
      <c r="G168" s="168" t="s">
        <v>102</v>
      </c>
      <c r="H168" s="146">
        <v>135</v>
      </c>
      <c r="I168" s="219">
        <v>0</v>
      </c>
      <c r="J168" s="174">
        <v>0</v>
      </c>
      <c r="K168" s="174">
        <v>0</v>
      </c>
      <c r="L168" s="174">
        <v>0</v>
      </c>
    </row>
    <row r="169" spans="1:13" ht="93" hidden="1" customHeight="1">
      <c r="A169" s="201">
        <v>2</v>
      </c>
      <c r="B169" s="151">
        <v>9</v>
      </c>
      <c r="C169" s="153"/>
      <c r="D169" s="151"/>
      <c r="E169" s="152"/>
      <c r="F169" s="154"/>
      <c r="G169" s="153" t="s">
        <v>382</v>
      </c>
      <c r="H169" s="146">
        <v>136</v>
      </c>
      <c r="I169" s="156">
        <f>I170+I174</f>
        <v>0</v>
      </c>
      <c r="J169" s="197">
        <f>J170+J174</f>
        <v>0</v>
      </c>
      <c r="K169" s="156">
        <f>K170+K174</f>
        <v>0</v>
      </c>
      <c r="L169" s="155">
        <f>L170+L174</f>
        <v>0</v>
      </c>
      <c r="M169" s="38"/>
    </row>
    <row r="170" spans="1:13" s="182" customFormat="1" ht="39" hidden="1" customHeight="1">
      <c r="A170" s="170">
        <v>2</v>
      </c>
      <c r="B170" s="166">
        <v>9</v>
      </c>
      <c r="C170" s="168">
        <v>1</v>
      </c>
      <c r="D170" s="166"/>
      <c r="E170" s="167"/>
      <c r="F170" s="169"/>
      <c r="G170" s="168" t="s">
        <v>103</v>
      </c>
      <c r="H170" s="146">
        <v>137</v>
      </c>
      <c r="I170" s="156">
        <f t="shared" ref="I170:L172" si="16">I171</f>
        <v>0</v>
      </c>
      <c r="J170" s="197">
        <f t="shared" si="16"/>
        <v>0</v>
      </c>
      <c r="K170" s="156">
        <f t="shared" si="16"/>
        <v>0</v>
      </c>
      <c r="L170" s="155">
        <f t="shared" si="16"/>
        <v>0</v>
      </c>
    </row>
    <row r="171" spans="1:13" ht="42.75" hidden="1" customHeight="1">
      <c r="A171" s="187">
        <v>2</v>
      </c>
      <c r="B171" s="161">
        <v>9</v>
      </c>
      <c r="C171" s="160">
        <v>1</v>
      </c>
      <c r="D171" s="161">
        <v>1</v>
      </c>
      <c r="E171" s="159"/>
      <c r="F171" s="162"/>
      <c r="G171" s="168" t="s">
        <v>103</v>
      </c>
      <c r="H171" s="146">
        <v>138</v>
      </c>
      <c r="I171" s="178">
        <f t="shared" si="16"/>
        <v>0</v>
      </c>
      <c r="J171" s="199">
        <f t="shared" si="16"/>
        <v>0</v>
      </c>
      <c r="K171" s="178">
        <f t="shared" si="16"/>
        <v>0</v>
      </c>
      <c r="L171" s="177">
        <f t="shared" si="16"/>
        <v>0</v>
      </c>
      <c r="M171" s="38"/>
    </row>
    <row r="172" spans="1:13" ht="38.25" hidden="1" customHeight="1">
      <c r="A172" s="170">
        <v>2</v>
      </c>
      <c r="B172" s="166">
        <v>9</v>
      </c>
      <c r="C172" s="170">
        <v>1</v>
      </c>
      <c r="D172" s="166">
        <v>1</v>
      </c>
      <c r="E172" s="167">
        <v>1</v>
      </c>
      <c r="F172" s="169"/>
      <c r="G172" s="168" t="s">
        <v>103</v>
      </c>
      <c r="H172" s="146">
        <v>139</v>
      </c>
      <c r="I172" s="156">
        <f t="shared" si="16"/>
        <v>0</v>
      </c>
      <c r="J172" s="197">
        <f t="shared" si="16"/>
        <v>0</v>
      </c>
      <c r="K172" s="156">
        <f t="shared" si="16"/>
        <v>0</v>
      </c>
      <c r="L172" s="155">
        <f t="shared" si="16"/>
        <v>0</v>
      </c>
      <c r="M172" s="38"/>
    </row>
    <row r="173" spans="1:13" ht="38.25" hidden="1" customHeight="1">
      <c r="A173" s="187">
        <v>2</v>
      </c>
      <c r="B173" s="161">
        <v>9</v>
      </c>
      <c r="C173" s="161">
        <v>1</v>
      </c>
      <c r="D173" s="161">
        <v>1</v>
      </c>
      <c r="E173" s="159">
        <v>1</v>
      </c>
      <c r="F173" s="162">
        <v>1</v>
      </c>
      <c r="G173" s="168" t="s">
        <v>103</v>
      </c>
      <c r="H173" s="146">
        <v>140</v>
      </c>
      <c r="I173" s="214">
        <v>0</v>
      </c>
      <c r="J173" s="214">
        <v>0</v>
      </c>
      <c r="K173" s="214">
        <v>0</v>
      </c>
      <c r="L173" s="214">
        <v>0</v>
      </c>
      <c r="M173" s="38"/>
    </row>
    <row r="174" spans="1:13" ht="90.75" hidden="1" customHeight="1">
      <c r="A174" s="170">
        <v>2</v>
      </c>
      <c r="B174" s="166">
        <v>9</v>
      </c>
      <c r="C174" s="166">
        <v>2</v>
      </c>
      <c r="D174" s="166"/>
      <c r="E174" s="167"/>
      <c r="F174" s="169"/>
      <c r="G174" s="168" t="s">
        <v>382</v>
      </c>
      <c r="H174" s="146">
        <v>141</v>
      </c>
      <c r="I174" s="156">
        <f>SUM(I175+I180)</f>
        <v>0</v>
      </c>
      <c r="J174" s="156">
        <f>SUM(J175+J180)</f>
        <v>0</v>
      </c>
      <c r="K174" s="156">
        <f>SUM(K175+K180)</f>
        <v>0</v>
      </c>
      <c r="L174" s="156">
        <f>SUM(L175+L180)</f>
        <v>0</v>
      </c>
      <c r="M174" s="38"/>
    </row>
    <row r="175" spans="1:13" ht="91.5" hidden="1" customHeight="1">
      <c r="A175" s="170">
        <v>2</v>
      </c>
      <c r="B175" s="166">
        <v>9</v>
      </c>
      <c r="C175" s="166">
        <v>2</v>
      </c>
      <c r="D175" s="161">
        <v>1</v>
      </c>
      <c r="E175" s="159"/>
      <c r="F175" s="162"/>
      <c r="G175" s="168" t="s">
        <v>383</v>
      </c>
      <c r="H175" s="146">
        <v>142</v>
      </c>
      <c r="I175" s="178">
        <f>I176</f>
        <v>0</v>
      </c>
      <c r="J175" s="199">
        <f>J176</f>
        <v>0</v>
      </c>
      <c r="K175" s="178">
        <f>K176</f>
        <v>0</v>
      </c>
      <c r="L175" s="177">
        <f>L176</f>
        <v>0</v>
      </c>
      <c r="M175" s="38"/>
    </row>
    <row r="176" spans="1:13" ht="93" hidden="1" customHeight="1">
      <c r="A176" s="187">
        <v>2</v>
      </c>
      <c r="B176" s="161">
        <v>9</v>
      </c>
      <c r="C176" s="161">
        <v>2</v>
      </c>
      <c r="D176" s="166">
        <v>1</v>
      </c>
      <c r="E176" s="167">
        <v>1</v>
      </c>
      <c r="F176" s="169"/>
      <c r="G176" s="168" t="s">
        <v>383</v>
      </c>
      <c r="H176" s="146">
        <v>143</v>
      </c>
      <c r="I176" s="156">
        <f>SUM(I177:I179)</f>
        <v>0</v>
      </c>
      <c r="J176" s="197">
        <f>SUM(J177:J179)</f>
        <v>0</v>
      </c>
      <c r="K176" s="156">
        <f>SUM(K177:K179)</f>
        <v>0</v>
      </c>
      <c r="L176" s="155">
        <f>SUM(L177:L179)</f>
        <v>0</v>
      </c>
      <c r="M176" s="38"/>
    </row>
    <row r="177" spans="1:13" ht="105" hidden="1" customHeight="1">
      <c r="A177" s="179">
        <v>2</v>
      </c>
      <c r="B177" s="188">
        <v>9</v>
      </c>
      <c r="C177" s="188">
        <v>2</v>
      </c>
      <c r="D177" s="188">
        <v>1</v>
      </c>
      <c r="E177" s="189">
        <v>1</v>
      </c>
      <c r="F177" s="190">
        <v>1</v>
      </c>
      <c r="G177" s="168" t="s">
        <v>384</v>
      </c>
      <c r="H177" s="146">
        <v>144</v>
      </c>
      <c r="I177" s="217">
        <v>0</v>
      </c>
      <c r="J177" s="172">
        <v>0</v>
      </c>
      <c r="K177" s="172">
        <v>0</v>
      </c>
      <c r="L177" s="172">
        <v>0</v>
      </c>
      <c r="M177" s="38"/>
    </row>
    <row r="178" spans="1:13" ht="107.25" hidden="1" customHeight="1">
      <c r="A178" s="170">
        <v>2</v>
      </c>
      <c r="B178" s="166">
        <v>9</v>
      </c>
      <c r="C178" s="166">
        <v>2</v>
      </c>
      <c r="D178" s="166">
        <v>1</v>
      </c>
      <c r="E178" s="167">
        <v>1</v>
      </c>
      <c r="F178" s="169">
        <v>2</v>
      </c>
      <c r="G178" s="168" t="s">
        <v>385</v>
      </c>
      <c r="H178" s="146">
        <v>145</v>
      </c>
      <c r="I178" s="173">
        <v>0</v>
      </c>
      <c r="J178" s="220">
        <v>0</v>
      </c>
      <c r="K178" s="220">
        <v>0</v>
      </c>
      <c r="L178" s="220">
        <v>0</v>
      </c>
      <c r="M178" s="38"/>
    </row>
    <row r="179" spans="1:13" ht="104.25" hidden="1" customHeight="1">
      <c r="A179" s="170">
        <v>2</v>
      </c>
      <c r="B179" s="166">
        <v>9</v>
      </c>
      <c r="C179" s="166">
        <v>2</v>
      </c>
      <c r="D179" s="166">
        <v>1</v>
      </c>
      <c r="E179" s="167">
        <v>1</v>
      </c>
      <c r="F179" s="169">
        <v>3</v>
      </c>
      <c r="G179" s="168" t="s">
        <v>386</v>
      </c>
      <c r="H179" s="146">
        <v>146</v>
      </c>
      <c r="I179" s="173">
        <v>0</v>
      </c>
      <c r="J179" s="173">
        <v>0</v>
      </c>
      <c r="K179" s="173">
        <v>0</v>
      </c>
      <c r="L179" s="173">
        <v>0</v>
      </c>
      <c r="M179" s="38"/>
    </row>
    <row r="180" spans="1:13" ht="92.25" hidden="1" customHeight="1">
      <c r="A180" s="221">
        <v>2</v>
      </c>
      <c r="B180" s="221">
        <v>9</v>
      </c>
      <c r="C180" s="221">
        <v>2</v>
      </c>
      <c r="D180" s="221">
        <v>2</v>
      </c>
      <c r="E180" s="221"/>
      <c r="F180" s="221"/>
      <c r="G180" s="168" t="s">
        <v>387</v>
      </c>
      <c r="H180" s="146">
        <v>147</v>
      </c>
      <c r="I180" s="156">
        <f>I181</f>
        <v>0</v>
      </c>
      <c r="J180" s="197">
        <f>J181</f>
        <v>0</v>
      </c>
      <c r="K180" s="156">
        <f>K181</f>
        <v>0</v>
      </c>
      <c r="L180" s="155">
        <f>L181</f>
        <v>0</v>
      </c>
      <c r="M180" s="38"/>
    </row>
    <row r="181" spans="1:13" ht="91.5" hidden="1" customHeight="1">
      <c r="A181" s="170">
        <v>2</v>
      </c>
      <c r="B181" s="166">
        <v>9</v>
      </c>
      <c r="C181" s="166">
        <v>2</v>
      </c>
      <c r="D181" s="166">
        <v>2</v>
      </c>
      <c r="E181" s="167">
        <v>1</v>
      </c>
      <c r="F181" s="169"/>
      <c r="G181" s="168" t="s">
        <v>387</v>
      </c>
      <c r="H181" s="146">
        <v>148</v>
      </c>
      <c r="I181" s="178">
        <f>SUM(I182:I184)</f>
        <v>0</v>
      </c>
      <c r="J181" s="178">
        <f>SUM(J182:J184)</f>
        <v>0</v>
      </c>
      <c r="K181" s="178">
        <f>SUM(K182:K184)</f>
        <v>0</v>
      </c>
      <c r="L181" s="178">
        <f>SUM(L182:L184)</f>
        <v>0</v>
      </c>
      <c r="M181" s="38"/>
    </row>
    <row r="182" spans="1:13" ht="105" hidden="1" customHeight="1">
      <c r="A182" s="170">
        <v>2</v>
      </c>
      <c r="B182" s="166">
        <v>9</v>
      </c>
      <c r="C182" s="166">
        <v>2</v>
      </c>
      <c r="D182" s="166">
        <v>2</v>
      </c>
      <c r="E182" s="166">
        <v>1</v>
      </c>
      <c r="F182" s="169">
        <v>1</v>
      </c>
      <c r="G182" s="168" t="s">
        <v>388</v>
      </c>
      <c r="H182" s="146">
        <v>149</v>
      </c>
      <c r="I182" s="173">
        <v>0</v>
      </c>
      <c r="J182" s="172">
        <v>0</v>
      </c>
      <c r="K182" s="172">
        <v>0</v>
      </c>
      <c r="L182" s="172">
        <v>0</v>
      </c>
      <c r="M182" s="38"/>
    </row>
    <row r="183" spans="1:13" ht="105" hidden="1" customHeight="1">
      <c r="A183" s="180">
        <v>2</v>
      </c>
      <c r="B183" s="182">
        <v>9</v>
      </c>
      <c r="C183" s="180">
        <v>2</v>
      </c>
      <c r="D183" s="181">
        <v>2</v>
      </c>
      <c r="E183" s="181">
        <v>1</v>
      </c>
      <c r="F183" s="183">
        <v>2</v>
      </c>
      <c r="G183" s="168" t="s">
        <v>389</v>
      </c>
      <c r="H183" s="146">
        <v>150</v>
      </c>
      <c r="I183" s="172">
        <v>0</v>
      </c>
      <c r="J183" s="174">
        <v>0</v>
      </c>
      <c r="K183" s="174">
        <v>0</v>
      </c>
      <c r="L183" s="174">
        <v>0</v>
      </c>
      <c r="M183" s="38"/>
    </row>
    <row r="184" spans="1:13" ht="104.25" hidden="1" customHeight="1">
      <c r="A184" s="166">
        <v>2</v>
      </c>
      <c r="B184" s="191">
        <v>9</v>
      </c>
      <c r="C184" s="188">
        <v>2</v>
      </c>
      <c r="D184" s="189">
        <v>2</v>
      </c>
      <c r="E184" s="189">
        <v>1</v>
      </c>
      <c r="F184" s="190">
        <v>3</v>
      </c>
      <c r="G184" s="168" t="s">
        <v>390</v>
      </c>
      <c r="H184" s="146">
        <v>151</v>
      </c>
      <c r="I184" s="220">
        <v>0</v>
      </c>
      <c r="J184" s="220">
        <v>0</v>
      </c>
      <c r="K184" s="220">
        <v>0</v>
      </c>
      <c r="L184" s="220">
        <v>0</v>
      </c>
      <c r="M184" s="38"/>
    </row>
    <row r="185" spans="1:13" ht="76.5" customHeight="1">
      <c r="A185" s="151">
        <v>3</v>
      </c>
      <c r="B185" s="153"/>
      <c r="C185" s="151"/>
      <c r="D185" s="152"/>
      <c r="E185" s="152"/>
      <c r="F185" s="154"/>
      <c r="G185" s="206" t="s">
        <v>104</v>
      </c>
      <c r="H185" s="146">
        <v>152</v>
      </c>
      <c r="I185" s="155">
        <f>SUM(I186+I239+I304)</f>
        <v>6600</v>
      </c>
      <c r="J185" s="197">
        <f>SUM(J186+J239+J304)</f>
        <v>6600</v>
      </c>
      <c r="K185" s="156">
        <f>SUM(K186+K239+K304)</f>
        <v>6600</v>
      </c>
      <c r="L185" s="155">
        <f>SUM(L186+L239+L304)</f>
        <v>6600</v>
      </c>
      <c r="M185" s="38"/>
    </row>
    <row r="186" spans="1:13" ht="34.5" customHeight="1">
      <c r="A186" s="201">
        <v>3</v>
      </c>
      <c r="B186" s="151">
        <v>1</v>
      </c>
      <c r="C186" s="176"/>
      <c r="D186" s="158"/>
      <c r="E186" s="158"/>
      <c r="F186" s="216"/>
      <c r="G186" s="196" t="s">
        <v>105</v>
      </c>
      <c r="H186" s="146">
        <v>153</v>
      </c>
      <c r="I186" s="155">
        <f>SUM(I187+I210+I217+I229+I233)</f>
        <v>6600</v>
      </c>
      <c r="J186" s="177">
        <f>SUM(J187+J210+J217+J229+J233)</f>
        <v>6600</v>
      </c>
      <c r="K186" s="177">
        <f>SUM(K187+K210+K217+K229+K233)</f>
        <v>6600</v>
      </c>
      <c r="L186" s="177">
        <f>SUM(L187+L210+L217+L229+L233)</f>
        <v>6600</v>
      </c>
      <c r="M186" s="38"/>
    </row>
    <row r="187" spans="1:13" ht="30.75" customHeight="1">
      <c r="A187" s="161">
        <v>3</v>
      </c>
      <c r="B187" s="160">
        <v>1</v>
      </c>
      <c r="C187" s="161">
        <v>1</v>
      </c>
      <c r="D187" s="159"/>
      <c r="E187" s="159"/>
      <c r="F187" s="222"/>
      <c r="G187" s="170" t="s">
        <v>106</v>
      </c>
      <c r="H187" s="146">
        <v>154</v>
      </c>
      <c r="I187" s="177">
        <f>SUM(I188+I191+I196+I202+I207)</f>
        <v>6600</v>
      </c>
      <c r="J187" s="197">
        <f>SUM(J188+J191+J196+J202+J207)</f>
        <v>6600</v>
      </c>
      <c r="K187" s="156">
        <f>SUM(K188+K191+K196+K202+K207)</f>
        <v>6600</v>
      </c>
      <c r="L187" s="155">
        <f>SUM(L188+L191+L196+L202+L207)</f>
        <v>6600</v>
      </c>
      <c r="M187" s="38"/>
    </row>
    <row r="188" spans="1:13" ht="33" hidden="1" customHeight="1">
      <c r="A188" s="166">
        <v>3</v>
      </c>
      <c r="B188" s="168">
        <v>1</v>
      </c>
      <c r="C188" s="166">
        <v>1</v>
      </c>
      <c r="D188" s="167">
        <v>1</v>
      </c>
      <c r="E188" s="167"/>
      <c r="F188" s="223"/>
      <c r="G188" s="170" t="s">
        <v>107</v>
      </c>
      <c r="H188" s="146">
        <v>155</v>
      </c>
      <c r="I188" s="155">
        <f t="shared" ref="I188:L189" si="17">I189</f>
        <v>0</v>
      </c>
      <c r="J188" s="199">
        <f t="shared" si="17"/>
        <v>0</v>
      </c>
      <c r="K188" s="178">
        <f t="shared" si="17"/>
        <v>0</v>
      </c>
      <c r="L188" s="177">
        <f t="shared" si="17"/>
        <v>0</v>
      </c>
      <c r="M188" s="38"/>
    </row>
    <row r="189" spans="1:13" ht="24" hidden="1" customHeight="1">
      <c r="A189" s="166">
        <v>3</v>
      </c>
      <c r="B189" s="168">
        <v>1</v>
      </c>
      <c r="C189" s="166">
        <v>1</v>
      </c>
      <c r="D189" s="167">
        <v>1</v>
      </c>
      <c r="E189" s="167">
        <v>1</v>
      </c>
      <c r="F189" s="202"/>
      <c r="G189" s="170" t="s">
        <v>107</v>
      </c>
      <c r="H189" s="146">
        <v>156</v>
      </c>
      <c r="I189" s="177">
        <f t="shared" si="17"/>
        <v>0</v>
      </c>
      <c r="J189" s="155">
        <f t="shared" si="17"/>
        <v>0</v>
      </c>
      <c r="K189" s="155">
        <f t="shared" si="17"/>
        <v>0</v>
      </c>
      <c r="L189" s="155">
        <f t="shared" si="17"/>
        <v>0</v>
      </c>
      <c r="M189" s="38"/>
    </row>
    <row r="190" spans="1:13" ht="31.5" hidden="1" customHeight="1">
      <c r="A190" s="166">
        <v>3</v>
      </c>
      <c r="B190" s="168">
        <v>1</v>
      </c>
      <c r="C190" s="166">
        <v>1</v>
      </c>
      <c r="D190" s="167">
        <v>1</v>
      </c>
      <c r="E190" s="167">
        <v>1</v>
      </c>
      <c r="F190" s="202">
        <v>1</v>
      </c>
      <c r="G190" s="170" t="s">
        <v>107</v>
      </c>
      <c r="H190" s="146">
        <v>157</v>
      </c>
      <c r="I190" s="174">
        <v>0</v>
      </c>
      <c r="J190" s="174">
        <v>0</v>
      </c>
      <c r="K190" s="174">
        <v>0</v>
      </c>
      <c r="L190" s="174">
        <v>0</v>
      </c>
      <c r="M190" s="38"/>
    </row>
    <row r="191" spans="1:13" ht="27.75" hidden="1" customHeight="1">
      <c r="A191" s="161">
        <v>3</v>
      </c>
      <c r="B191" s="159">
        <v>1</v>
      </c>
      <c r="C191" s="159">
        <v>1</v>
      </c>
      <c r="D191" s="159">
        <v>2</v>
      </c>
      <c r="E191" s="159"/>
      <c r="F191" s="162"/>
      <c r="G191" s="160" t="s">
        <v>108</v>
      </c>
      <c r="H191" s="146">
        <v>158</v>
      </c>
      <c r="I191" s="177">
        <f>I192</f>
        <v>0</v>
      </c>
      <c r="J191" s="199">
        <f>J192</f>
        <v>0</v>
      </c>
      <c r="K191" s="178">
        <f>K192</f>
        <v>0</v>
      </c>
      <c r="L191" s="177">
        <f>L192</f>
        <v>0</v>
      </c>
      <c r="M191" s="38"/>
    </row>
    <row r="192" spans="1:13" ht="27.75" hidden="1" customHeight="1">
      <c r="A192" s="166">
        <v>3</v>
      </c>
      <c r="B192" s="167">
        <v>1</v>
      </c>
      <c r="C192" s="167">
        <v>1</v>
      </c>
      <c r="D192" s="167">
        <v>2</v>
      </c>
      <c r="E192" s="167">
        <v>1</v>
      </c>
      <c r="F192" s="169"/>
      <c r="G192" s="160" t="s">
        <v>108</v>
      </c>
      <c r="H192" s="146">
        <v>159</v>
      </c>
      <c r="I192" s="155">
        <f>SUM(I193:I195)</f>
        <v>0</v>
      </c>
      <c r="J192" s="197">
        <f>SUM(J193:J195)</f>
        <v>0</v>
      </c>
      <c r="K192" s="156">
        <f>SUM(K193:K195)</f>
        <v>0</v>
      </c>
      <c r="L192" s="155">
        <f>SUM(L193:L195)</f>
        <v>0</v>
      </c>
      <c r="M192" s="38"/>
    </row>
    <row r="193" spans="1:13" ht="27" hidden="1" customHeight="1">
      <c r="A193" s="161">
        <v>3</v>
      </c>
      <c r="B193" s="159">
        <v>1</v>
      </c>
      <c r="C193" s="159">
        <v>1</v>
      </c>
      <c r="D193" s="159">
        <v>2</v>
      </c>
      <c r="E193" s="159">
        <v>1</v>
      </c>
      <c r="F193" s="162">
        <v>1</v>
      </c>
      <c r="G193" s="160" t="s">
        <v>109</v>
      </c>
      <c r="H193" s="146">
        <v>160</v>
      </c>
      <c r="I193" s="172">
        <v>0</v>
      </c>
      <c r="J193" s="172">
        <v>0</v>
      </c>
      <c r="K193" s="172">
        <v>0</v>
      </c>
      <c r="L193" s="220">
        <v>0</v>
      </c>
      <c r="M193" s="38"/>
    </row>
    <row r="194" spans="1:13" ht="27" hidden="1" customHeight="1">
      <c r="A194" s="166">
        <v>3</v>
      </c>
      <c r="B194" s="167">
        <v>1</v>
      </c>
      <c r="C194" s="167">
        <v>1</v>
      </c>
      <c r="D194" s="167">
        <v>2</v>
      </c>
      <c r="E194" s="167">
        <v>1</v>
      </c>
      <c r="F194" s="169">
        <v>2</v>
      </c>
      <c r="G194" s="168" t="s">
        <v>110</v>
      </c>
      <c r="H194" s="146">
        <v>161</v>
      </c>
      <c r="I194" s="174">
        <v>0</v>
      </c>
      <c r="J194" s="174">
        <v>0</v>
      </c>
      <c r="K194" s="174">
        <v>0</v>
      </c>
      <c r="L194" s="174">
        <v>0</v>
      </c>
      <c r="M194" s="38"/>
    </row>
    <row r="195" spans="1:13" ht="26.25" hidden="1" customHeight="1">
      <c r="A195" s="161">
        <v>3</v>
      </c>
      <c r="B195" s="159">
        <v>1</v>
      </c>
      <c r="C195" s="159">
        <v>1</v>
      </c>
      <c r="D195" s="159">
        <v>2</v>
      </c>
      <c r="E195" s="159">
        <v>1</v>
      </c>
      <c r="F195" s="162">
        <v>3</v>
      </c>
      <c r="G195" s="160" t="s">
        <v>111</v>
      </c>
      <c r="H195" s="146">
        <v>162</v>
      </c>
      <c r="I195" s="172">
        <v>0</v>
      </c>
      <c r="J195" s="172">
        <v>0</v>
      </c>
      <c r="K195" s="172">
        <v>0</v>
      </c>
      <c r="L195" s="220">
        <v>0</v>
      </c>
      <c r="M195" s="38"/>
    </row>
    <row r="196" spans="1:13" ht="27.75" customHeight="1">
      <c r="A196" s="166">
        <v>3</v>
      </c>
      <c r="B196" s="167">
        <v>1</v>
      </c>
      <c r="C196" s="167">
        <v>1</v>
      </c>
      <c r="D196" s="167">
        <v>3</v>
      </c>
      <c r="E196" s="167"/>
      <c r="F196" s="169"/>
      <c r="G196" s="168" t="s">
        <v>112</v>
      </c>
      <c r="H196" s="146">
        <v>163</v>
      </c>
      <c r="I196" s="155">
        <f>I197</f>
        <v>6600</v>
      </c>
      <c r="J196" s="197">
        <f>J197</f>
        <v>6600</v>
      </c>
      <c r="K196" s="156">
        <f>K197</f>
        <v>6600</v>
      </c>
      <c r="L196" s="155">
        <f>L197</f>
        <v>6600</v>
      </c>
      <c r="M196" s="38"/>
    </row>
    <row r="197" spans="1:13" ht="23.25" customHeight="1">
      <c r="A197" s="166">
        <v>3</v>
      </c>
      <c r="B197" s="167">
        <v>1</v>
      </c>
      <c r="C197" s="167">
        <v>1</v>
      </c>
      <c r="D197" s="167">
        <v>3</v>
      </c>
      <c r="E197" s="167">
        <v>1</v>
      </c>
      <c r="F197" s="169"/>
      <c r="G197" s="168" t="s">
        <v>112</v>
      </c>
      <c r="H197" s="146">
        <v>164</v>
      </c>
      <c r="I197" s="155">
        <f>SUM(I198:I201)</f>
        <v>6600</v>
      </c>
      <c r="J197" s="155">
        <f>SUM(J198:J201)</f>
        <v>6600</v>
      </c>
      <c r="K197" s="155">
        <f>SUM(K198:K201)</f>
        <v>6600</v>
      </c>
      <c r="L197" s="155">
        <f>SUM(L198:L201)</f>
        <v>6600</v>
      </c>
      <c r="M197" s="38"/>
    </row>
    <row r="198" spans="1:13" ht="23.25" hidden="1" customHeight="1">
      <c r="A198" s="166">
        <v>3</v>
      </c>
      <c r="B198" s="167">
        <v>1</v>
      </c>
      <c r="C198" s="167">
        <v>1</v>
      </c>
      <c r="D198" s="167">
        <v>3</v>
      </c>
      <c r="E198" s="167">
        <v>1</v>
      </c>
      <c r="F198" s="169">
        <v>1</v>
      </c>
      <c r="G198" s="168" t="s">
        <v>113</v>
      </c>
      <c r="H198" s="146">
        <v>165</v>
      </c>
      <c r="I198" s="174">
        <v>0</v>
      </c>
      <c r="J198" s="174">
        <v>0</v>
      </c>
      <c r="K198" s="174">
        <v>0</v>
      </c>
      <c r="L198" s="220">
        <v>0</v>
      </c>
      <c r="M198" s="38"/>
    </row>
    <row r="199" spans="1:13" ht="29.25" customHeight="1">
      <c r="A199" s="166">
        <v>3</v>
      </c>
      <c r="B199" s="167">
        <v>1</v>
      </c>
      <c r="C199" s="167">
        <v>1</v>
      </c>
      <c r="D199" s="167">
        <v>3</v>
      </c>
      <c r="E199" s="167">
        <v>1</v>
      </c>
      <c r="F199" s="169">
        <v>2</v>
      </c>
      <c r="G199" s="168" t="s">
        <v>114</v>
      </c>
      <c r="H199" s="146">
        <v>166</v>
      </c>
      <c r="I199" s="172">
        <v>6600</v>
      </c>
      <c r="J199" s="174">
        <v>6600</v>
      </c>
      <c r="K199" s="174">
        <v>6600</v>
      </c>
      <c r="L199" s="174">
        <v>6600</v>
      </c>
      <c r="M199" s="38"/>
    </row>
    <row r="200" spans="1:13" ht="27" hidden="1" customHeight="1">
      <c r="A200" s="166">
        <v>3</v>
      </c>
      <c r="B200" s="167">
        <v>1</v>
      </c>
      <c r="C200" s="167">
        <v>1</v>
      </c>
      <c r="D200" s="167">
        <v>3</v>
      </c>
      <c r="E200" s="167">
        <v>1</v>
      </c>
      <c r="F200" s="169">
        <v>3</v>
      </c>
      <c r="G200" s="170" t="s">
        <v>115</v>
      </c>
      <c r="H200" s="146">
        <v>167</v>
      </c>
      <c r="I200" s="172">
        <v>0</v>
      </c>
      <c r="J200" s="192">
        <v>0</v>
      </c>
      <c r="K200" s="192">
        <v>0</v>
      </c>
      <c r="L200" s="192">
        <v>0</v>
      </c>
      <c r="M200" s="38"/>
    </row>
    <row r="201" spans="1:13" ht="25.5" hidden="1" customHeight="1">
      <c r="A201" s="180">
        <v>3</v>
      </c>
      <c r="B201" s="181">
        <v>1</v>
      </c>
      <c r="C201" s="181">
        <v>1</v>
      </c>
      <c r="D201" s="181">
        <v>3</v>
      </c>
      <c r="E201" s="181">
        <v>1</v>
      </c>
      <c r="F201" s="183">
        <v>4</v>
      </c>
      <c r="G201" s="120" t="s">
        <v>116</v>
      </c>
      <c r="H201" s="146">
        <v>168</v>
      </c>
      <c r="I201" s="224">
        <v>0</v>
      </c>
      <c r="J201" s="225">
        <v>0</v>
      </c>
      <c r="K201" s="174">
        <v>0</v>
      </c>
      <c r="L201" s="174">
        <v>0</v>
      </c>
      <c r="M201" s="38"/>
    </row>
    <row r="202" spans="1:13" ht="27" hidden="1" customHeight="1">
      <c r="A202" s="180">
        <v>3</v>
      </c>
      <c r="B202" s="181">
        <v>1</v>
      </c>
      <c r="C202" s="181">
        <v>1</v>
      </c>
      <c r="D202" s="181">
        <v>4</v>
      </c>
      <c r="E202" s="181"/>
      <c r="F202" s="183"/>
      <c r="G202" s="182" t="s">
        <v>117</v>
      </c>
      <c r="H202" s="146">
        <v>169</v>
      </c>
      <c r="I202" s="155">
        <f>I203</f>
        <v>0</v>
      </c>
      <c r="J202" s="200">
        <f>J203</f>
        <v>0</v>
      </c>
      <c r="K202" s="164">
        <f>K203</f>
        <v>0</v>
      </c>
      <c r="L202" s="165">
        <f>L203</f>
        <v>0</v>
      </c>
      <c r="M202" s="38"/>
    </row>
    <row r="203" spans="1:13" ht="27.75" hidden="1" customHeight="1">
      <c r="A203" s="166">
        <v>3</v>
      </c>
      <c r="B203" s="167">
        <v>1</v>
      </c>
      <c r="C203" s="167">
        <v>1</v>
      </c>
      <c r="D203" s="167">
        <v>4</v>
      </c>
      <c r="E203" s="167">
        <v>1</v>
      </c>
      <c r="F203" s="169"/>
      <c r="G203" s="182" t="s">
        <v>117</v>
      </c>
      <c r="H203" s="146">
        <v>170</v>
      </c>
      <c r="I203" s="177">
        <f>SUM(I204:I206)</f>
        <v>0</v>
      </c>
      <c r="J203" s="197">
        <f>SUM(J204:J206)</f>
        <v>0</v>
      </c>
      <c r="K203" s="156">
        <f>SUM(K204:K206)</f>
        <v>0</v>
      </c>
      <c r="L203" s="155">
        <f>SUM(L204:L206)</f>
        <v>0</v>
      </c>
      <c r="M203" s="38"/>
    </row>
    <row r="204" spans="1:13" ht="24.75" hidden="1" customHeight="1">
      <c r="A204" s="166">
        <v>3</v>
      </c>
      <c r="B204" s="167">
        <v>1</v>
      </c>
      <c r="C204" s="167">
        <v>1</v>
      </c>
      <c r="D204" s="167">
        <v>4</v>
      </c>
      <c r="E204" s="167">
        <v>1</v>
      </c>
      <c r="F204" s="169">
        <v>1</v>
      </c>
      <c r="G204" s="168" t="s">
        <v>118</v>
      </c>
      <c r="H204" s="146">
        <v>171</v>
      </c>
      <c r="I204" s="174">
        <v>0</v>
      </c>
      <c r="J204" s="174">
        <v>0</v>
      </c>
      <c r="K204" s="174">
        <v>0</v>
      </c>
      <c r="L204" s="220">
        <v>0</v>
      </c>
      <c r="M204" s="38"/>
    </row>
    <row r="205" spans="1:13" ht="25.5" hidden="1" customHeight="1">
      <c r="A205" s="161">
        <v>3</v>
      </c>
      <c r="B205" s="159">
        <v>1</v>
      </c>
      <c r="C205" s="159">
        <v>1</v>
      </c>
      <c r="D205" s="159">
        <v>4</v>
      </c>
      <c r="E205" s="159">
        <v>1</v>
      </c>
      <c r="F205" s="162">
        <v>2</v>
      </c>
      <c r="G205" s="160" t="s">
        <v>362</v>
      </c>
      <c r="H205" s="146">
        <v>172</v>
      </c>
      <c r="I205" s="172">
        <v>0</v>
      </c>
      <c r="J205" s="172">
        <v>0</v>
      </c>
      <c r="K205" s="173">
        <v>0</v>
      </c>
      <c r="L205" s="174">
        <v>0</v>
      </c>
      <c r="M205" s="38"/>
    </row>
    <row r="206" spans="1:13" ht="31.5" hidden="1" customHeight="1">
      <c r="A206" s="166">
        <v>3</v>
      </c>
      <c r="B206" s="167">
        <v>1</v>
      </c>
      <c r="C206" s="167">
        <v>1</v>
      </c>
      <c r="D206" s="167">
        <v>4</v>
      </c>
      <c r="E206" s="167">
        <v>1</v>
      </c>
      <c r="F206" s="169">
        <v>3</v>
      </c>
      <c r="G206" s="168" t="s">
        <v>119</v>
      </c>
      <c r="H206" s="146">
        <v>173</v>
      </c>
      <c r="I206" s="172">
        <v>0</v>
      </c>
      <c r="J206" s="172">
        <v>0</v>
      </c>
      <c r="K206" s="172">
        <v>0</v>
      </c>
      <c r="L206" s="174">
        <v>0</v>
      </c>
      <c r="M206" s="38"/>
    </row>
    <row r="207" spans="1:13" ht="25.5" hidden="1" customHeight="1">
      <c r="A207" s="166">
        <v>3</v>
      </c>
      <c r="B207" s="167">
        <v>1</v>
      </c>
      <c r="C207" s="167">
        <v>1</v>
      </c>
      <c r="D207" s="167">
        <v>5</v>
      </c>
      <c r="E207" s="167"/>
      <c r="F207" s="169"/>
      <c r="G207" s="168" t="s">
        <v>120</v>
      </c>
      <c r="H207" s="146">
        <v>174</v>
      </c>
      <c r="I207" s="155">
        <f t="shared" ref="I207:L208" si="18">I208</f>
        <v>0</v>
      </c>
      <c r="J207" s="197">
        <f t="shared" si="18"/>
        <v>0</v>
      </c>
      <c r="K207" s="156">
        <f t="shared" si="18"/>
        <v>0</v>
      </c>
      <c r="L207" s="155">
        <f t="shared" si="18"/>
        <v>0</v>
      </c>
      <c r="M207" s="38"/>
    </row>
    <row r="208" spans="1:13" ht="26.25" hidden="1" customHeight="1">
      <c r="A208" s="180">
        <v>3</v>
      </c>
      <c r="B208" s="181">
        <v>1</v>
      </c>
      <c r="C208" s="181">
        <v>1</v>
      </c>
      <c r="D208" s="181">
        <v>5</v>
      </c>
      <c r="E208" s="181">
        <v>1</v>
      </c>
      <c r="F208" s="183"/>
      <c r="G208" s="168" t="s">
        <v>120</v>
      </c>
      <c r="H208" s="146">
        <v>175</v>
      </c>
      <c r="I208" s="156">
        <f t="shared" si="18"/>
        <v>0</v>
      </c>
      <c r="J208" s="156">
        <f t="shared" si="18"/>
        <v>0</v>
      </c>
      <c r="K208" s="156">
        <f t="shared" si="18"/>
        <v>0</v>
      </c>
      <c r="L208" s="156">
        <f t="shared" si="18"/>
        <v>0</v>
      </c>
      <c r="M208" s="38"/>
    </row>
    <row r="209" spans="1:16" ht="27" hidden="1" customHeight="1">
      <c r="A209" s="166">
        <v>3</v>
      </c>
      <c r="B209" s="167">
        <v>1</v>
      </c>
      <c r="C209" s="167">
        <v>1</v>
      </c>
      <c r="D209" s="167">
        <v>5</v>
      </c>
      <c r="E209" s="167">
        <v>1</v>
      </c>
      <c r="F209" s="169">
        <v>1</v>
      </c>
      <c r="G209" s="168" t="s">
        <v>120</v>
      </c>
      <c r="H209" s="146">
        <v>176</v>
      </c>
      <c r="I209" s="172">
        <v>0</v>
      </c>
      <c r="J209" s="174">
        <v>0</v>
      </c>
      <c r="K209" s="174">
        <v>0</v>
      </c>
      <c r="L209" s="174">
        <v>0</v>
      </c>
      <c r="M209" s="38"/>
    </row>
    <row r="210" spans="1:16" ht="26.25" hidden="1" customHeight="1">
      <c r="A210" s="180">
        <v>3</v>
      </c>
      <c r="B210" s="181">
        <v>1</v>
      </c>
      <c r="C210" s="181">
        <v>2</v>
      </c>
      <c r="D210" s="181"/>
      <c r="E210" s="181"/>
      <c r="F210" s="183"/>
      <c r="G210" s="182" t="s">
        <v>121</v>
      </c>
      <c r="H210" s="146">
        <v>177</v>
      </c>
      <c r="I210" s="155">
        <f t="shared" ref="I210:L211" si="19">I211</f>
        <v>0</v>
      </c>
      <c r="J210" s="200">
        <f t="shared" si="19"/>
        <v>0</v>
      </c>
      <c r="K210" s="164">
        <f t="shared" si="19"/>
        <v>0</v>
      </c>
      <c r="L210" s="165">
        <f t="shared" si="19"/>
        <v>0</v>
      </c>
      <c r="M210" s="38"/>
    </row>
    <row r="211" spans="1:16" ht="25.5" hidden="1" customHeight="1">
      <c r="A211" s="166">
        <v>3</v>
      </c>
      <c r="B211" s="167">
        <v>1</v>
      </c>
      <c r="C211" s="167">
        <v>2</v>
      </c>
      <c r="D211" s="167">
        <v>1</v>
      </c>
      <c r="E211" s="167"/>
      <c r="F211" s="169"/>
      <c r="G211" s="182" t="s">
        <v>121</v>
      </c>
      <c r="H211" s="146">
        <v>178</v>
      </c>
      <c r="I211" s="177">
        <f t="shared" si="19"/>
        <v>0</v>
      </c>
      <c r="J211" s="197">
        <f t="shared" si="19"/>
        <v>0</v>
      </c>
      <c r="K211" s="156">
        <f t="shared" si="19"/>
        <v>0</v>
      </c>
      <c r="L211" s="155">
        <f t="shared" si="19"/>
        <v>0</v>
      </c>
      <c r="M211" s="38"/>
    </row>
    <row r="212" spans="1:16" ht="26.25" hidden="1" customHeight="1">
      <c r="A212" s="161">
        <v>3</v>
      </c>
      <c r="B212" s="159">
        <v>1</v>
      </c>
      <c r="C212" s="159">
        <v>2</v>
      </c>
      <c r="D212" s="159">
        <v>1</v>
      </c>
      <c r="E212" s="159">
        <v>1</v>
      </c>
      <c r="F212" s="162"/>
      <c r="G212" s="182" t="s">
        <v>121</v>
      </c>
      <c r="H212" s="146">
        <v>179</v>
      </c>
      <c r="I212" s="155">
        <f>SUM(I213:I216)</f>
        <v>0</v>
      </c>
      <c r="J212" s="199">
        <f>SUM(J213:J216)</f>
        <v>0</v>
      </c>
      <c r="K212" s="178">
        <f>SUM(K213:K216)</f>
        <v>0</v>
      </c>
      <c r="L212" s="177">
        <f>SUM(L213:L216)</f>
        <v>0</v>
      </c>
      <c r="M212" s="38"/>
    </row>
    <row r="213" spans="1:16" ht="41.25" hidden="1" customHeight="1">
      <c r="A213" s="166">
        <v>3</v>
      </c>
      <c r="B213" s="167">
        <v>1</v>
      </c>
      <c r="C213" s="167">
        <v>2</v>
      </c>
      <c r="D213" s="167">
        <v>1</v>
      </c>
      <c r="E213" s="167">
        <v>1</v>
      </c>
      <c r="F213" s="169">
        <v>2</v>
      </c>
      <c r="G213" s="168" t="s">
        <v>391</v>
      </c>
      <c r="H213" s="146">
        <v>180</v>
      </c>
      <c r="I213" s="174">
        <v>0</v>
      </c>
      <c r="J213" s="174">
        <v>0</v>
      </c>
      <c r="K213" s="174">
        <v>0</v>
      </c>
      <c r="L213" s="174">
        <v>0</v>
      </c>
      <c r="M213" s="38"/>
    </row>
    <row r="214" spans="1:16" ht="26.25" hidden="1" customHeight="1">
      <c r="A214" s="166">
        <v>3</v>
      </c>
      <c r="B214" s="167">
        <v>1</v>
      </c>
      <c r="C214" s="167">
        <v>2</v>
      </c>
      <c r="D214" s="166">
        <v>1</v>
      </c>
      <c r="E214" s="167">
        <v>1</v>
      </c>
      <c r="F214" s="169">
        <v>3</v>
      </c>
      <c r="G214" s="168" t="s">
        <v>122</v>
      </c>
      <c r="H214" s="146">
        <v>181</v>
      </c>
      <c r="I214" s="174">
        <v>0</v>
      </c>
      <c r="J214" s="174">
        <v>0</v>
      </c>
      <c r="K214" s="174">
        <v>0</v>
      </c>
      <c r="L214" s="174">
        <v>0</v>
      </c>
      <c r="M214" s="38"/>
    </row>
    <row r="215" spans="1:16" ht="27.75" hidden="1" customHeight="1">
      <c r="A215" s="166">
        <v>3</v>
      </c>
      <c r="B215" s="167">
        <v>1</v>
      </c>
      <c r="C215" s="167">
        <v>2</v>
      </c>
      <c r="D215" s="166">
        <v>1</v>
      </c>
      <c r="E215" s="167">
        <v>1</v>
      </c>
      <c r="F215" s="169">
        <v>4</v>
      </c>
      <c r="G215" s="168" t="s">
        <v>123</v>
      </c>
      <c r="H215" s="146">
        <v>182</v>
      </c>
      <c r="I215" s="174">
        <v>0</v>
      </c>
      <c r="J215" s="174">
        <v>0</v>
      </c>
      <c r="K215" s="174">
        <v>0</v>
      </c>
      <c r="L215" s="174">
        <v>0</v>
      </c>
      <c r="M215" s="38"/>
    </row>
    <row r="216" spans="1:16" ht="27" hidden="1" customHeight="1">
      <c r="A216" s="180">
        <v>3</v>
      </c>
      <c r="B216" s="189">
        <v>1</v>
      </c>
      <c r="C216" s="189">
        <v>2</v>
      </c>
      <c r="D216" s="188">
        <v>1</v>
      </c>
      <c r="E216" s="189">
        <v>1</v>
      </c>
      <c r="F216" s="190">
        <v>5</v>
      </c>
      <c r="G216" s="191" t="s">
        <v>124</v>
      </c>
      <c r="H216" s="146">
        <v>183</v>
      </c>
      <c r="I216" s="174">
        <v>0</v>
      </c>
      <c r="J216" s="174">
        <v>0</v>
      </c>
      <c r="K216" s="174">
        <v>0</v>
      </c>
      <c r="L216" s="220">
        <v>0</v>
      </c>
      <c r="M216" s="38"/>
    </row>
    <row r="217" spans="1:16" ht="29.25" hidden="1" customHeight="1">
      <c r="A217" s="166">
        <v>3</v>
      </c>
      <c r="B217" s="167">
        <v>1</v>
      </c>
      <c r="C217" s="167">
        <v>3</v>
      </c>
      <c r="D217" s="166"/>
      <c r="E217" s="167"/>
      <c r="F217" s="169"/>
      <c r="G217" s="168" t="s">
        <v>125</v>
      </c>
      <c r="H217" s="146">
        <v>184</v>
      </c>
      <c r="I217" s="155">
        <f>SUM(I218+I221)</f>
        <v>0</v>
      </c>
      <c r="J217" s="197">
        <f>SUM(J218+J221)</f>
        <v>0</v>
      </c>
      <c r="K217" s="156">
        <f>SUM(K218+K221)</f>
        <v>0</v>
      </c>
      <c r="L217" s="155">
        <f>SUM(L218+L221)</f>
        <v>0</v>
      </c>
      <c r="M217" s="38"/>
    </row>
    <row r="218" spans="1:16" ht="27.75" hidden="1" customHeight="1">
      <c r="A218" s="161">
        <v>3</v>
      </c>
      <c r="B218" s="159">
        <v>1</v>
      </c>
      <c r="C218" s="159">
        <v>3</v>
      </c>
      <c r="D218" s="161">
        <v>1</v>
      </c>
      <c r="E218" s="166"/>
      <c r="F218" s="162"/>
      <c r="G218" s="160" t="s">
        <v>126</v>
      </c>
      <c r="H218" s="146">
        <v>185</v>
      </c>
      <c r="I218" s="177">
        <f t="shared" ref="I218:L219" si="20">I219</f>
        <v>0</v>
      </c>
      <c r="J218" s="199">
        <f t="shared" si="20"/>
        <v>0</v>
      </c>
      <c r="K218" s="178">
        <f t="shared" si="20"/>
        <v>0</v>
      </c>
      <c r="L218" s="177">
        <f t="shared" si="20"/>
        <v>0</v>
      </c>
      <c r="M218" s="38"/>
    </row>
    <row r="219" spans="1:16" ht="30.75" hidden="1" customHeight="1">
      <c r="A219" s="166">
        <v>3</v>
      </c>
      <c r="B219" s="167">
        <v>1</v>
      </c>
      <c r="C219" s="167">
        <v>3</v>
      </c>
      <c r="D219" s="166">
        <v>1</v>
      </c>
      <c r="E219" s="166">
        <v>1</v>
      </c>
      <c r="F219" s="169"/>
      <c r="G219" s="160" t="s">
        <v>126</v>
      </c>
      <c r="H219" s="146">
        <v>186</v>
      </c>
      <c r="I219" s="155">
        <f t="shared" si="20"/>
        <v>0</v>
      </c>
      <c r="J219" s="197">
        <f t="shared" si="20"/>
        <v>0</v>
      </c>
      <c r="K219" s="156">
        <f t="shared" si="20"/>
        <v>0</v>
      </c>
      <c r="L219" s="155">
        <f t="shared" si="20"/>
        <v>0</v>
      </c>
      <c r="M219" s="38"/>
    </row>
    <row r="220" spans="1:16" ht="27.75" hidden="1" customHeight="1">
      <c r="A220" s="166">
        <v>3</v>
      </c>
      <c r="B220" s="168">
        <v>1</v>
      </c>
      <c r="C220" s="166">
        <v>3</v>
      </c>
      <c r="D220" s="167">
        <v>1</v>
      </c>
      <c r="E220" s="167">
        <v>1</v>
      </c>
      <c r="F220" s="169">
        <v>1</v>
      </c>
      <c r="G220" s="160" t="s">
        <v>126</v>
      </c>
      <c r="H220" s="146">
        <v>187</v>
      </c>
      <c r="I220" s="220">
        <v>0</v>
      </c>
      <c r="J220" s="220">
        <v>0</v>
      </c>
      <c r="K220" s="220">
        <v>0</v>
      </c>
      <c r="L220" s="220">
        <v>0</v>
      </c>
      <c r="M220" s="38"/>
    </row>
    <row r="221" spans="1:16" ht="30.75" hidden="1" customHeight="1">
      <c r="A221" s="166">
        <v>3</v>
      </c>
      <c r="B221" s="168">
        <v>1</v>
      </c>
      <c r="C221" s="166">
        <v>3</v>
      </c>
      <c r="D221" s="167">
        <v>2</v>
      </c>
      <c r="E221" s="167"/>
      <c r="F221" s="169"/>
      <c r="G221" s="168" t="s">
        <v>127</v>
      </c>
      <c r="H221" s="146">
        <v>188</v>
      </c>
      <c r="I221" s="155">
        <f>I222</f>
        <v>0</v>
      </c>
      <c r="J221" s="197">
        <f>J222</f>
        <v>0</v>
      </c>
      <c r="K221" s="156">
        <f>K222</f>
        <v>0</v>
      </c>
      <c r="L221" s="155">
        <f>L222</f>
        <v>0</v>
      </c>
      <c r="M221" s="38"/>
    </row>
    <row r="222" spans="1:16" ht="27" hidden="1" customHeight="1">
      <c r="A222" s="161">
        <v>3</v>
      </c>
      <c r="B222" s="160">
        <v>1</v>
      </c>
      <c r="C222" s="161">
        <v>3</v>
      </c>
      <c r="D222" s="159">
        <v>2</v>
      </c>
      <c r="E222" s="159">
        <v>1</v>
      </c>
      <c r="F222" s="162"/>
      <c r="G222" s="168" t="s">
        <v>127</v>
      </c>
      <c r="H222" s="146">
        <v>189</v>
      </c>
      <c r="I222" s="155">
        <f t="shared" ref="I222:P222" si="21">SUM(I223:I228)</f>
        <v>0</v>
      </c>
      <c r="J222" s="155">
        <f t="shared" si="21"/>
        <v>0</v>
      </c>
      <c r="K222" s="155">
        <f t="shared" si="21"/>
        <v>0</v>
      </c>
      <c r="L222" s="155">
        <f t="shared" si="21"/>
        <v>0</v>
      </c>
      <c r="M222" s="226">
        <f t="shared" si="21"/>
        <v>0</v>
      </c>
      <c r="N222" s="226">
        <f t="shared" si="21"/>
        <v>0</v>
      </c>
      <c r="O222" s="226">
        <f t="shared" si="21"/>
        <v>0</v>
      </c>
      <c r="P222" s="226">
        <f t="shared" si="21"/>
        <v>0</v>
      </c>
    </row>
    <row r="223" spans="1:16" ht="24.75" hidden="1" customHeight="1">
      <c r="A223" s="166">
        <v>3</v>
      </c>
      <c r="B223" s="168">
        <v>1</v>
      </c>
      <c r="C223" s="166">
        <v>3</v>
      </c>
      <c r="D223" s="167">
        <v>2</v>
      </c>
      <c r="E223" s="167">
        <v>1</v>
      </c>
      <c r="F223" s="169">
        <v>1</v>
      </c>
      <c r="G223" s="168" t="s">
        <v>128</v>
      </c>
      <c r="H223" s="146">
        <v>190</v>
      </c>
      <c r="I223" s="174">
        <v>0</v>
      </c>
      <c r="J223" s="174">
        <v>0</v>
      </c>
      <c r="K223" s="174">
        <v>0</v>
      </c>
      <c r="L223" s="220">
        <v>0</v>
      </c>
      <c r="M223" s="38"/>
    </row>
    <row r="224" spans="1:16" ht="26.25" hidden="1" customHeight="1">
      <c r="A224" s="166">
        <v>3</v>
      </c>
      <c r="B224" s="168">
        <v>1</v>
      </c>
      <c r="C224" s="166">
        <v>3</v>
      </c>
      <c r="D224" s="167">
        <v>2</v>
      </c>
      <c r="E224" s="167">
        <v>1</v>
      </c>
      <c r="F224" s="169">
        <v>2</v>
      </c>
      <c r="G224" s="168" t="s">
        <v>129</v>
      </c>
      <c r="H224" s="146">
        <v>191</v>
      </c>
      <c r="I224" s="174">
        <v>0</v>
      </c>
      <c r="J224" s="174">
        <v>0</v>
      </c>
      <c r="K224" s="174">
        <v>0</v>
      </c>
      <c r="L224" s="174">
        <v>0</v>
      </c>
      <c r="M224" s="38"/>
    </row>
    <row r="225" spans="1:13" ht="26.25" hidden="1" customHeight="1">
      <c r="A225" s="166">
        <v>3</v>
      </c>
      <c r="B225" s="168">
        <v>1</v>
      </c>
      <c r="C225" s="166">
        <v>3</v>
      </c>
      <c r="D225" s="167">
        <v>2</v>
      </c>
      <c r="E225" s="167">
        <v>1</v>
      </c>
      <c r="F225" s="169">
        <v>3</v>
      </c>
      <c r="G225" s="168" t="s">
        <v>130</v>
      </c>
      <c r="H225" s="146">
        <v>192</v>
      </c>
      <c r="I225" s="174">
        <v>0</v>
      </c>
      <c r="J225" s="174">
        <v>0</v>
      </c>
      <c r="K225" s="174">
        <v>0</v>
      </c>
      <c r="L225" s="174">
        <v>0</v>
      </c>
      <c r="M225" s="38"/>
    </row>
    <row r="226" spans="1:13" ht="27.75" hidden="1" customHeight="1">
      <c r="A226" s="166">
        <v>3</v>
      </c>
      <c r="B226" s="168">
        <v>1</v>
      </c>
      <c r="C226" s="166">
        <v>3</v>
      </c>
      <c r="D226" s="167">
        <v>2</v>
      </c>
      <c r="E226" s="167">
        <v>1</v>
      </c>
      <c r="F226" s="169">
        <v>4</v>
      </c>
      <c r="G226" s="168" t="s">
        <v>363</v>
      </c>
      <c r="H226" s="146">
        <v>193</v>
      </c>
      <c r="I226" s="174">
        <v>0</v>
      </c>
      <c r="J226" s="174">
        <v>0</v>
      </c>
      <c r="K226" s="174">
        <v>0</v>
      </c>
      <c r="L226" s="220">
        <v>0</v>
      </c>
      <c r="M226" s="38"/>
    </row>
    <row r="227" spans="1:13" ht="29.25" hidden="1" customHeight="1">
      <c r="A227" s="166">
        <v>3</v>
      </c>
      <c r="B227" s="168">
        <v>1</v>
      </c>
      <c r="C227" s="166">
        <v>3</v>
      </c>
      <c r="D227" s="167">
        <v>2</v>
      </c>
      <c r="E227" s="167">
        <v>1</v>
      </c>
      <c r="F227" s="169">
        <v>5</v>
      </c>
      <c r="G227" s="160" t="s">
        <v>131</v>
      </c>
      <c r="H227" s="146">
        <v>194</v>
      </c>
      <c r="I227" s="174">
        <v>0</v>
      </c>
      <c r="J227" s="174">
        <v>0</v>
      </c>
      <c r="K227" s="174">
        <v>0</v>
      </c>
      <c r="L227" s="174">
        <v>0</v>
      </c>
      <c r="M227" s="38"/>
    </row>
    <row r="228" spans="1:13" ht="25.5" hidden="1" customHeight="1">
      <c r="A228" s="166">
        <v>3</v>
      </c>
      <c r="B228" s="168">
        <v>1</v>
      </c>
      <c r="C228" s="166">
        <v>3</v>
      </c>
      <c r="D228" s="167">
        <v>2</v>
      </c>
      <c r="E228" s="167">
        <v>1</v>
      </c>
      <c r="F228" s="169">
        <v>6</v>
      </c>
      <c r="G228" s="160" t="s">
        <v>127</v>
      </c>
      <c r="H228" s="146">
        <v>195</v>
      </c>
      <c r="I228" s="174">
        <v>0</v>
      </c>
      <c r="J228" s="174">
        <v>0</v>
      </c>
      <c r="K228" s="174">
        <v>0</v>
      </c>
      <c r="L228" s="220">
        <v>0</v>
      </c>
      <c r="M228" s="38"/>
    </row>
    <row r="229" spans="1:13" ht="27" hidden="1" customHeight="1">
      <c r="A229" s="161">
        <v>3</v>
      </c>
      <c r="B229" s="159">
        <v>1</v>
      </c>
      <c r="C229" s="159">
        <v>4</v>
      </c>
      <c r="D229" s="159"/>
      <c r="E229" s="159"/>
      <c r="F229" s="162"/>
      <c r="G229" s="160" t="s">
        <v>132</v>
      </c>
      <c r="H229" s="146">
        <v>196</v>
      </c>
      <c r="I229" s="177">
        <f t="shared" ref="I229:L231" si="22">I230</f>
        <v>0</v>
      </c>
      <c r="J229" s="199">
        <f t="shared" si="22"/>
        <v>0</v>
      </c>
      <c r="K229" s="178">
        <f t="shared" si="22"/>
        <v>0</v>
      </c>
      <c r="L229" s="178">
        <f t="shared" si="22"/>
        <v>0</v>
      </c>
      <c r="M229" s="38"/>
    </row>
    <row r="230" spans="1:13" ht="27" hidden="1" customHeight="1">
      <c r="A230" s="180">
        <v>3</v>
      </c>
      <c r="B230" s="189">
        <v>1</v>
      </c>
      <c r="C230" s="189">
        <v>4</v>
      </c>
      <c r="D230" s="189">
        <v>1</v>
      </c>
      <c r="E230" s="189"/>
      <c r="F230" s="190"/>
      <c r="G230" s="160" t="s">
        <v>132</v>
      </c>
      <c r="H230" s="146">
        <v>197</v>
      </c>
      <c r="I230" s="184">
        <f t="shared" si="22"/>
        <v>0</v>
      </c>
      <c r="J230" s="211">
        <f t="shared" si="22"/>
        <v>0</v>
      </c>
      <c r="K230" s="185">
        <f t="shared" si="22"/>
        <v>0</v>
      </c>
      <c r="L230" s="185">
        <f t="shared" si="22"/>
        <v>0</v>
      </c>
      <c r="M230" s="38"/>
    </row>
    <row r="231" spans="1:13" ht="27.75" hidden="1" customHeight="1">
      <c r="A231" s="166">
        <v>3</v>
      </c>
      <c r="B231" s="167">
        <v>1</v>
      </c>
      <c r="C231" s="167">
        <v>4</v>
      </c>
      <c r="D231" s="167">
        <v>1</v>
      </c>
      <c r="E231" s="167">
        <v>1</v>
      </c>
      <c r="F231" s="169"/>
      <c r="G231" s="160" t="s">
        <v>133</v>
      </c>
      <c r="H231" s="146">
        <v>198</v>
      </c>
      <c r="I231" s="155">
        <f t="shared" si="22"/>
        <v>0</v>
      </c>
      <c r="J231" s="197">
        <f t="shared" si="22"/>
        <v>0</v>
      </c>
      <c r="K231" s="156">
        <f t="shared" si="22"/>
        <v>0</v>
      </c>
      <c r="L231" s="156">
        <f t="shared" si="22"/>
        <v>0</v>
      </c>
      <c r="M231" s="38"/>
    </row>
    <row r="232" spans="1:13" ht="27" hidden="1" customHeight="1">
      <c r="A232" s="170">
        <v>3</v>
      </c>
      <c r="B232" s="166">
        <v>1</v>
      </c>
      <c r="C232" s="167">
        <v>4</v>
      </c>
      <c r="D232" s="167">
        <v>1</v>
      </c>
      <c r="E232" s="167">
        <v>1</v>
      </c>
      <c r="F232" s="169">
        <v>1</v>
      </c>
      <c r="G232" s="160" t="s">
        <v>133</v>
      </c>
      <c r="H232" s="146">
        <v>199</v>
      </c>
      <c r="I232" s="174">
        <v>0</v>
      </c>
      <c r="J232" s="174">
        <v>0</v>
      </c>
      <c r="K232" s="174">
        <v>0</v>
      </c>
      <c r="L232" s="174">
        <v>0</v>
      </c>
      <c r="M232" s="38"/>
    </row>
    <row r="233" spans="1:13" ht="26.25" hidden="1" customHeight="1">
      <c r="A233" s="170">
        <v>3</v>
      </c>
      <c r="B233" s="167">
        <v>1</v>
      </c>
      <c r="C233" s="167">
        <v>5</v>
      </c>
      <c r="D233" s="167"/>
      <c r="E233" s="167"/>
      <c r="F233" s="169"/>
      <c r="G233" s="168" t="s">
        <v>392</v>
      </c>
      <c r="H233" s="146">
        <v>200</v>
      </c>
      <c r="I233" s="155">
        <f t="shared" ref="I233:L234" si="23">I234</f>
        <v>0</v>
      </c>
      <c r="J233" s="155">
        <f t="shared" si="23"/>
        <v>0</v>
      </c>
      <c r="K233" s="155">
        <f t="shared" si="23"/>
        <v>0</v>
      </c>
      <c r="L233" s="155">
        <f t="shared" si="23"/>
        <v>0</v>
      </c>
      <c r="M233" s="38"/>
    </row>
    <row r="234" spans="1:13" ht="30" hidden="1" customHeight="1">
      <c r="A234" s="170">
        <v>3</v>
      </c>
      <c r="B234" s="167">
        <v>1</v>
      </c>
      <c r="C234" s="167">
        <v>5</v>
      </c>
      <c r="D234" s="167">
        <v>1</v>
      </c>
      <c r="E234" s="167"/>
      <c r="F234" s="169"/>
      <c r="G234" s="168" t="s">
        <v>392</v>
      </c>
      <c r="H234" s="146">
        <v>201</v>
      </c>
      <c r="I234" s="155">
        <f t="shared" si="23"/>
        <v>0</v>
      </c>
      <c r="J234" s="155">
        <f t="shared" si="23"/>
        <v>0</v>
      </c>
      <c r="K234" s="155">
        <f t="shared" si="23"/>
        <v>0</v>
      </c>
      <c r="L234" s="155">
        <f t="shared" si="23"/>
        <v>0</v>
      </c>
      <c r="M234" s="38"/>
    </row>
    <row r="235" spans="1:13" ht="27" hidden="1" customHeight="1">
      <c r="A235" s="170">
        <v>3</v>
      </c>
      <c r="B235" s="167">
        <v>1</v>
      </c>
      <c r="C235" s="167">
        <v>5</v>
      </c>
      <c r="D235" s="167">
        <v>1</v>
      </c>
      <c r="E235" s="167">
        <v>1</v>
      </c>
      <c r="F235" s="169"/>
      <c r="G235" s="168" t="s">
        <v>392</v>
      </c>
      <c r="H235" s="146">
        <v>202</v>
      </c>
      <c r="I235" s="155">
        <f>SUM(I236:I238)</f>
        <v>0</v>
      </c>
      <c r="J235" s="155">
        <f>SUM(J236:J238)</f>
        <v>0</v>
      </c>
      <c r="K235" s="155">
        <f>SUM(K236:K238)</f>
        <v>0</v>
      </c>
      <c r="L235" s="155">
        <f>SUM(L236:L238)</f>
        <v>0</v>
      </c>
      <c r="M235" s="38"/>
    </row>
    <row r="236" spans="1:13" ht="31.5" hidden="1" customHeight="1">
      <c r="A236" s="170">
        <v>3</v>
      </c>
      <c r="B236" s="167">
        <v>1</v>
      </c>
      <c r="C236" s="167">
        <v>5</v>
      </c>
      <c r="D236" s="167">
        <v>1</v>
      </c>
      <c r="E236" s="167">
        <v>1</v>
      </c>
      <c r="F236" s="169">
        <v>1</v>
      </c>
      <c r="G236" s="227" t="s">
        <v>134</v>
      </c>
      <c r="H236" s="146">
        <v>203</v>
      </c>
      <c r="I236" s="174">
        <v>0</v>
      </c>
      <c r="J236" s="174">
        <v>0</v>
      </c>
      <c r="K236" s="174">
        <v>0</v>
      </c>
      <c r="L236" s="174">
        <v>0</v>
      </c>
      <c r="M236" s="38"/>
    </row>
    <row r="237" spans="1:13" ht="25.5" hidden="1" customHeight="1">
      <c r="A237" s="170">
        <v>3</v>
      </c>
      <c r="B237" s="167">
        <v>1</v>
      </c>
      <c r="C237" s="167">
        <v>5</v>
      </c>
      <c r="D237" s="167">
        <v>1</v>
      </c>
      <c r="E237" s="167">
        <v>1</v>
      </c>
      <c r="F237" s="169">
        <v>2</v>
      </c>
      <c r="G237" s="227" t="s">
        <v>135</v>
      </c>
      <c r="H237" s="146">
        <v>204</v>
      </c>
      <c r="I237" s="174">
        <v>0</v>
      </c>
      <c r="J237" s="174">
        <v>0</v>
      </c>
      <c r="K237" s="174">
        <v>0</v>
      </c>
      <c r="L237" s="174">
        <v>0</v>
      </c>
      <c r="M237" s="38"/>
    </row>
    <row r="238" spans="1:13" ht="28.5" hidden="1" customHeight="1">
      <c r="A238" s="170">
        <v>3</v>
      </c>
      <c r="B238" s="167">
        <v>1</v>
      </c>
      <c r="C238" s="167">
        <v>5</v>
      </c>
      <c r="D238" s="167">
        <v>1</v>
      </c>
      <c r="E238" s="167">
        <v>1</v>
      </c>
      <c r="F238" s="169">
        <v>3</v>
      </c>
      <c r="G238" s="227" t="s">
        <v>136</v>
      </c>
      <c r="H238" s="146">
        <v>205</v>
      </c>
      <c r="I238" s="174">
        <v>0</v>
      </c>
      <c r="J238" s="174">
        <v>0</v>
      </c>
      <c r="K238" s="174">
        <v>0</v>
      </c>
      <c r="L238" s="174">
        <v>0</v>
      </c>
      <c r="M238" s="38"/>
    </row>
    <row r="239" spans="1:13" ht="41.25" hidden="1" customHeight="1">
      <c r="A239" s="151">
        <v>3</v>
      </c>
      <c r="B239" s="152">
        <v>2</v>
      </c>
      <c r="C239" s="152"/>
      <c r="D239" s="152"/>
      <c r="E239" s="152"/>
      <c r="F239" s="154"/>
      <c r="G239" s="153" t="s">
        <v>364</v>
      </c>
      <c r="H239" s="146">
        <v>206</v>
      </c>
      <c r="I239" s="155">
        <f>SUM(I240+I272)</f>
        <v>0</v>
      </c>
      <c r="J239" s="197">
        <f>SUM(J240+J272)</f>
        <v>0</v>
      </c>
      <c r="K239" s="156">
        <f>SUM(K240+K272)</f>
        <v>0</v>
      </c>
      <c r="L239" s="156">
        <f>SUM(L240+L272)</f>
        <v>0</v>
      </c>
      <c r="M239" s="38"/>
    </row>
    <row r="240" spans="1:13" ht="26.25" hidden="1" customHeight="1">
      <c r="A240" s="180">
        <v>3</v>
      </c>
      <c r="B240" s="188">
        <v>2</v>
      </c>
      <c r="C240" s="189">
        <v>1</v>
      </c>
      <c r="D240" s="189"/>
      <c r="E240" s="189"/>
      <c r="F240" s="190"/>
      <c r="G240" s="191" t="s">
        <v>138</v>
      </c>
      <c r="H240" s="146">
        <v>207</v>
      </c>
      <c r="I240" s="184">
        <f>SUM(I241+I250+I254+I258+I262+I265+I268)</f>
        <v>0</v>
      </c>
      <c r="J240" s="211">
        <f>SUM(J241+J250+J254+J258+J262+J265+J268)</f>
        <v>0</v>
      </c>
      <c r="K240" s="185">
        <f>SUM(K241+K250+K254+K258+K262+K265+K268)</f>
        <v>0</v>
      </c>
      <c r="L240" s="185">
        <f>SUM(L241+L250+L254+L258+L262+L265+L268)</f>
        <v>0</v>
      </c>
      <c r="M240" s="38"/>
    </row>
    <row r="241" spans="1:13" ht="30" hidden="1" customHeight="1">
      <c r="A241" s="166">
        <v>3</v>
      </c>
      <c r="B241" s="167">
        <v>2</v>
      </c>
      <c r="C241" s="167">
        <v>1</v>
      </c>
      <c r="D241" s="167">
        <v>1</v>
      </c>
      <c r="E241" s="167"/>
      <c r="F241" s="169"/>
      <c r="G241" s="168" t="s">
        <v>139</v>
      </c>
      <c r="H241" s="146">
        <v>208</v>
      </c>
      <c r="I241" s="184">
        <f>I242</f>
        <v>0</v>
      </c>
      <c r="J241" s="184">
        <f>J242</f>
        <v>0</v>
      </c>
      <c r="K241" s="184">
        <f>K242</f>
        <v>0</v>
      </c>
      <c r="L241" s="184">
        <f>L242</f>
        <v>0</v>
      </c>
      <c r="M241" s="38"/>
    </row>
    <row r="242" spans="1:13" ht="27" hidden="1" customHeight="1">
      <c r="A242" s="166">
        <v>3</v>
      </c>
      <c r="B242" s="166">
        <v>2</v>
      </c>
      <c r="C242" s="167">
        <v>1</v>
      </c>
      <c r="D242" s="167">
        <v>1</v>
      </c>
      <c r="E242" s="167">
        <v>1</v>
      </c>
      <c r="F242" s="169"/>
      <c r="G242" s="168" t="s">
        <v>140</v>
      </c>
      <c r="H242" s="146">
        <v>209</v>
      </c>
      <c r="I242" s="155">
        <f>SUM(I243:I243)</f>
        <v>0</v>
      </c>
      <c r="J242" s="197">
        <f>SUM(J243:J243)</f>
        <v>0</v>
      </c>
      <c r="K242" s="156">
        <f>SUM(K243:K243)</f>
        <v>0</v>
      </c>
      <c r="L242" s="156">
        <f>SUM(L243:L243)</f>
        <v>0</v>
      </c>
      <c r="M242" s="38"/>
    </row>
    <row r="243" spans="1:13" ht="25.5" hidden="1" customHeight="1">
      <c r="A243" s="180">
        <v>3</v>
      </c>
      <c r="B243" s="180">
        <v>2</v>
      </c>
      <c r="C243" s="189">
        <v>1</v>
      </c>
      <c r="D243" s="189">
        <v>1</v>
      </c>
      <c r="E243" s="189">
        <v>1</v>
      </c>
      <c r="F243" s="190">
        <v>1</v>
      </c>
      <c r="G243" s="191" t="s">
        <v>140</v>
      </c>
      <c r="H243" s="146">
        <v>210</v>
      </c>
      <c r="I243" s="174">
        <v>0</v>
      </c>
      <c r="J243" s="174">
        <v>0</v>
      </c>
      <c r="K243" s="174">
        <v>0</v>
      </c>
      <c r="L243" s="174">
        <v>0</v>
      </c>
      <c r="M243" s="38"/>
    </row>
    <row r="244" spans="1:13" ht="25.5" hidden="1" customHeight="1">
      <c r="A244" s="180">
        <v>3</v>
      </c>
      <c r="B244" s="189">
        <v>2</v>
      </c>
      <c r="C244" s="189">
        <v>1</v>
      </c>
      <c r="D244" s="189">
        <v>1</v>
      </c>
      <c r="E244" s="189">
        <v>2</v>
      </c>
      <c r="F244" s="190"/>
      <c r="G244" s="191" t="s">
        <v>141</v>
      </c>
      <c r="H244" s="146">
        <v>211</v>
      </c>
      <c r="I244" s="155">
        <f>SUM(I245:I246)</f>
        <v>0</v>
      </c>
      <c r="J244" s="155">
        <f>SUM(J245:J246)</f>
        <v>0</v>
      </c>
      <c r="K244" s="155">
        <f>SUM(K245:K246)</f>
        <v>0</v>
      </c>
      <c r="L244" s="155">
        <f>SUM(L245:L246)</f>
        <v>0</v>
      </c>
      <c r="M244" s="38"/>
    </row>
    <row r="245" spans="1:13" ht="24.75" hidden="1" customHeight="1">
      <c r="A245" s="180">
        <v>3</v>
      </c>
      <c r="B245" s="189">
        <v>2</v>
      </c>
      <c r="C245" s="189">
        <v>1</v>
      </c>
      <c r="D245" s="189">
        <v>1</v>
      </c>
      <c r="E245" s="189">
        <v>2</v>
      </c>
      <c r="F245" s="190">
        <v>1</v>
      </c>
      <c r="G245" s="191" t="s">
        <v>142</v>
      </c>
      <c r="H245" s="146">
        <v>212</v>
      </c>
      <c r="I245" s="174">
        <v>0</v>
      </c>
      <c r="J245" s="174">
        <v>0</v>
      </c>
      <c r="K245" s="174">
        <v>0</v>
      </c>
      <c r="L245" s="174">
        <v>0</v>
      </c>
      <c r="M245" s="38"/>
    </row>
    <row r="246" spans="1:13" ht="25.5" hidden="1" customHeight="1">
      <c r="A246" s="180">
        <v>3</v>
      </c>
      <c r="B246" s="189">
        <v>2</v>
      </c>
      <c r="C246" s="189">
        <v>1</v>
      </c>
      <c r="D246" s="189">
        <v>1</v>
      </c>
      <c r="E246" s="189">
        <v>2</v>
      </c>
      <c r="F246" s="190">
        <v>2</v>
      </c>
      <c r="G246" s="191" t="s">
        <v>143</v>
      </c>
      <c r="H246" s="146">
        <v>213</v>
      </c>
      <c r="I246" s="174">
        <v>0</v>
      </c>
      <c r="J246" s="174">
        <v>0</v>
      </c>
      <c r="K246" s="174">
        <v>0</v>
      </c>
      <c r="L246" s="174">
        <v>0</v>
      </c>
      <c r="M246" s="38"/>
    </row>
    <row r="247" spans="1:13" ht="25.5" hidden="1" customHeight="1">
      <c r="A247" s="180">
        <v>3</v>
      </c>
      <c r="B247" s="189">
        <v>2</v>
      </c>
      <c r="C247" s="189">
        <v>1</v>
      </c>
      <c r="D247" s="189">
        <v>1</v>
      </c>
      <c r="E247" s="189">
        <v>3</v>
      </c>
      <c r="F247" s="228"/>
      <c r="G247" s="191" t="s">
        <v>144</v>
      </c>
      <c r="H247" s="146">
        <v>214</v>
      </c>
      <c r="I247" s="155">
        <f>SUM(I248:I249)</f>
        <v>0</v>
      </c>
      <c r="J247" s="155">
        <f>SUM(J248:J249)</f>
        <v>0</v>
      </c>
      <c r="K247" s="155">
        <f>SUM(K248:K249)</f>
        <v>0</v>
      </c>
      <c r="L247" s="155">
        <f>SUM(L248:L249)</f>
        <v>0</v>
      </c>
      <c r="M247" s="38"/>
    </row>
    <row r="248" spans="1:13" ht="29.25" hidden="1" customHeight="1">
      <c r="A248" s="180">
        <v>3</v>
      </c>
      <c r="B248" s="189">
        <v>2</v>
      </c>
      <c r="C248" s="189">
        <v>1</v>
      </c>
      <c r="D248" s="189">
        <v>1</v>
      </c>
      <c r="E248" s="189">
        <v>3</v>
      </c>
      <c r="F248" s="190">
        <v>1</v>
      </c>
      <c r="G248" s="191" t="s">
        <v>145</v>
      </c>
      <c r="H248" s="146">
        <v>215</v>
      </c>
      <c r="I248" s="174">
        <v>0</v>
      </c>
      <c r="J248" s="174">
        <v>0</v>
      </c>
      <c r="K248" s="174">
        <v>0</v>
      </c>
      <c r="L248" s="174">
        <v>0</v>
      </c>
      <c r="M248" s="38"/>
    </row>
    <row r="249" spans="1:13" ht="25.5" hidden="1" customHeight="1">
      <c r="A249" s="180">
        <v>3</v>
      </c>
      <c r="B249" s="189">
        <v>2</v>
      </c>
      <c r="C249" s="189">
        <v>1</v>
      </c>
      <c r="D249" s="189">
        <v>1</v>
      </c>
      <c r="E249" s="189">
        <v>3</v>
      </c>
      <c r="F249" s="190">
        <v>2</v>
      </c>
      <c r="G249" s="191" t="s">
        <v>146</v>
      </c>
      <c r="H249" s="146">
        <v>216</v>
      </c>
      <c r="I249" s="174">
        <v>0</v>
      </c>
      <c r="J249" s="174">
        <v>0</v>
      </c>
      <c r="K249" s="174">
        <v>0</v>
      </c>
      <c r="L249" s="174">
        <v>0</v>
      </c>
      <c r="M249" s="38"/>
    </row>
    <row r="250" spans="1:13" ht="27" hidden="1" customHeight="1">
      <c r="A250" s="166">
        <v>3</v>
      </c>
      <c r="B250" s="167">
        <v>2</v>
      </c>
      <c r="C250" s="167">
        <v>1</v>
      </c>
      <c r="D250" s="167">
        <v>2</v>
      </c>
      <c r="E250" s="167"/>
      <c r="F250" s="169"/>
      <c r="G250" s="168" t="s">
        <v>147</v>
      </c>
      <c r="H250" s="146">
        <v>217</v>
      </c>
      <c r="I250" s="155">
        <f>I251</f>
        <v>0</v>
      </c>
      <c r="J250" s="155">
        <f>J251</f>
        <v>0</v>
      </c>
      <c r="K250" s="155">
        <f>K251</f>
        <v>0</v>
      </c>
      <c r="L250" s="155">
        <f>L251</f>
        <v>0</v>
      </c>
      <c r="M250" s="38"/>
    </row>
    <row r="251" spans="1:13" ht="27.75" hidden="1" customHeight="1">
      <c r="A251" s="166">
        <v>3</v>
      </c>
      <c r="B251" s="167">
        <v>2</v>
      </c>
      <c r="C251" s="167">
        <v>1</v>
      </c>
      <c r="D251" s="167">
        <v>2</v>
      </c>
      <c r="E251" s="167">
        <v>1</v>
      </c>
      <c r="F251" s="169"/>
      <c r="G251" s="168" t="s">
        <v>147</v>
      </c>
      <c r="H251" s="146">
        <v>218</v>
      </c>
      <c r="I251" s="155">
        <f>SUM(I252:I253)</f>
        <v>0</v>
      </c>
      <c r="J251" s="197">
        <f>SUM(J252:J253)</f>
        <v>0</v>
      </c>
      <c r="K251" s="156">
        <f>SUM(K252:K253)</f>
        <v>0</v>
      </c>
      <c r="L251" s="156">
        <f>SUM(L252:L253)</f>
        <v>0</v>
      </c>
      <c r="M251" s="38"/>
    </row>
    <row r="252" spans="1:13" ht="27" hidden="1" customHeight="1">
      <c r="A252" s="180">
        <v>3</v>
      </c>
      <c r="B252" s="188">
        <v>2</v>
      </c>
      <c r="C252" s="189">
        <v>1</v>
      </c>
      <c r="D252" s="189">
        <v>2</v>
      </c>
      <c r="E252" s="189">
        <v>1</v>
      </c>
      <c r="F252" s="190">
        <v>1</v>
      </c>
      <c r="G252" s="191" t="s">
        <v>148</v>
      </c>
      <c r="H252" s="146">
        <v>219</v>
      </c>
      <c r="I252" s="174">
        <v>0</v>
      </c>
      <c r="J252" s="174">
        <v>0</v>
      </c>
      <c r="K252" s="174">
        <v>0</v>
      </c>
      <c r="L252" s="174">
        <v>0</v>
      </c>
      <c r="M252" s="38"/>
    </row>
    <row r="253" spans="1:13" ht="25.5" hidden="1" customHeight="1">
      <c r="A253" s="166">
        <v>3</v>
      </c>
      <c r="B253" s="167">
        <v>2</v>
      </c>
      <c r="C253" s="167">
        <v>1</v>
      </c>
      <c r="D253" s="167">
        <v>2</v>
      </c>
      <c r="E253" s="167">
        <v>1</v>
      </c>
      <c r="F253" s="169">
        <v>2</v>
      </c>
      <c r="G253" s="168" t="s">
        <v>149</v>
      </c>
      <c r="H253" s="146">
        <v>220</v>
      </c>
      <c r="I253" s="174">
        <v>0</v>
      </c>
      <c r="J253" s="174">
        <v>0</v>
      </c>
      <c r="K253" s="174">
        <v>0</v>
      </c>
      <c r="L253" s="174">
        <v>0</v>
      </c>
      <c r="M253" s="38"/>
    </row>
    <row r="254" spans="1:13" ht="26.25" hidden="1" customHeight="1">
      <c r="A254" s="161">
        <v>3</v>
      </c>
      <c r="B254" s="159">
        <v>2</v>
      </c>
      <c r="C254" s="159">
        <v>1</v>
      </c>
      <c r="D254" s="159">
        <v>3</v>
      </c>
      <c r="E254" s="159"/>
      <c r="F254" s="162"/>
      <c r="G254" s="160" t="s">
        <v>150</v>
      </c>
      <c r="H254" s="146">
        <v>221</v>
      </c>
      <c r="I254" s="177">
        <f>I255</f>
        <v>0</v>
      </c>
      <c r="J254" s="199">
        <f>J255</f>
        <v>0</v>
      </c>
      <c r="K254" s="178">
        <f>K255</f>
        <v>0</v>
      </c>
      <c r="L254" s="178">
        <f>L255</f>
        <v>0</v>
      </c>
      <c r="M254" s="38"/>
    </row>
    <row r="255" spans="1:13" ht="29.25" hidden="1" customHeight="1">
      <c r="A255" s="166">
        <v>3</v>
      </c>
      <c r="B255" s="167">
        <v>2</v>
      </c>
      <c r="C255" s="167">
        <v>1</v>
      </c>
      <c r="D255" s="167">
        <v>3</v>
      </c>
      <c r="E255" s="167">
        <v>1</v>
      </c>
      <c r="F255" s="169"/>
      <c r="G255" s="160" t="s">
        <v>150</v>
      </c>
      <c r="H255" s="146">
        <v>222</v>
      </c>
      <c r="I255" s="155">
        <f>I256+I257</f>
        <v>0</v>
      </c>
      <c r="J255" s="155">
        <f>J256+J257</f>
        <v>0</v>
      </c>
      <c r="K255" s="155">
        <f>K256+K257</f>
        <v>0</v>
      </c>
      <c r="L255" s="155">
        <f>L256+L257</f>
        <v>0</v>
      </c>
      <c r="M255" s="38"/>
    </row>
    <row r="256" spans="1:13" ht="30" hidden="1" customHeight="1">
      <c r="A256" s="166">
        <v>3</v>
      </c>
      <c r="B256" s="167">
        <v>2</v>
      </c>
      <c r="C256" s="167">
        <v>1</v>
      </c>
      <c r="D256" s="167">
        <v>3</v>
      </c>
      <c r="E256" s="167">
        <v>1</v>
      </c>
      <c r="F256" s="169">
        <v>1</v>
      </c>
      <c r="G256" s="168" t="s">
        <v>151</v>
      </c>
      <c r="H256" s="146">
        <v>223</v>
      </c>
      <c r="I256" s="174">
        <v>0</v>
      </c>
      <c r="J256" s="174">
        <v>0</v>
      </c>
      <c r="K256" s="174">
        <v>0</v>
      </c>
      <c r="L256" s="174">
        <v>0</v>
      </c>
      <c r="M256" s="38"/>
    </row>
    <row r="257" spans="1:13" ht="27.75" hidden="1" customHeight="1">
      <c r="A257" s="166">
        <v>3</v>
      </c>
      <c r="B257" s="167">
        <v>2</v>
      </c>
      <c r="C257" s="167">
        <v>1</v>
      </c>
      <c r="D257" s="167">
        <v>3</v>
      </c>
      <c r="E257" s="167">
        <v>1</v>
      </c>
      <c r="F257" s="169">
        <v>2</v>
      </c>
      <c r="G257" s="168" t="s">
        <v>152</v>
      </c>
      <c r="H257" s="146">
        <v>224</v>
      </c>
      <c r="I257" s="220">
        <v>0</v>
      </c>
      <c r="J257" s="217">
        <v>0</v>
      </c>
      <c r="K257" s="220">
        <v>0</v>
      </c>
      <c r="L257" s="220">
        <v>0</v>
      </c>
      <c r="M257" s="38"/>
    </row>
    <row r="258" spans="1:13" ht="26.25" hidden="1" customHeight="1">
      <c r="A258" s="166">
        <v>3</v>
      </c>
      <c r="B258" s="167">
        <v>2</v>
      </c>
      <c r="C258" s="167">
        <v>1</v>
      </c>
      <c r="D258" s="167">
        <v>4</v>
      </c>
      <c r="E258" s="167"/>
      <c r="F258" s="169"/>
      <c r="G258" s="168" t="s">
        <v>153</v>
      </c>
      <c r="H258" s="146">
        <v>225</v>
      </c>
      <c r="I258" s="155">
        <f>I259</f>
        <v>0</v>
      </c>
      <c r="J258" s="156">
        <f>J259</f>
        <v>0</v>
      </c>
      <c r="K258" s="155">
        <f>K259</f>
        <v>0</v>
      </c>
      <c r="L258" s="156">
        <f>L259</f>
        <v>0</v>
      </c>
      <c r="M258" s="38"/>
    </row>
    <row r="259" spans="1:13" ht="27.75" hidden="1" customHeight="1">
      <c r="A259" s="161">
        <v>3</v>
      </c>
      <c r="B259" s="159">
        <v>2</v>
      </c>
      <c r="C259" s="159">
        <v>1</v>
      </c>
      <c r="D259" s="159">
        <v>4</v>
      </c>
      <c r="E259" s="159">
        <v>1</v>
      </c>
      <c r="F259" s="162"/>
      <c r="G259" s="160" t="s">
        <v>153</v>
      </c>
      <c r="H259" s="146">
        <v>226</v>
      </c>
      <c r="I259" s="177">
        <f>SUM(I260:I261)</f>
        <v>0</v>
      </c>
      <c r="J259" s="199">
        <f>SUM(J260:J261)</f>
        <v>0</v>
      </c>
      <c r="K259" s="178">
        <f>SUM(K260:K261)</f>
        <v>0</v>
      </c>
      <c r="L259" s="178">
        <f>SUM(L260:L261)</f>
        <v>0</v>
      </c>
      <c r="M259" s="38"/>
    </row>
    <row r="260" spans="1:13" ht="25.5" hidden="1" customHeight="1">
      <c r="A260" s="166">
        <v>3</v>
      </c>
      <c r="B260" s="167">
        <v>2</v>
      </c>
      <c r="C260" s="167">
        <v>1</v>
      </c>
      <c r="D260" s="167">
        <v>4</v>
      </c>
      <c r="E260" s="167">
        <v>1</v>
      </c>
      <c r="F260" s="169">
        <v>1</v>
      </c>
      <c r="G260" s="168" t="s">
        <v>154</v>
      </c>
      <c r="H260" s="146">
        <v>227</v>
      </c>
      <c r="I260" s="174">
        <v>0</v>
      </c>
      <c r="J260" s="174">
        <v>0</v>
      </c>
      <c r="K260" s="174">
        <v>0</v>
      </c>
      <c r="L260" s="174">
        <v>0</v>
      </c>
      <c r="M260" s="38"/>
    </row>
    <row r="261" spans="1:13" ht="27.75" hidden="1" customHeight="1">
      <c r="A261" s="166">
        <v>3</v>
      </c>
      <c r="B261" s="167">
        <v>2</v>
      </c>
      <c r="C261" s="167">
        <v>1</v>
      </c>
      <c r="D261" s="167">
        <v>4</v>
      </c>
      <c r="E261" s="167">
        <v>1</v>
      </c>
      <c r="F261" s="169">
        <v>2</v>
      </c>
      <c r="G261" s="168" t="s">
        <v>155</v>
      </c>
      <c r="H261" s="146">
        <v>228</v>
      </c>
      <c r="I261" s="174">
        <v>0</v>
      </c>
      <c r="J261" s="174">
        <v>0</v>
      </c>
      <c r="K261" s="174">
        <v>0</v>
      </c>
      <c r="L261" s="174">
        <v>0</v>
      </c>
      <c r="M261" s="38"/>
    </row>
    <row r="262" spans="1:13" hidden="1">
      <c r="A262" s="166">
        <v>3</v>
      </c>
      <c r="B262" s="167">
        <v>2</v>
      </c>
      <c r="C262" s="167">
        <v>1</v>
      </c>
      <c r="D262" s="167">
        <v>5</v>
      </c>
      <c r="E262" s="167"/>
      <c r="F262" s="169"/>
      <c r="G262" s="168" t="s">
        <v>156</v>
      </c>
      <c r="H262" s="146">
        <v>229</v>
      </c>
      <c r="I262" s="155">
        <f t="shared" ref="I262:L263" si="24">I263</f>
        <v>0</v>
      </c>
      <c r="J262" s="197">
        <f t="shared" si="24"/>
        <v>0</v>
      </c>
      <c r="K262" s="156">
        <f t="shared" si="24"/>
        <v>0</v>
      </c>
      <c r="L262" s="156">
        <f t="shared" si="24"/>
        <v>0</v>
      </c>
    </row>
    <row r="263" spans="1:13" ht="29.25" hidden="1" customHeight="1">
      <c r="A263" s="166">
        <v>3</v>
      </c>
      <c r="B263" s="167">
        <v>2</v>
      </c>
      <c r="C263" s="167">
        <v>1</v>
      </c>
      <c r="D263" s="167">
        <v>5</v>
      </c>
      <c r="E263" s="167">
        <v>1</v>
      </c>
      <c r="F263" s="169"/>
      <c r="G263" s="168" t="s">
        <v>156</v>
      </c>
      <c r="H263" s="146">
        <v>230</v>
      </c>
      <c r="I263" s="156">
        <f t="shared" si="24"/>
        <v>0</v>
      </c>
      <c r="J263" s="197">
        <f t="shared" si="24"/>
        <v>0</v>
      </c>
      <c r="K263" s="156">
        <f t="shared" si="24"/>
        <v>0</v>
      </c>
      <c r="L263" s="156">
        <f t="shared" si="24"/>
        <v>0</v>
      </c>
      <c r="M263" s="38"/>
    </row>
    <row r="264" spans="1:13" hidden="1">
      <c r="A264" s="188">
        <v>3</v>
      </c>
      <c r="B264" s="189">
        <v>2</v>
      </c>
      <c r="C264" s="189">
        <v>1</v>
      </c>
      <c r="D264" s="189">
        <v>5</v>
      </c>
      <c r="E264" s="189">
        <v>1</v>
      </c>
      <c r="F264" s="190">
        <v>1</v>
      </c>
      <c r="G264" s="168" t="s">
        <v>156</v>
      </c>
      <c r="H264" s="146">
        <v>231</v>
      </c>
      <c r="I264" s="220">
        <v>0</v>
      </c>
      <c r="J264" s="220">
        <v>0</v>
      </c>
      <c r="K264" s="220">
        <v>0</v>
      </c>
      <c r="L264" s="220">
        <v>0</v>
      </c>
    </row>
    <row r="265" spans="1:13" hidden="1">
      <c r="A265" s="166">
        <v>3</v>
      </c>
      <c r="B265" s="167">
        <v>2</v>
      </c>
      <c r="C265" s="167">
        <v>1</v>
      </c>
      <c r="D265" s="167">
        <v>6</v>
      </c>
      <c r="E265" s="167"/>
      <c r="F265" s="169"/>
      <c r="G265" s="168" t="s">
        <v>157</v>
      </c>
      <c r="H265" s="146">
        <v>232</v>
      </c>
      <c r="I265" s="155">
        <f t="shared" ref="I265:L266" si="25">I266</f>
        <v>0</v>
      </c>
      <c r="J265" s="197">
        <f t="shared" si="25"/>
        <v>0</v>
      </c>
      <c r="K265" s="156">
        <f t="shared" si="25"/>
        <v>0</v>
      </c>
      <c r="L265" s="156">
        <f t="shared" si="25"/>
        <v>0</v>
      </c>
    </row>
    <row r="266" spans="1:13" hidden="1">
      <c r="A266" s="166">
        <v>3</v>
      </c>
      <c r="B266" s="166">
        <v>2</v>
      </c>
      <c r="C266" s="167">
        <v>1</v>
      </c>
      <c r="D266" s="167">
        <v>6</v>
      </c>
      <c r="E266" s="167">
        <v>1</v>
      </c>
      <c r="F266" s="169"/>
      <c r="G266" s="168" t="s">
        <v>157</v>
      </c>
      <c r="H266" s="146">
        <v>233</v>
      </c>
      <c r="I266" s="155">
        <f t="shared" si="25"/>
        <v>0</v>
      </c>
      <c r="J266" s="197">
        <f t="shared" si="25"/>
        <v>0</v>
      </c>
      <c r="K266" s="156">
        <f t="shared" si="25"/>
        <v>0</v>
      </c>
      <c r="L266" s="156">
        <f t="shared" si="25"/>
        <v>0</v>
      </c>
    </row>
    <row r="267" spans="1:13" ht="24" hidden="1" customHeight="1">
      <c r="A267" s="161">
        <v>3</v>
      </c>
      <c r="B267" s="161">
        <v>2</v>
      </c>
      <c r="C267" s="167">
        <v>1</v>
      </c>
      <c r="D267" s="167">
        <v>6</v>
      </c>
      <c r="E267" s="167">
        <v>1</v>
      </c>
      <c r="F267" s="169">
        <v>1</v>
      </c>
      <c r="G267" s="168" t="s">
        <v>157</v>
      </c>
      <c r="H267" s="146">
        <v>234</v>
      </c>
      <c r="I267" s="220">
        <v>0</v>
      </c>
      <c r="J267" s="220">
        <v>0</v>
      </c>
      <c r="K267" s="220">
        <v>0</v>
      </c>
      <c r="L267" s="220">
        <v>0</v>
      </c>
      <c r="M267" s="38"/>
    </row>
    <row r="268" spans="1:13" ht="27.75" hidden="1" customHeight="1">
      <c r="A268" s="166">
        <v>3</v>
      </c>
      <c r="B268" s="166">
        <v>2</v>
      </c>
      <c r="C268" s="167">
        <v>1</v>
      </c>
      <c r="D268" s="167">
        <v>7</v>
      </c>
      <c r="E268" s="167"/>
      <c r="F268" s="169"/>
      <c r="G268" s="168" t="s">
        <v>158</v>
      </c>
      <c r="H268" s="146">
        <v>235</v>
      </c>
      <c r="I268" s="155">
        <f>I269</f>
        <v>0</v>
      </c>
      <c r="J268" s="197">
        <f>J269</f>
        <v>0</v>
      </c>
      <c r="K268" s="156">
        <f>K269</f>
        <v>0</v>
      </c>
      <c r="L268" s="156">
        <f>L269</f>
        <v>0</v>
      </c>
      <c r="M268" s="38"/>
    </row>
    <row r="269" spans="1:13" hidden="1">
      <c r="A269" s="166">
        <v>3</v>
      </c>
      <c r="B269" s="167">
        <v>2</v>
      </c>
      <c r="C269" s="167">
        <v>1</v>
      </c>
      <c r="D269" s="167">
        <v>7</v>
      </c>
      <c r="E269" s="167">
        <v>1</v>
      </c>
      <c r="F269" s="169"/>
      <c r="G269" s="168" t="s">
        <v>158</v>
      </c>
      <c r="H269" s="146">
        <v>236</v>
      </c>
      <c r="I269" s="155">
        <f>I270+I271</f>
        <v>0</v>
      </c>
      <c r="J269" s="155">
        <f>J270+J271</f>
        <v>0</v>
      </c>
      <c r="K269" s="155">
        <f>K270+K271</f>
        <v>0</v>
      </c>
      <c r="L269" s="155">
        <f>L270+L271</f>
        <v>0</v>
      </c>
    </row>
    <row r="270" spans="1:13" ht="27" hidden="1" customHeight="1">
      <c r="A270" s="166">
        <v>3</v>
      </c>
      <c r="B270" s="167">
        <v>2</v>
      </c>
      <c r="C270" s="167">
        <v>1</v>
      </c>
      <c r="D270" s="167">
        <v>7</v>
      </c>
      <c r="E270" s="167">
        <v>1</v>
      </c>
      <c r="F270" s="169">
        <v>1</v>
      </c>
      <c r="G270" s="168" t="s">
        <v>159</v>
      </c>
      <c r="H270" s="146">
        <v>237</v>
      </c>
      <c r="I270" s="173">
        <v>0</v>
      </c>
      <c r="J270" s="174">
        <v>0</v>
      </c>
      <c r="K270" s="174">
        <v>0</v>
      </c>
      <c r="L270" s="174">
        <v>0</v>
      </c>
      <c r="M270" s="38"/>
    </row>
    <row r="271" spans="1:13" ht="24.75" hidden="1" customHeight="1">
      <c r="A271" s="166">
        <v>3</v>
      </c>
      <c r="B271" s="167">
        <v>2</v>
      </c>
      <c r="C271" s="167">
        <v>1</v>
      </c>
      <c r="D271" s="167">
        <v>7</v>
      </c>
      <c r="E271" s="167">
        <v>1</v>
      </c>
      <c r="F271" s="169">
        <v>2</v>
      </c>
      <c r="G271" s="168" t="s">
        <v>160</v>
      </c>
      <c r="H271" s="146">
        <v>238</v>
      </c>
      <c r="I271" s="174">
        <v>0</v>
      </c>
      <c r="J271" s="174">
        <v>0</v>
      </c>
      <c r="K271" s="174">
        <v>0</v>
      </c>
      <c r="L271" s="174">
        <v>0</v>
      </c>
      <c r="M271" s="38"/>
    </row>
    <row r="272" spans="1:13" ht="38.25" hidden="1" customHeight="1">
      <c r="A272" s="166">
        <v>3</v>
      </c>
      <c r="B272" s="167">
        <v>2</v>
      </c>
      <c r="C272" s="167">
        <v>2</v>
      </c>
      <c r="D272" s="229"/>
      <c r="E272" s="229"/>
      <c r="F272" s="230"/>
      <c r="G272" s="168" t="s">
        <v>161</v>
      </c>
      <c r="H272" s="146">
        <v>239</v>
      </c>
      <c r="I272" s="155">
        <f>SUM(I273+I282+I286+I290+I294+I297+I300)</f>
        <v>0</v>
      </c>
      <c r="J272" s="197">
        <f>SUM(J273+J282+J286+J290+J294+J297+J300)</f>
        <v>0</v>
      </c>
      <c r="K272" s="156">
        <f>SUM(K273+K282+K286+K290+K294+K297+K300)</f>
        <v>0</v>
      </c>
      <c r="L272" s="156">
        <f>SUM(L273+L282+L286+L290+L294+L297+L300)</f>
        <v>0</v>
      </c>
      <c r="M272" s="38"/>
    </row>
    <row r="273" spans="1:13" hidden="1">
      <c r="A273" s="166">
        <v>3</v>
      </c>
      <c r="B273" s="167">
        <v>2</v>
      </c>
      <c r="C273" s="167">
        <v>2</v>
      </c>
      <c r="D273" s="167">
        <v>1</v>
      </c>
      <c r="E273" s="167"/>
      <c r="F273" s="169"/>
      <c r="G273" s="168" t="s">
        <v>162</v>
      </c>
      <c r="H273" s="146">
        <v>240</v>
      </c>
      <c r="I273" s="155">
        <f>I274</f>
        <v>0</v>
      </c>
      <c r="J273" s="155">
        <f>J274</f>
        <v>0</v>
      </c>
      <c r="K273" s="155">
        <f>K274</f>
        <v>0</v>
      </c>
      <c r="L273" s="155">
        <f>L274</f>
        <v>0</v>
      </c>
    </row>
    <row r="274" spans="1:13" hidden="1">
      <c r="A274" s="170">
        <v>3</v>
      </c>
      <c r="B274" s="166">
        <v>2</v>
      </c>
      <c r="C274" s="167">
        <v>2</v>
      </c>
      <c r="D274" s="167">
        <v>1</v>
      </c>
      <c r="E274" s="167">
        <v>1</v>
      </c>
      <c r="F274" s="169"/>
      <c r="G274" s="168" t="s">
        <v>140</v>
      </c>
      <c r="H274" s="146">
        <v>241</v>
      </c>
      <c r="I274" s="155">
        <f>SUM(I275)</f>
        <v>0</v>
      </c>
      <c r="J274" s="155">
        <f>SUM(J275)</f>
        <v>0</v>
      </c>
      <c r="K274" s="155">
        <f>SUM(K275)</f>
        <v>0</v>
      </c>
      <c r="L274" s="155">
        <f>SUM(L275)</f>
        <v>0</v>
      </c>
    </row>
    <row r="275" spans="1:13" hidden="1">
      <c r="A275" s="170">
        <v>3</v>
      </c>
      <c r="B275" s="166">
        <v>2</v>
      </c>
      <c r="C275" s="167">
        <v>2</v>
      </c>
      <c r="D275" s="167">
        <v>1</v>
      </c>
      <c r="E275" s="167">
        <v>1</v>
      </c>
      <c r="F275" s="169">
        <v>1</v>
      </c>
      <c r="G275" s="168" t="s">
        <v>140</v>
      </c>
      <c r="H275" s="146">
        <v>242</v>
      </c>
      <c r="I275" s="174">
        <v>0</v>
      </c>
      <c r="J275" s="174">
        <v>0</v>
      </c>
      <c r="K275" s="174">
        <v>0</v>
      </c>
      <c r="L275" s="174">
        <v>0</v>
      </c>
    </row>
    <row r="276" spans="1:13" ht="24" hidden="1" customHeight="1">
      <c r="A276" s="170">
        <v>3</v>
      </c>
      <c r="B276" s="166">
        <v>2</v>
      </c>
      <c r="C276" s="167">
        <v>2</v>
      </c>
      <c r="D276" s="167">
        <v>1</v>
      </c>
      <c r="E276" s="167">
        <v>2</v>
      </c>
      <c r="F276" s="169"/>
      <c r="G276" s="168" t="s">
        <v>163</v>
      </c>
      <c r="H276" s="146">
        <v>243</v>
      </c>
      <c r="I276" s="155">
        <f>SUM(I277:I278)</f>
        <v>0</v>
      </c>
      <c r="J276" s="155">
        <f>SUM(J277:J278)</f>
        <v>0</v>
      </c>
      <c r="K276" s="155">
        <f>SUM(K277:K278)</f>
        <v>0</v>
      </c>
      <c r="L276" s="155">
        <f>SUM(L277:L278)</f>
        <v>0</v>
      </c>
      <c r="M276" s="38"/>
    </row>
    <row r="277" spans="1:13" ht="24" hidden="1" customHeight="1">
      <c r="A277" s="170">
        <v>3</v>
      </c>
      <c r="B277" s="166">
        <v>2</v>
      </c>
      <c r="C277" s="167">
        <v>2</v>
      </c>
      <c r="D277" s="167">
        <v>1</v>
      </c>
      <c r="E277" s="167">
        <v>2</v>
      </c>
      <c r="F277" s="169">
        <v>1</v>
      </c>
      <c r="G277" s="168" t="s">
        <v>142</v>
      </c>
      <c r="H277" s="146">
        <v>244</v>
      </c>
      <c r="I277" s="174">
        <v>0</v>
      </c>
      <c r="J277" s="173">
        <v>0</v>
      </c>
      <c r="K277" s="174">
        <v>0</v>
      </c>
      <c r="L277" s="174">
        <v>0</v>
      </c>
      <c r="M277" s="38"/>
    </row>
    <row r="278" spans="1:13" ht="32.25" hidden="1" customHeight="1">
      <c r="A278" s="170">
        <v>3</v>
      </c>
      <c r="B278" s="166">
        <v>2</v>
      </c>
      <c r="C278" s="167">
        <v>2</v>
      </c>
      <c r="D278" s="167">
        <v>1</v>
      </c>
      <c r="E278" s="167">
        <v>2</v>
      </c>
      <c r="F278" s="169">
        <v>2</v>
      </c>
      <c r="G278" s="168" t="s">
        <v>143</v>
      </c>
      <c r="H278" s="146">
        <v>245</v>
      </c>
      <c r="I278" s="174">
        <v>0</v>
      </c>
      <c r="J278" s="173">
        <v>0</v>
      </c>
      <c r="K278" s="174">
        <v>0</v>
      </c>
      <c r="L278" s="174">
        <v>0</v>
      </c>
      <c r="M278" s="38"/>
    </row>
    <row r="279" spans="1:13" ht="27" hidden="1" customHeight="1">
      <c r="A279" s="170">
        <v>3</v>
      </c>
      <c r="B279" s="166">
        <v>2</v>
      </c>
      <c r="C279" s="167">
        <v>2</v>
      </c>
      <c r="D279" s="167">
        <v>1</v>
      </c>
      <c r="E279" s="167">
        <v>3</v>
      </c>
      <c r="F279" s="169"/>
      <c r="G279" s="168" t="s">
        <v>144</v>
      </c>
      <c r="H279" s="146">
        <v>246</v>
      </c>
      <c r="I279" s="155">
        <f>SUM(I280:I281)</f>
        <v>0</v>
      </c>
      <c r="J279" s="155">
        <f>SUM(J280:J281)</f>
        <v>0</v>
      </c>
      <c r="K279" s="155">
        <f>SUM(K280:K281)</f>
        <v>0</v>
      </c>
      <c r="L279" s="155">
        <f>SUM(L280:L281)</f>
        <v>0</v>
      </c>
      <c r="M279" s="38"/>
    </row>
    <row r="280" spans="1:13" ht="27.75" hidden="1" customHeight="1">
      <c r="A280" s="170">
        <v>3</v>
      </c>
      <c r="B280" s="166">
        <v>2</v>
      </c>
      <c r="C280" s="167">
        <v>2</v>
      </c>
      <c r="D280" s="167">
        <v>1</v>
      </c>
      <c r="E280" s="167">
        <v>3</v>
      </c>
      <c r="F280" s="169">
        <v>1</v>
      </c>
      <c r="G280" s="168" t="s">
        <v>145</v>
      </c>
      <c r="H280" s="146">
        <v>247</v>
      </c>
      <c r="I280" s="174">
        <v>0</v>
      </c>
      <c r="J280" s="173">
        <v>0</v>
      </c>
      <c r="K280" s="174">
        <v>0</v>
      </c>
      <c r="L280" s="174">
        <v>0</v>
      </c>
      <c r="M280" s="38"/>
    </row>
    <row r="281" spans="1:13" ht="27" hidden="1" customHeight="1">
      <c r="A281" s="170">
        <v>3</v>
      </c>
      <c r="B281" s="166">
        <v>2</v>
      </c>
      <c r="C281" s="167">
        <v>2</v>
      </c>
      <c r="D281" s="167">
        <v>1</v>
      </c>
      <c r="E281" s="167">
        <v>3</v>
      </c>
      <c r="F281" s="169">
        <v>2</v>
      </c>
      <c r="G281" s="168" t="s">
        <v>164</v>
      </c>
      <c r="H281" s="146">
        <v>248</v>
      </c>
      <c r="I281" s="174">
        <v>0</v>
      </c>
      <c r="J281" s="173">
        <v>0</v>
      </c>
      <c r="K281" s="174">
        <v>0</v>
      </c>
      <c r="L281" s="174">
        <v>0</v>
      </c>
      <c r="M281" s="38"/>
    </row>
    <row r="282" spans="1:13" ht="25.5" hidden="1" customHeight="1">
      <c r="A282" s="170">
        <v>3</v>
      </c>
      <c r="B282" s="166">
        <v>2</v>
      </c>
      <c r="C282" s="167">
        <v>2</v>
      </c>
      <c r="D282" s="167">
        <v>2</v>
      </c>
      <c r="E282" s="167"/>
      <c r="F282" s="169"/>
      <c r="G282" s="168" t="s">
        <v>165</v>
      </c>
      <c r="H282" s="146">
        <v>249</v>
      </c>
      <c r="I282" s="155">
        <f>I283</f>
        <v>0</v>
      </c>
      <c r="J282" s="156">
        <f>J283</f>
        <v>0</v>
      </c>
      <c r="K282" s="155">
        <f>K283</f>
        <v>0</v>
      </c>
      <c r="L282" s="156">
        <f>L283</f>
        <v>0</v>
      </c>
      <c r="M282" s="38"/>
    </row>
    <row r="283" spans="1:13" ht="32.25" hidden="1" customHeight="1">
      <c r="A283" s="166">
        <v>3</v>
      </c>
      <c r="B283" s="167">
        <v>2</v>
      </c>
      <c r="C283" s="159">
        <v>2</v>
      </c>
      <c r="D283" s="159">
        <v>2</v>
      </c>
      <c r="E283" s="159">
        <v>1</v>
      </c>
      <c r="F283" s="162"/>
      <c r="G283" s="168" t="s">
        <v>165</v>
      </c>
      <c r="H283" s="146">
        <v>250</v>
      </c>
      <c r="I283" s="177">
        <f>SUM(I284:I285)</f>
        <v>0</v>
      </c>
      <c r="J283" s="199">
        <f>SUM(J284:J285)</f>
        <v>0</v>
      </c>
      <c r="K283" s="178">
        <f>SUM(K284:K285)</f>
        <v>0</v>
      </c>
      <c r="L283" s="178">
        <f>SUM(L284:L285)</f>
        <v>0</v>
      </c>
      <c r="M283" s="38"/>
    </row>
    <row r="284" spans="1:13" ht="25.5" hidden="1" customHeight="1">
      <c r="A284" s="166">
        <v>3</v>
      </c>
      <c r="B284" s="167">
        <v>2</v>
      </c>
      <c r="C284" s="167">
        <v>2</v>
      </c>
      <c r="D284" s="167">
        <v>2</v>
      </c>
      <c r="E284" s="167">
        <v>1</v>
      </c>
      <c r="F284" s="169">
        <v>1</v>
      </c>
      <c r="G284" s="168" t="s">
        <v>166</v>
      </c>
      <c r="H284" s="146">
        <v>251</v>
      </c>
      <c r="I284" s="174">
        <v>0</v>
      </c>
      <c r="J284" s="174">
        <v>0</v>
      </c>
      <c r="K284" s="174">
        <v>0</v>
      </c>
      <c r="L284" s="174">
        <v>0</v>
      </c>
      <c r="M284" s="38"/>
    </row>
    <row r="285" spans="1:13" ht="25.5" hidden="1" customHeight="1">
      <c r="A285" s="166">
        <v>3</v>
      </c>
      <c r="B285" s="167">
        <v>2</v>
      </c>
      <c r="C285" s="167">
        <v>2</v>
      </c>
      <c r="D285" s="167">
        <v>2</v>
      </c>
      <c r="E285" s="167">
        <v>1</v>
      </c>
      <c r="F285" s="169">
        <v>2</v>
      </c>
      <c r="G285" s="170" t="s">
        <v>167</v>
      </c>
      <c r="H285" s="146">
        <v>252</v>
      </c>
      <c r="I285" s="174">
        <v>0</v>
      </c>
      <c r="J285" s="174">
        <v>0</v>
      </c>
      <c r="K285" s="174">
        <v>0</v>
      </c>
      <c r="L285" s="174">
        <v>0</v>
      </c>
      <c r="M285" s="38"/>
    </row>
    <row r="286" spans="1:13" ht="25.5" hidden="1" customHeight="1">
      <c r="A286" s="166">
        <v>3</v>
      </c>
      <c r="B286" s="167">
        <v>2</v>
      </c>
      <c r="C286" s="167">
        <v>2</v>
      </c>
      <c r="D286" s="167">
        <v>3</v>
      </c>
      <c r="E286" s="167"/>
      <c r="F286" s="169"/>
      <c r="G286" s="168" t="s">
        <v>168</v>
      </c>
      <c r="H286" s="146">
        <v>253</v>
      </c>
      <c r="I286" s="155">
        <f>I287</f>
        <v>0</v>
      </c>
      <c r="J286" s="197">
        <f>J287</f>
        <v>0</v>
      </c>
      <c r="K286" s="156">
        <f>K287</f>
        <v>0</v>
      </c>
      <c r="L286" s="156">
        <f>L287</f>
        <v>0</v>
      </c>
      <c r="M286" s="38"/>
    </row>
    <row r="287" spans="1:13" ht="30" hidden="1" customHeight="1">
      <c r="A287" s="161">
        <v>3</v>
      </c>
      <c r="B287" s="167">
        <v>2</v>
      </c>
      <c r="C287" s="167">
        <v>2</v>
      </c>
      <c r="D287" s="167">
        <v>3</v>
      </c>
      <c r="E287" s="167">
        <v>1</v>
      </c>
      <c r="F287" s="169"/>
      <c r="G287" s="168" t="s">
        <v>168</v>
      </c>
      <c r="H287" s="146">
        <v>254</v>
      </c>
      <c r="I287" s="155">
        <f>I288+I289</f>
        <v>0</v>
      </c>
      <c r="J287" s="155">
        <f>J288+J289</f>
        <v>0</v>
      </c>
      <c r="K287" s="155">
        <f>K288+K289</f>
        <v>0</v>
      </c>
      <c r="L287" s="155">
        <f>L288+L289</f>
        <v>0</v>
      </c>
      <c r="M287" s="38"/>
    </row>
    <row r="288" spans="1:13" ht="31.5" hidden="1" customHeight="1">
      <c r="A288" s="161">
        <v>3</v>
      </c>
      <c r="B288" s="167">
        <v>2</v>
      </c>
      <c r="C288" s="167">
        <v>2</v>
      </c>
      <c r="D288" s="167">
        <v>3</v>
      </c>
      <c r="E288" s="167">
        <v>1</v>
      </c>
      <c r="F288" s="169">
        <v>1</v>
      </c>
      <c r="G288" s="168" t="s">
        <v>169</v>
      </c>
      <c r="H288" s="146">
        <v>255</v>
      </c>
      <c r="I288" s="174">
        <v>0</v>
      </c>
      <c r="J288" s="174">
        <v>0</v>
      </c>
      <c r="K288" s="174">
        <v>0</v>
      </c>
      <c r="L288" s="174">
        <v>0</v>
      </c>
      <c r="M288" s="38"/>
    </row>
    <row r="289" spans="1:13" ht="25.5" hidden="1" customHeight="1">
      <c r="A289" s="161">
        <v>3</v>
      </c>
      <c r="B289" s="167">
        <v>2</v>
      </c>
      <c r="C289" s="167">
        <v>2</v>
      </c>
      <c r="D289" s="167">
        <v>3</v>
      </c>
      <c r="E289" s="167">
        <v>1</v>
      </c>
      <c r="F289" s="169">
        <v>2</v>
      </c>
      <c r="G289" s="168" t="s">
        <v>170</v>
      </c>
      <c r="H289" s="146">
        <v>256</v>
      </c>
      <c r="I289" s="174">
        <v>0</v>
      </c>
      <c r="J289" s="174">
        <v>0</v>
      </c>
      <c r="K289" s="174">
        <v>0</v>
      </c>
      <c r="L289" s="174">
        <v>0</v>
      </c>
      <c r="M289" s="38"/>
    </row>
    <row r="290" spans="1:13" ht="27" hidden="1" customHeight="1">
      <c r="A290" s="166">
        <v>3</v>
      </c>
      <c r="B290" s="167">
        <v>2</v>
      </c>
      <c r="C290" s="167">
        <v>2</v>
      </c>
      <c r="D290" s="167">
        <v>4</v>
      </c>
      <c r="E290" s="167"/>
      <c r="F290" s="169"/>
      <c r="G290" s="168" t="s">
        <v>171</v>
      </c>
      <c r="H290" s="146">
        <v>257</v>
      </c>
      <c r="I290" s="155">
        <f>I291</f>
        <v>0</v>
      </c>
      <c r="J290" s="197">
        <f>J291</f>
        <v>0</v>
      </c>
      <c r="K290" s="156">
        <f>K291</f>
        <v>0</v>
      </c>
      <c r="L290" s="156">
        <f>L291</f>
        <v>0</v>
      </c>
      <c r="M290" s="38"/>
    </row>
    <row r="291" spans="1:13" hidden="1">
      <c r="A291" s="166">
        <v>3</v>
      </c>
      <c r="B291" s="167">
        <v>2</v>
      </c>
      <c r="C291" s="167">
        <v>2</v>
      </c>
      <c r="D291" s="167">
        <v>4</v>
      </c>
      <c r="E291" s="167">
        <v>1</v>
      </c>
      <c r="F291" s="169"/>
      <c r="G291" s="168" t="s">
        <v>171</v>
      </c>
      <c r="H291" s="146">
        <v>258</v>
      </c>
      <c r="I291" s="155">
        <f>SUM(I292:I293)</f>
        <v>0</v>
      </c>
      <c r="J291" s="197">
        <f>SUM(J292:J293)</f>
        <v>0</v>
      </c>
      <c r="K291" s="156">
        <f>SUM(K292:K293)</f>
        <v>0</v>
      </c>
      <c r="L291" s="156">
        <f>SUM(L292:L293)</f>
        <v>0</v>
      </c>
    </row>
    <row r="292" spans="1:13" ht="30.75" hidden="1" customHeight="1">
      <c r="A292" s="166">
        <v>3</v>
      </c>
      <c r="B292" s="167">
        <v>2</v>
      </c>
      <c r="C292" s="167">
        <v>2</v>
      </c>
      <c r="D292" s="167">
        <v>4</v>
      </c>
      <c r="E292" s="167">
        <v>1</v>
      </c>
      <c r="F292" s="169">
        <v>1</v>
      </c>
      <c r="G292" s="168" t="s">
        <v>172</v>
      </c>
      <c r="H292" s="146">
        <v>259</v>
      </c>
      <c r="I292" s="174">
        <v>0</v>
      </c>
      <c r="J292" s="174">
        <v>0</v>
      </c>
      <c r="K292" s="174">
        <v>0</v>
      </c>
      <c r="L292" s="174">
        <v>0</v>
      </c>
      <c r="M292" s="38"/>
    </row>
    <row r="293" spans="1:13" ht="27.75" hidden="1" customHeight="1">
      <c r="A293" s="161">
        <v>3</v>
      </c>
      <c r="B293" s="159">
        <v>2</v>
      </c>
      <c r="C293" s="159">
        <v>2</v>
      </c>
      <c r="D293" s="159">
        <v>4</v>
      </c>
      <c r="E293" s="159">
        <v>1</v>
      </c>
      <c r="F293" s="162">
        <v>2</v>
      </c>
      <c r="G293" s="170" t="s">
        <v>173</v>
      </c>
      <c r="H293" s="146">
        <v>260</v>
      </c>
      <c r="I293" s="174">
        <v>0</v>
      </c>
      <c r="J293" s="174">
        <v>0</v>
      </c>
      <c r="K293" s="174">
        <v>0</v>
      </c>
      <c r="L293" s="174">
        <v>0</v>
      </c>
      <c r="M293" s="38"/>
    </row>
    <row r="294" spans="1:13" ht="28.5" hidden="1" customHeight="1">
      <c r="A294" s="166">
        <v>3</v>
      </c>
      <c r="B294" s="167">
        <v>2</v>
      </c>
      <c r="C294" s="167">
        <v>2</v>
      </c>
      <c r="D294" s="167">
        <v>5</v>
      </c>
      <c r="E294" s="167"/>
      <c r="F294" s="169"/>
      <c r="G294" s="168" t="s">
        <v>174</v>
      </c>
      <c r="H294" s="146">
        <v>261</v>
      </c>
      <c r="I294" s="155">
        <f t="shared" ref="I294:L295" si="26">I295</f>
        <v>0</v>
      </c>
      <c r="J294" s="197">
        <f t="shared" si="26"/>
        <v>0</v>
      </c>
      <c r="K294" s="156">
        <f t="shared" si="26"/>
        <v>0</v>
      </c>
      <c r="L294" s="156">
        <f t="shared" si="26"/>
        <v>0</v>
      </c>
      <c r="M294" s="38"/>
    </row>
    <row r="295" spans="1:13" ht="26.25" hidden="1" customHeight="1">
      <c r="A295" s="166">
        <v>3</v>
      </c>
      <c r="B295" s="167">
        <v>2</v>
      </c>
      <c r="C295" s="167">
        <v>2</v>
      </c>
      <c r="D295" s="167">
        <v>5</v>
      </c>
      <c r="E295" s="167">
        <v>1</v>
      </c>
      <c r="F295" s="169"/>
      <c r="G295" s="168" t="s">
        <v>174</v>
      </c>
      <c r="H295" s="146">
        <v>262</v>
      </c>
      <c r="I295" s="155">
        <f t="shared" si="26"/>
        <v>0</v>
      </c>
      <c r="J295" s="197">
        <f t="shared" si="26"/>
        <v>0</v>
      </c>
      <c r="K295" s="156">
        <f t="shared" si="26"/>
        <v>0</v>
      </c>
      <c r="L295" s="156">
        <f t="shared" si="26"/>
        <v>0</v>
      </c>
      <c r="M295" s="38"/>
    </row>
    <row r="296" spans="1:13" ht="26.25" hidden="1" customHeight="1">
      <c r="A296" s="166">
        <v>3</v>
      </c>
      <c r="B296" s="167">
        <v>2</v>
      </c>
      <c r="C296" s="167">
        <v>2</v>
      </c>
      <c r="D296" s="167">
        <v>5</v>
      </c>
      <c r="E296" s="167">
        <v>1</v>
      </c>
      <c r="F296" s="169">
        <v>1</v>
      </c>
      <c r="G296" s="168" t="s">
        <v>174</v>
      </c>
      <c r="H296" s="146">
        <v>263</v>
      </c>
      <c r="I296" s="174">
        <v>0</v>
      </c>
      <c r="J296" s="174">
        <v>0</v>
      </c>
      <c r="K296" s="174">
        <v>0</v>
      </c>
      <c r="L296" s="174">
        <v>0</v>
      </c>
      <c r="M296" s="38"/>
    </row>
    <row r="297" spans="1:13" ht="26.25" hidden="1" customHeight="1">
      <c r="A297" s="166">
        <v>3</v>
      </c>
      <c r="B297" s="167">
        <v>2</v>
      </c>
      <c r="C297" s="167">
        <v>2</v>
      </c>
      <c r="D297" s="167">
        <v>6</v>
      </c>
      <c r="E297" s="167"/>
      <c r="F297" s="169"/>
      <c r="G297" s="168" t="s">
        <v>157</v>
      </c>
      <c r="H297" s="146">
        <v>264</v>
      </c>
      <c r="I297" s="155">
        <f t="shared" ref="I297:L298" si="27">I298</f>
        <v>0</v>
      </c>
      <c r="J297" s="231">
        <f t="shared" si="27"/>
        <v>0</v>
      </c>
      <c r="K297" s="156">
        <f t="shared" si="27"/>
        <v>0</v>
      </c>
      <c r="L297" s="156">
        <f t="shared" si="27"/>
        <v>0</v>
      </c>
      <c r="M297" s="38"/>
    </row>
    <row r="298" spans="1:13" ht="30" hidden="1" customHeight="1">
      <c r="A298" s="166">
        <v>3</v>
      </c>
      <c r="B298" s="167">
        <v>2</v>
      </c>
      <c r="C298" s="167">
        <v>2</v>
      </c>
      <c r="D298" s="167">
        <v>6</v>
      </c>
      <c r="E298" s="167">
        <v>1</v>
      </c>
      <c r="F298" s="169"/>
      <c r="G298" s="168" t="s">
        <v>157</v>
      </c>
      <c r="H298" s="146">
        <v>265</v>
      </c>
      <c r="I298" s="155">
        <f t="shared" si="27"/>
        <v>0</v>
      </c>
      <c r="J298" s="231">
        <f t="shared" si="27"/>
        <v>0</v>
      </c>
      <c r="K298" s="156">
        <f t="shared" si="27"/>
        <v>0</v>
      </c>
      <c r="L298" s="156">
        <f t="shared" si="27"/>
        <v>0</v>
      </c>
      <c r="M298" s="38"/>
    </row>
    <row r="299" spans="1:13" ht="24.75" hidden="1" customHeight="1">
      <c r="A299" s="166">
        <v>3</v>
      </c>
      <c r="B299" s="189">
        <v>2</v>
      </c>
      <c r="C299" s="189">
        <v>2</v>
      </c>
      <c r="D299" s="167">
        <v>6</v>
      </c>
      <c r="E299" s="189">
        <v>1</v>
      </c>
      <c r="F299" s="190">
        <v>1</v>
      </c>
      <c r="G299" s="191" t="s">
        <v>157</v>
      </c>
      <c r="H299" s="146">
        <v>266</v>
      </c>
      <c r="I299" s="174">
        <v>0</v>
      </c>
      <c r="J299" s="174">
        <v>0</v>
      </c>
      <c r="K299" s="174">
        <v>0</v>
      </c>
      <c r="L299" s="174">
        <v>0</v>
      </c>
      <c r="M299" s="38"/>
    </row>
    <row r="300" spans="1:13" ht="29.25" hidden="1" customHeight="1">
      <c r="A300" s="170">
        <v>3</v>
      </c>
      <c r="B300" s="166">
        <v>2</v>
      </c>
      <c r="C300" s="167">
        <v>2</v>
      </c>
      <c r="D300" s="167">
        <v>7</v>
      </c>
      <c r="E300" s="167"/>
      <c r="F300" s="169"/>
      <c r="G300" s="168" t="s">
        <v>158</v>
      </c>
      <c r="H300" s="146">
        <v>267</v>
      </c>
      <c r="I300" s="155">
        <f>I301</f>
        <v>0</v>
      </c>
      <c r="J300" s="231">
        <f>J301</f>
        <v>0</v>
      </c>
      <c r="K300" s="156">
        <f>K301</f>
        <v>0</v>
      </c>
      <c r="L300" s="156">
        <f>L301</f>
        <v>0</v>
      </c>
      <c r="M300" s="38"/>
    </row>
    <row r="301" spans="1:13" ht="26.25" hidden="1" customHeight="1">
      <c r="A301" s="170">
        <v>3</v>
      </c>
      <c r="B301" s="166">
        <v>2</v>
      </c>
      <c r="C301" s="167">
        <v>2</v>
      </c>
      <c r="D301" s="167">
        <v>7</v>
      </c>
      <c r="E301" s="167">
        <v>1</v>
      </c>
      <c r="F301" s="169"/>
      <c r="G301" s="168" t="s">
        <v>158</v>
      </c>
      <c r="H301" s="146">
        <v>268</v>
      </c>
      <c r="I301" s="155">
        <f>I302+I303</f>
        <v>0</v>
      </c>
      <c r="J301" s="155">
        <f>J302+J303</f>
        <v>0</v>
      </c>
      <c r="K301" s="155">
        <f>K302+K303</f>
        <v>0</v>
      </c>
      <c r="L301" s="155">
        <f>L302+L303</f>
        <v>0</v>
      </c>
      <c r="M301" s="38"/>
    </row>
    <row r="302" spans="1:13" ht="27.75" hidden="1" customHeight="1">
      <c r="A302" s="170">
        <v>3</v>
      </c>
      <c r="B302" s="166">
        <v>2</v>
      </c>
      <c r="C302" s="166">
        <v>2</v>
      </c>
      <c r="D302" s="167">
        <v>7</v>
      </c>
      <c r="E302" s="167">
        <v>1</v>
      </c>
      <c r="F302" s="169">
        <v>1</v>
      </c>
      <c r="G302" s="168" t="s">
        <v>159</v>
      </c>
      <c r="H302" s="146">
        <v>269</v>
      </c>
      <c r="I302" s="174">
        <v>0</v>
      </c>
      <c r="J302" s="174">
        <v>0</v>
      </c>
      <c r="K302" s="174">
        <v>0</v>
      </c>
      <c r="L302" s="174">
        <v>0</v>
      </c>
      <c r="M302" s="38"/>
    </row>
    <row r="303" spans="1:13" ht="25.5" hidden="1" customHeight="1">
      <c r="A303" s="170">
        <v>3</v>
      </c>
      <c r="B303" s="166">
        <v>2</v>
      </c>
      <c r="C303" s="166">
        <v>2</v>
      </c>
      <c r="D303" s="167">
        <v>7</v>
      </c>
      <c r="E303" s="167">
        <v>1</v>
      </c>
      <c r="F303" s="169">
        <v>2</v>
      </c>
      <c r="G303" s="168" t="s">
        <v>160</v>
      </c>
      <c r="H303" s="146">
        <v>270</v>
      </c>
      <c r="I303" s="174">
        <v>0</v>
      </c>
      <c r="J303" s="174">
        <v>0</v>
      </c>
      <c r="K303" s="174">
        <v>0</v>
      </c>
      <c r="L303" s="174">
        <v>0</v>
      </c>
      <c r="M303" s="38"/>
    </row>
    <row r="304" spans="1:13" ht="30" hidden="1" customHeight="1">
      <c r="A304" s="175">
        <v>3</v>
      </c>
      <c r="B304" s="175">
        <v>3</v>
      </c>
      <c r="C304" s="151"/>
      <c r="D304" s="152"/>
      <c r="E304" s="152"/>
      <c r="F304" s="154"/>
      <c r="G304" s="153" t="s">
        <v>175</v>
      </c>
      <c r="H304" s="146">
        <v>271</v>
      </c>
      <c r="I304" s="155">
        <f>SUM(I305+I337)</f>
        <v>0</v>
      </c>
      <c r="J304" s="231">
        <f>SUM(J305+J337)</f>
        <v>0</v>
      </c>
      <c r="K304" s="156">
        <f>SUM(K305+K337)</f>
        <v>0</v>
      </c>
      <c r="L304" s="156">
        <f>SUM(L305+L337)</f>
        <v>0</v>
      </c>
      <c r="M304" s="38"/>
    </row>
    <row r="305" spans="1:13" ht="40.5" hidden="1" customHeight="1">
      <c r="A305" s="170">
        <v>3</v>
      </c>
      <c r="B305" s="170">
        <v>3</v>
      </c>
      <c r="C305" s="166">
        <v>1</v>
      </c>
      <c r="D305" s="167"/>
      <c r="E305" s="167"/>
      <c r="F305" s="169"/>
      <c r="G305" s="168" t="s">
        <v>176</v>
      </c>
      <c r="H305" s="146">
        <v>272</v>
      </c>
      <c r="I305" s="155">
        <f>SUM(I306+I315+I319+I323+I327+I330+I333)</f>
        <v>0</v>
      </c>
      <c r="J305" s="231">
        <f>SUM(J306+J315+J319+J323+J327+J330+J333)</f>
        <v>0</v>
      </c>
      <c r="K305" s="156">
        <f>SUM(K306+K315+K319+K323+K327+K330+K333)</f>
        <v>0</v>
      </c>
      <c r="L305" s="156">
        <f>SUM(L306+L315+L319+L323+L327+L330+L333)</f>
        <v>0</v>
      </c>
      <c r="M305" s="38"/>
    </row>
    <row r="306" spans="1:13" ht="29.25" hidden="1" customHeight="1">
      <c r="A306" s="170">
        <v>3</v>
      </c>
      <c r="B306" s="170">
        <v>3</v>
      </c>
      <c r="C306" s="166">
        <v>1</v>
      </c>
      <c r="D306" s="167">
        <v>1</v>
      </c>
      <c r="E306" s="167"/>
      <c r="F306" s="169"/>
      <c r="G306" s="168" t="s">
        <v>162</v>
      </c>
      <c r="H306" s="146">
        <v>273</v>
      </c>
      <c r="I306" s="155">
        <f>SUM(I307+I309+I312)</f>
        <v>0</v>
      </c>
      <c r="J306" s="155">
        <f>SUM(J307+J309+J312)</f>
        <v>0</v>
      </c>
      <c r="K306" s="155">
        <f>SUM(K307+K309+K312)</f>
        <v>0</v>
      </c>
      <c r="L306" s="155">
        <f>SUM(L307+L309+L312)</f>
        <v>0</v>
      </c>
      <c r="M306" s="38"/>
    </row>
    <row r="307" spans="1:13" ht="27" hidden="1" customHeight="1">
      <c r="A307" s="170">
        <v>3</v>
      </c>
      <c r="B307" s="170">
        <v>3</v>
      </c>
      <c r="C307" s="166">
        <v>1</v>
      </c>
      <c r="D307" s="167">
        <v>1</v>
      </c>
      <c r="E307" s="167">
        <v>1</v>
      </c>
      <c r="F307" s="169"/>
      <c r="G307" s="168" t="s">
        <v>140</v>
      </c>
      <c r="H307" s="146">
        <v>274</v>
      </c>
      <c r="I307" s="155">
        <f>SUM(I308:I308)</f>
        <v>0</v>
      </c>
      <c r="J307" s="231">
        <f>SUM(J308:J308)</f>
        <v>0</v>
      </c>
      <c r="K307" s="156">
        <f>SUM(K308:K308)</f>
        <v>0</v>
      </c>
      <c r="L307" s="156">
        <f>SUM(L308:L308)</f>
        <v>0</v>
      </c>
      <c r="M307" s="38"/>
    </row>
    <row r="308" spans="1:13" ht="28.5" hidden="1" customHeight="1">
      <c r="A308" s="170">
        <v>3</v>
      </c>
      <c r="B308" s="170">
        <v>3</v>
      </c>
      <c r="C308" s="166">
        <v>1</v>
      </c>
      <c r="D308" s="167">
        <v>1</v>
      </c>
      <c r="E308" s="167">
        <v>1</v>
      </c>
      <c r="F308" s="169">
        <v>1</v>
      </c>
      <c r="G308" s="168" t="s">
        <v>140</v>
      </c>
      <c r="H308" s="146">
        <v>275</v>
      </c>
      <c r="I308" s="174">
        <v>0</v>
      </c>
      <c r="J308" s="174">
        <v>0</v>
      </c>
      <c r="K308" s="174">
        <v>0</v>
      </c>
      <c r="L308" s="174">
        <v>0</v>
      </c>
      <c r="M308" s="38"/>
    </row>
    <row r="309" spans="1:13" ht="31.5" hidden="1" customHeight="1">
      <c r="A309" s="170">
        <v>3</v>
      </c>
      <c r="B309" s="170">
        <v>3</v>
      </c>
      <c r="C309" s="166">
        <v>1</v>
      </c>
      <c r="D309" s="167">
        <v>1</v>
      </c>
      <c r="E309" s="167">
        <v>2</v>
      </c>
      <c r="F309" s="169"/>
      <c r="G309" s="168" t="s">
        <v>163</v>
      </c>
      <c r="H309" s="146">
        <v>276</v>
      </c>
      <c r="I309" s="155">
        <f>SUM(I310:I311)</f>
        <v>0</v>
      </c>
      <c r="J309" s="155">
        <f>SUM(J310:J311)</f>
        <v>0</v>
      </c>
      <c r="K309" s="155">
        <f>SUM(K310:K311)</f>
        <v>0</v>
      </c>
      <c r="L309" s="155">
        <f>SUM(L310:L311)</f>
        <v>0</v>
      </c>
      <c r="M309" s="38"/>
    </row>
    <row r="310" spans="1:13" ht="25.5" hidden="1" customHeight="1">
      <c r="A310" s="170">
        <v>3</v>
      </c>
      <c r="B310" s="170">
        <v>3</v>
      </c>
      <c r="C310" s="166">
        <v>1</v>
      </c>
      <c r="D310" s="167">
        <v>1</v>
      </c>
      <c r="E310" s="167">
        <v>2</v>
      </c>
      <c r="F310" s="169">
        <v>1</v>
      </c>
      <c r="G310" s="168" t="s">
        <v>142</v>
      </c>
      <c r="H310" s="146">
        <v>277</v>
      </c>
      <c r="I310" s="174">
        <v>0</v>
      </c>
      <c r="J310" s="174">
        <v>0</v>
      </c>
      <c r="K310" s="174">
        <v>0</v>
      </c>
      <c r="L310" s="174">
        <v>0</v>
      </c>
      <c r="M310" s="38"/>
    </row>
    <row r="311" spans="1:13" ht="29.25" hidden="1" customHeight="1">
      <c r="A311" s="170">
        <v>3</v>
      </c>
      <c r="B311" s="170">
        <v>3</v>
      </c>
      <c r="C311" s="166">
        <v>1</v>
      </c>
      <c r="D311" s="167">
        <v>1</v>
      </c>
      <c r="E311" s="167">
        <v>2</v>
      </c>
      <c r="F311" s="169">
        <v>2</v>
      </c>
      <c r="G311" s="168" t="s">
        <v>143</v>
      </c>
      <c r="H311" s="146">
        <v>278</v>
      </c>
      <c r="I311" s="174">
        <v>0</v>
      </c>
      <c r="J311" s="174">
        <v>0</v>
      </c>
      <c r="K311" s="174">
        <v>0</v>
      </c>
      <c r="L311" s="174">
        <v>0</v>
      </c>
      <c r="M311" s="38"/>
    </row>
    <row r="312" spans="1:13" ht="28.5" hidden="1" customHeight="1">
      <c r="A312" s="170">
        <v>3</v>
      </c>
      <c r="B312" s="170">
        <v>3</v>
      </c>
      <c r="C312" s="166">
        <v>1</v>
      </c>
      <c r="D312" s="167">
        <v>1</v>
      </c>
      <c r="E312" s="167">
        <v>3</v>
      </c>
      <c r="F312" s="169"/>
      <c r="G312" s="168" t="s">
        <v>144</v>
      </c>
      <c r="H312" s="146">
        <v>279</v>
      </c>
      <c r="I312" s="155">
        <f>SUM(I313:I314)</f>
        <v>0</v>
      </c>
      <c r="J312" s="155">
        <f>SUM(J313:J314)</f>
        <v>0</v>
      </c>
      <c r="K312" s="155">
        <f>SUM(K313:K314)</f>
        <v>0</v>
      </c>
      <c r="L312" s="155">
        <f>SUM(L313:L314)</f>
        <v>0</v>
      </c>
      <c r="M312" s="38"/>
    </row>
    <row r="313" spans="1:13" ht="24.75" hidden="1" customHeight="1">
      <c r="A313" s="170">
        <v>3</v>
      </c>
      <c r="B313" s="170">
        <v>3</v>
      </c>
      <c r="C313" s="166">
        <v>1</v>
      </c>
      <c r="D313" s="167">
        <v>1</v>
      </c>
      <c r="E313" s="167">
        <v>3</v>
      </c>
      <c r="F313" s="169">
        <v>1</v>
      </c>
      <c r="G313" s="168" t="s">
        <v>145</v>
      </c>
      <c r="H313" s="146">
        <v>280</v>
      </c>
      <c r="I313" s="174">
        <v>0</v>
      </c>
      <c r="J313" s="174">
        <v>0</v>
      </c>
      <c r="K313" s="174">
        <v>0</v>
      </c>
      <c r="L313" s="174">
        <v>0</v>
      </c>
      <c r="M313" s="38"/>
    </row>
    <row r="314" spans="1:13" ht="22.5" hidden="1" customHeight="1">
      <c r="A314" s="170">
        <v>3</v>
      </c>
      <c r="B314" s="170">
        <v>3</v>
      </c>
      <c r="C314" s="166">
        <v>1</v>
      </c>
      <c r="D314" s="167">
        <v>1</v>
      </c>
      <c r="E314" s="167">
        <v>3</v>
      </c>
      <c r="F314" s="169">
        <v>2</v>
      </c>
      <c r="G314" s="168" t="s">
        <v>164</v>
      </c>
      <c r="H314" s="146">
        <v>281</v>
      </c>
      <c r="I314" s="174">
        <v>0</v>
      </c>
      <c r="J314" s="174">
        <v>0</v>
      </c>
      <c r="K314" s="174">
        <v>0</v>
      </c>
      <c r="L314" s="174">
        <v>0</v>
      </c>
      <c r="M314" s="38"/>
    </row>
    <row r="315" spans="1:13" hidden="1">
      <c r="A315" s="187">
        <v>3</v>
      </c>
      <c r="B315" s="161">
        <v>3</v>
      </c>
      <c r="C315" s="166">
        <v>1</v>
      </c>
      <c r="D315" s="167">
        <v>2</v>
      </c>
      <c r="E315" s="167"/>
      <c r="F315" s="169"/>
      <c r="G315" s="168" t="s">
        <v>177</v>
      </c>
      <c r="H315" s="146">
        <v>282</v>
      </c>
      <c r="I315" s="155">
        <f>I316</f>
        <v>0</v>
      </c>
      <c r="J315" s="231">
        <f>J316</f>
        <v>0</v>
      </c>
      <c r="K315" s="156">
        <f>K316</f>
        <v>0</v>
      </c>
      <c r="L315" s="156">
        <f>L316</f>
        <v>0</v>
      </c>
    </row>
    <row r="316" spans="1:13" ht="26.25" hidden="1" customHeight="1">
      <c r="A316" s="187">
        <v>3</v>
      </c>
      <c r="B316" s="187">
        <v>3</v>
      </c>
      <c r="C316" s="161">
        <v>1</v>
      </c>
      <c r="D316" s="159">
        <v>2</v>
      </c>
      <c r="E316" s="159">
        <v>1</v>
      </c>
      <c r="F316" s="162"/>
      <c r="G316" s="168" t="s">
        <v>177</v>
      </c>
      <c r="H316" s="146">
        <v>283</v>
      </c>
      <c r="I316" s="177">
        <f>SUM(I317:I318)</f>
        <v>0</v>
      </c>
      <c r="J316" s="232">
        <f>SUM(J317:J318)</f>
        <v>0</v>
      </c>
      <c r="K316" s="178">
        <f>SUM(K317:K318)</f>
        <v>0</v>
      </c>
      <c r="L316" s="178">
        <f>SUM(L317:L318)</f>
        <v>0</v>
      </c>
      <c r="M316" s="38"/>
    </row>
    <row r="317" spans="1:13" ht="25.5" hidden="1" customHeight="1">
      <c r="A317" s="170">
        <v>3</v>
      </c>
      <c r="B317" s="170">
        <v>3</v>
      </c>
      <c r="C317" s="166">
        <v>1</v>
      </c>
      <c r="D317" s="167">
        <v>2</v>
      </c>
      <c r="E317" s="167">
        <v>1</v>
      </c>
      <c r="F317" s="169">
        <v>1</v>
      </c>
      <c r="G317" s="168" t="s">
        <v>178</v>
      </c>
      <c r="H317" s="146">
        <v>284</v>
      </c>
      <c r="I317" s="174">
        <v>0</v>
      </c>
      <c r="J317" s="174">
        <v>0</v>
      </c>
      <c r="K317" s="174">
        <v>0</v>
      </c>
      <c r="L317" s="174">
        <v>0</v>
      </c>
      <c r="M317" s="38"/>
    </row>
    <row r="318" spans="1:13" ht="24" hidden="1" customHeight="1">
      <c r="A318" s="179">
        <v>3</v>
      </c>
      <c r="B318" s="215">
        <v>3</v>
      </c>
      <c r="C318" s="188">
        <v>1</v>
      </c>
      <c r="D318" s="189">
        <v>2</v>
      </c>
      <c r="E318" s="189">
        <v>1</v>
      </c>
      <c r="F318" s="190">
        <v>2</v>
      </c>
      <c r="G318" s="191" t="s">
        <v>179</v>
      </c>
      <c r="H318" s="146">
        <v>285</v>
      </c>
      <c r="I318" s="174">
        <v>0</v>
      </c>
      <c r="J318" s="174">
        <v>0</v>
      </c>
      <c r="K318" s="174">
        <v>0</v>
      </c>
      <c r="L318" s="174">
        <v>0</v>
      </c>
      <c r="M318" s="38"/>
    </row>
    <row r="319" spans="1:13" ht="27.75" hidden="1" customHeight="1">
      <c r="A319" s="166">
        <v>3</v>
      </c>
      <c r="B319" s="168">
        <v>3</v>
      </c>
      <c r="C319" s="166">
        <v>1</v>
      </c>
      <c r="D319" s="167">
        <v>3</v>
      </c>
      <c r="E319" s="167"/>
      <c r="F319" s="169"/>
      <c r="G319" s="168" t="s">
        <v>180</v>
      </c>
      <c r="H319" s="146">
        <v>286</v>
      </c>
      <c r="I319" s="155">
        <f>I320</f>
        <v>0</v>
      </c>
      <c r="J319" s="231">
        <f>J320</f>
        <v>0</v>
      </c>
      <c r="K319" s="156">
        <f>K320</f>
        <v>0</v>
      </c>
      <c r="L319" s="156">
        <f>L320</f>
        <v>0</v>
      </c>
      <c r="M319" s="38"/>
    </row>
    <row r="320" spans="1:13" ht="24" hidden="1" customHeight="1">
      <c r="A320" s="166">
        <v>3</v>
      </c>
      <c r="B320" s="191">
        <v>3</v>
      </c>
      <c r="C320" s="188">
        <v>1</v>
      </c>
      <c r="D320" s="189">
        <v>3</v>
      </c>
      <c r="E320" s="189">
        <v>1</v>
      </c>
      <c r="F320" s="190"/>
      <c r="G320" s="168" t="s">
        <v>180</v>
      </c>
      <c r="H320" s="146">
        <v>287</v>
      </c>
      <c r="I320" s="156">
        <f>I321+I322</f>
        <v>0</v>
      </c>
      <c r="J320" s="156">
        <f>J321+J322</f>
        <v>0</v>
      </c>
      <c r="K320" s="156">
        <f>K321+K322</f>
        <v>0</v>
      </c>
      <c r="L320" s="156">
        <f>L321+L322</f>
        <v>0</v>
      </c>
      <c r="M320" s="38"/>
    </row>
    <row r="321" spans="1:13" ht="27" hidden="1" customHeight="1">
      <c r="A321" s="166">
        <v>3</v>
      </c>
      <c r="B321" s="168">
        <v>3</v>
      </c>
      <c r="C321" s="166">
        <v>1</v>
      </c>
      <c r="D321" s="167">
        <v>3</v>
      </c>
      <c r="E321" s="167">
        <v>1</v>
      </c>
      <c r="F321" s="169">
        <v>1</v>
      </c>
      <c r="G321" s="168" t="s">
        <v>181</v>
      </c>
      <c r="H321" s="146">
        <v>288</v>
      </c>
      <c r="I321" s="220">
        <v>0</v>
      </c>
      <c r="J321" s="220">
        <v>0</v>
      </c>
      <c r="K321" s="220">
        <v>0</v>
      </c>
      <c r="L321" s="219">
        <v>0</v>
      </c>
      <c r="M321" s="38"/>
    </row>
    <row r="322" spans="1:13" ht="26.25" hidden="1" customHeight="1">
      <c r="A322" s="166">
        <v>3</v>
      </c>
      <c r="B322" s="168">
        <v>3</v>
      </c>
      <c r="C322" s="166">
        <v>1</v>
      </c>
      <c r="D322" s="167">
        <v>3</v>
      </c>
      <c r="E322" s="167">
        <v>1</v>
      </c>
      <c r="F322" s="169">
        <v>2</v>
      </c>
      <c r="G322" s="168" t="s">
        <v>182</v>
      </c>
      <c r="H322" s="146">
        <v>289</v>
      </c>
      <c r="I322" s="174">
        <v>0</v>
      </c>
      <c r="J322" s="174">
        <v>0</v>
      </c>
      <c r="K322" s="174">
        <v>0</v>
      </c>
      <c r="L322" s="174">
        <v>0</v>
      </c>
      <c r="M322" s="38"/>
    </row>
    <row r="323" spans="1:13" hidden="1">
      <c r="A323" s="166">
        <v>3</v>
      </c>
      <c r="B323" s="168">
        <v>3</v>
      </c>
      <c r="C323" s="166">
        <v>1</v>
      </c>
      <c r="D323" s="167">
        <v>4</v>
      </c>
      <c r="E323" s="167"/>
      <c r="F323" s="169"/>
      <c r="G323" s="168" t="s">
        <v>183</v>
      </c>
      <c r="H323" s="146">
        <v>290</v>
      </c>
      <c r="I323" s="155">
        <f>I324</f>
        <v>0</v>
      </c>
      <c r="J323" s="231">
        <f>J324</f>
        <v>0</v>
      </c>
      <c r="K323" s="156">
        <f>K324</f>
        <v>0</v>
      </c>
      <c r="L323" s="156">
        <f>L324</f>
        <v>0</v>
      </c>
    </row>
    <row r="324" spans="1:13" ht="31.5" hidden="1" customHeight="1">
      <c r="A324" s="170">
        <v>3</v>
      </c>
      <c r="B324" s="166">
        <v>3</v>
      </c>
      <c r="C324" s="167">
        <v>1</v>
      </c>
      <c r="D324" s="167">
        <v>4</v>
      </c>
      <c r="E324" s="167">
        <v>1</v>
      </c>
      <c r="F324" s="169"/>
      <c r="G324" s="168" t="s">
        <v>183</v>
      </c>
      <c r="H324" s="146">
        <v>291</v>
      </c>
      <c r="I324" s="155">
        <f>SUM(I325:I326)</f>
        <v>0</v>
      </c>
      <c r="J324" s="155">
        <f>SUM(J325:J326)</f>
        <v>0</v>
      </c>
      <c r="K324" s="155">
        <f>SUM(K325:K326)</f>
        <v>0</v>
      </c>
      <c r="L324" s="155">
        <f>SUM(L325:L326)</f>
        <v>0</v>
      </c>
      <c r="M324" s="38"/>
    </row>
    <row r="325" spans="1:13" hidden="1">
      <c r="A325" s="170">
        <v>3</v>
      </c>
      <c r="B325" s="166">
        <v>3</v>
      </c>
      <c r="C325" s="167">
        <v>1</v>
      </c>
      <c r="D325" s="167">
        <v>4</v>
      </c>
      <c r="E325" s="167">
        <v>1</v>
      </c>
      <c r="F325" s="169">
        <v>1</v>
      </c>
      <c r="G325" s="168" t="s">
        <v>184</v>
      </c>
      <c r="H325" s="146">
        <v>292</v>
      </c>
      <c r="I325" s="173">
        <v>0</v>
      </c>
      <c r="J325" s="174">
        <v>0</v>
      </c>
      <c r="K325" s="174">
        <v>0</v>
      </c>
      <c r="L325" s="173">
        <v>0</v>
      </c>
    </row>
    <row r="326" spans="1:13" ht="30.75" hidden="1" customHeight="1">
      <c r="A326" s="166">
        <v>3</v>
      </c>
      <c r="B326" s="167">
        <v>3</v>
      </c>
      <c r="C326" s="167">
        <v>1</v>
      </c>
      <c r="D326" s="167">
        <v>4</v>
      </c>
      <c r="E326" s="167">
        <v>1</v>
      </c>
      <c r="F326" s="169">
        <v>2</v>
      </c>
      <c r="G326" s="168" t="s">
        <v>185</v>
      </c>
      <c r="H326" s="146">
        <v>293</v>
      </c>
      <c r="I326" s="174">
        <v>0</v>
      </c>
      <c r="J326" s="220">
        <v>0</v>
      </c>
      <c r="K326" s="220">
        <v>0</v>
      </c>
      <c r="L326" s="219">
        <v>0</v>
      </c>
      <c r="M326" s="38"/>
    </row>
    <row r="327" spans="1:13" ht="26.25" hidden="1" customHeight="1">
      <c r="A327" s="166">
        <v>3</v>
      </c>
      <c r="B327" s="167">
        <v>3</v>
      </c>
      <c r="C327" s="167">
        <v>1</v>
      </c>
      <c r="D327" s="167">
        <v>5</v>
      </c>
      <c r="E327" s="167"/>
      <c r="F327" s="169"/>
      <c r="G327" s="168" t="s">
        <v>186</v>
      </c>
      <c r="H327" s="146">
        <v>294</v>
      </c>
      <c r="I327" s="178">
        <f t="shared" ref="I327:L328" si="28">I328</f>
        <v>0</v>
      </c>
      <c r="J327" s="231">
        <f t="shared" si="28"/>
        <v>0</v>
      </c>
      <c r="K327" s="156">
        <f t="shared" si="28"/>
        <v>0</v>
      </c>
      <c r="L327" s="156">
        <f t="shared" si="28"/>
        <v>0</v>
      </c>
      <c r="M327" s="38"/>
    </row>
    <row r="328" spans="1:13" ht="30" hidden="1" customHeight="1">
      <c r="A328" s="161">
        <v>3</v>
      </c>
      <c r="B328" s="189">
        <v>3</v>
      </c>
      <c r="C328" s="189">
        <v>1</v>
      </c>
      <c r="D328" s="189">
        <v>5</v>
      </c>
      <c r="E328" s="189">
        <v>1</v>
      </c>
      <c r="F328" s="190"/>
      <c r="G328" s="168" t="s">
        <v>186</v>
      </c>
      <c r="H328" s="146">
        <v>295</v>
      </c>
      <c r="I328" s="156">
        <f t="shared" si="28"/>
        <v>0</v>
      </c>
      <c r="J328" s="232">
        <f t="shared" si="28"/>
        <v>0</v>
      </c>
      <c r="K328" s="178">
        <f t="shared" si="28"/>
        <v>0</v>
      </c>
      <c r="L328" s="178">
        <f t="shared" si="28"/>
        <v>0</v>
      </c>
      <c r="M328" s="38"/>
    </row>
    <row r="329" spans="1:13" ht="30" hidden="1" customHeight="1">
      <c r="A329" s="166">
        <v>3</v>
      </c>
      <c r="B329" s="167">
        <v>3</v>
      </c>
      <c r="C329" s="167">
        <v>1</v>
      </c>
      <c r="D329" s="167">
        <v>5</v>
      </c>
      <c r="E329" s="167">
        <v>1</v>
      </c>
      <c r="F329" s="169">
        <v>1</v>
      </c>
      <c r="G329" s="168" t="s">
        <v>187</v>
      </c>
      <c r="H329" s="146">
        <v>296</v>
      </c>
      <c r="I329" s="174">
        <v>0</v>
      </c>
      <c r="J329" s="220">
        <v>0</v>
      </c>
      <c r="K329" s="220">
        <v>0</v>
      </c>
      <c r="L329" s="219">
        <v>0</v>
      </c>
      <c r="M329" s="38"/>
    </row>
    <row r="330" spans="1:13" ht="30" hidden="1" customHeight="1">
      <c r="A330" s="166">
        <v>3</v>
      </c>
      <c r="B330" s="167">
        <v>3</v>
      </c>
      <c r="C330" s="167">
        <v>1</v>
      </c>
      <c r="D330" s="167">
        <v>6</v>
      </c>
      <c r="E330" s="167"/>
      <c r="F330" s="169"/>
      <c r="G330" s="168" t="s">
        <v>157</v>
      </c>
      <c r="H330" s="146">
        <v>297</v>
      </c>
      <c r="I330" s="156">
        <f t="shared" ref="I330:L331" si="29">I331</f>
        <v>0</v>
      </c>
      <c r="J330" s="231">
        <f t="shared" si="29"/>
        <v>0</v>
      </c>
      <c r="K330" s="156">
        <f t="shared" si="29"/>
        <v>0</v>
      </c>
      <c r="L330" s="156">
        <f t="shared" si="29"/>
        <v>0</v>
      </c>
      <c r="M330" s="38"/>
    </row>
    <row r="331" spans="1:13" ht="30" hidden="1" customHeight="1">
      <c r="A331" s="166">
        <v>3</v>
      </c>
      <c r="B331" s="167">
        <v>3</v>
      </c>
      <c r="C331" s="167">
        <v>1</v>
      </c>
      <c r="D331" s="167">
        <v>6</v>
      </c>
      <c r="E331" s="167">
        <v>1</v>
      </c>
      <c r="F331" s="169"/>
      <c r="G331" s="168" t="s">
        <v>157</v>
      </c>
      <c r="H331" s="146">
        <v>298</v>
      </c>
      <c r="I331" s="155">
        <f t="shared" si="29"/>
        <v>0</v>
      </c>
      <c r="J331" s="231">
        <f t="shared" si="29"/>
        <v>0</v>
      </c>
      <c r="K331" s="156">
        <f t="shared" si="29"/>
        <v>0</v>
      </c>
      <c r="L331" s="156">
        <f t="shared" si="29"/>
        <v>0</v>
      </c>
      <c r="M331" s="38"/>
    </row>
    <row r="332" spans="1:13" ht="25.5" hidden="1" customHeight="1">
      <c r="A332" s="166">
        <v>3</v>
      </c>
      <c r="B332" s="167">
        <v>3</v>
      </c>
      <c r="C332" s="167">
        <v>1</v>
      </c>
      <c r="D332" s="167">
        <v>6</v>
      </c>
      <c r="E332" s="167">
        <v>1</v>
      </c>
      <c r="F332" s="169">
        <v>1</v>
      </c>
      <c r="G332" s="168" t="s">
        <v>157</v>
      </c>
      <c r="H332" s="146">
        <v>299</v>
      </c>
      <c r="I332" s="220">
        <v>0</v>
      </c>
      <c r="J332" s="220">
        <v>0</v>
      </c>
      <c r="K332" s="220">
        <v>0</v>
      </c>
      <c r="L332" s="219">
        <v>0</v>
      </c>
      <c r="M332" s="38"/>
    </row>
    <row r="333" spans="1:13" ht="22.5" hidden="1" customHeight="1">
      <c r="A333" s="166">
        <v>3</v>
      </c>
      <c r="B333" s="167">
        <v>3</v>
      </c>
      <c r="C333" s="167">
        <v>1</v>
      </c>
      <c r="D333" s="167">
        <v>7</v>
      </c>
      <c r="E333" s="167"/>
      <c r="F333" s="169"/>
      <c r="G333" s="168" t="s">
        <v>188</v>
      </c>
      <c r="H333" s="146">
        <v>300</v>
      </c>
      <c r="I333" s="155">
        <f>I334</f>
        <v>0</v>
      </c>
      <c r="J333" s="231">
        <f>J334</f>
        <v>0</v>
      </c>
      <c r="K333" s="156">
        <f>K334</f>
        <v>0</v>
      </c>
      <c r="L333" s="156">
        <f>L334</f>
        <v>0</v>
      </c>
      <c r="M333" s="38"/>
    </row>
    <row r="334" spans="1:13" ht="25.5" hidden="1" customHeight="1">
      <c r="A334" s="166">
        <v>3</v>
      </c>
      <c r="B334" s="167">
        <v>3</v>
      </c>
      <c r="C334" s="167">
        <v>1</v>
      </c>
      <c r="D334" s="167">
        <v>7</v>
      </c>
      <c r="E334" s="167">
        <v>1</v>
      </c>
      <c r="F334" s="169"/>
      <c r="G334" s="168" t="s">
        <v>188</v>
      </c>
      <c r="H334" s="146">
        <v>301</v>
      </c>
      <c r="I334" s="155">
        <f>I335+I336</f>
        <v>0</v>
      </c>
      <c r="J334" s="155">
        <f>J335+J336</f>
        <v>0</v>
      </c>
      <c r="K334" s="155">
        <f>K335+K336</f>
        <v>0</v>
      </c>
      <c r="L334" s="155">
        <f>L335+L336</f>
        <v>0</v>
      </c>
      <c r="M334" s="38"/>
    </row>
    <row r="335" spans="1:13" ht="27" hidden="1" customHeight="1">
      <c r="A335" s="166">
        <v>3</v>
      </c>
      <c r="B335" s="167">
        <v>3</v>
      </c>
      <c r="C335" s="167">
        <v>1</v>
      </c>
      <c r="D335" s="167">
        <v>7</v>
      </c>
      <c r="E335" s="167">
        <v>1</v>
      </c>
      <c r="F335" s="169">
        <v>1</v>
      </c>
      <c r="G335" s="168" t="s">
        <v>189</v>
      </c>
      <c r="H335" s="146">
        <v>302</v>
      </c>
      <c r="I335" s="220">
        <v>0</v>
      </c>
      <c r="J335" s="220">
        <v>0</v>
      </c>
      <c r="K335" s="220">
        <v>0</v>
      </c>
      <c r="L335" s="219">
        <v>0</v>
      </c>
      <c r="M335" s="38"/>
    </row>
    <row r="336" spans="1:13" ht="27.75" hidden="1" customHeight="1">
      <c r="A336" s="166">
        <v>3</v>
      </c>
      <c r="B336" s="167">
        <v>3</v>
      </c>
      <c r="C336" s="167">
        <v>1</v>
      </c>
      <c r="D336" s="167">
        <v>7</v>
      </c>
      <c r="E336" s="167">
        <v>1</v>
      </c>
      <c r="F336" s="169">
        <v>2</v>
      </c>
      <c r="G336" s="168" t="s">
        <v>190</v>
      </c>
      <c r="H336" s="146">
        <v>303</v>
      </c>
      <c r="I336" s="174">
        <v>0</v>
      </c>
      <c r="J336" s="174">
        <v>0</v>
      </c>
      <c r="K336" s="174">
        <v>0</v>
      </c>
      <c r="L336" s="174">
        <v>0</v>
      </c>
      <c r="M336" s="38"/>
    </row>
    <row r="337" spans="1:16" ht="38.25" hidden="1" customHeight="1">
      <c r="A337" s="166">
        <v>3</v>
      </c>
      <c r="B337" s="167">
        <v>3</v>
      </c>
      <c r="C337" s="167">
        <v>2</v>
      </c>
      <c r="D337" s="167"/>
      <c r="E337" s="167"/>
      <c r="F337" s="169"/>
      <c r="G337" s="168" t="s">
        <v>191</v>
      </c>
      <c r="H337" s="146">
        <v>304</v>
      </c>
      <c r="I337" s="155">
        <f>SUM(I338+I347+I351+I355+I359+I362+I365)</f>
        <v>0</v>
      </c>
      <c r="J337" s="231">
        <f>SUM(J338+J347+J351+J355+J359+J362+J365)</f>
        <v>0</v>
      </c>
      <c r="K337" s="156">
        <f>SUM(K338+K347+K351+K355+K359+K362+K365)</f>
        <v>0</v>
      </c>
      <c r="L337" s="156">
        <f>SUM(L338+L347+L351+L355+L359+L362+L365)</f>
        <v>0</v>
      </c>
      <c r="M337" s="38"/>
    </row>
    <row r="338" spans="1:16" ht="30" hidden="1" customHeight="1">
      <c r="A338" s="166">
        <v>3</v>
      </c>
      <c r="B338" s="167">
        <v>3</v>
      </c>
      <c r="C338" s="167">
        <v>2</v>
      </c>
      <c r="D338" s="167">
        <v>1</v>
      </c>
      <c r="E338" s="167"/>
      <c r="F338" s="169"/>
      <c r="G338" s="168" t="s">
        <v>139</v>
      </c>
      <c r="H338" s="146">
        <v>305</v>
      </c>
      <c r="I338" s="155">
        <f>I339</f>
        <v>0</v>
      </c>
      <c r="J338" s="231">
        <f>J339</f>
        <v>0</v>
      </c>
      <c r="K338" s="156">
        <f>K339</f>
        <v>0</v>
      </c>
      <c r="L338" s="156">
        <f>L339</f>
        <v>0</v>
      </c>
      <c r="M338" s="38"/>
    </row>
    <row r="339" spans="1:16" hidden="1">
      <c r="A339" s="170">
        <v>3</v>
      </c>
      <c r="B339" s="166">
        <v>3</v>
      </c>
      <c r="C339" s="167">
        <v>2</v>
      </c>
      <c r="D339" s="168">
        <v>1</v>
      </c>
      <c r="E339" s="166">
        <v>1</v>
      </c>
      <c r="F339" s="169"/>
      <c r="G339" s="168" t="s">
        <v>139</v>
      </c>
      <c r="H339" s="146">
        <v>306</v>
      </c>
      <c r="I339" s="155">
        <f t="shared" ref="I339:P339" si="30">SUM(I340:I340)</f>
        <v>0</v>
      </c>
      <c r="J339" s="155">
        <f t="shared" si="30"/>
        <v>0</v>
      </c>
      <c r="K339" s="155">
        <f t="shared" si="30"/>
        <v>0</v>
      </c>
      <c r="L339" s="155">
        <f t="shared" si="30"/>
        <v>0</v>
      </c>
      <c r="M339" s="233">
        <f t="shared" si="30"/>
        <v>0</v>
      </c>
      <c r="N339" s="233">
        <f t="shared" si="30"/>
        <v>0</v>
      </c>
      <c r="O339" s="233">
        <f t="shared" si="30"/>
        <v>0</v>
      </c>
      <c r="P339" s="233">
        <f t="shared" si="30"/>
        <v>0</v>
      </c>
    </row>
    <row r="340" spans="1:16" ht="27.75" hidden="1" customHeight="1">
      <c r="A340" s="170">
        <v>3</v>
      </c>
      <c r="B340" s="166">
        <v>3</v>
      </c>
      <c r="C340" s="167">
        <v>2</v>
      </c>
      <c r="D340" s="168">
        <v>1</v>
      </c>
      <c r="E340" s="166">
        <v>1</v>
      </c>
      <c r="F340" s="169">
        <v>1</v>
      </c>
      <c r="G340" s="168" t="s">
        <v>140</v>
      </c>
      <c r="H340" s="146">
        <v>307</v>
      </c>
      <c r="I340" s="220">
        <v>0</v>
      </c>
      <c r="J340" s="220">
        <v>0</v>
      </c>
      <c r="K340" s="220">
        <v>0</v>
      </c>
      <c r="L340" s="219">
        <v>0</v>
      </c>
      <c r="M340" s="38"/>
    </row>
    <row r="341" spans="1:16" hidden="1">
      <c r="A341" s="170">
        <v>3</v>
      </c>
      <c r="B341" s="166">
        <v>3</v>
      </c>
      <c r="C341" s="167">
        <v>2</v>
      </c>
      <c r="D341" s="168">
        <v>1</v>
      </c>
      <c r="E341" s="166">
        <v>2</v>
      </c>
      <c r="F341" s="169"/>
      <c r="G341" s="191" t="s">
        <v>163</v>
      </c>
      <c r="H341" s="146">
        <v>308</v>
      </c>
      <c r="I341" s="155">
        <f>SUM(I342:I343)</f>
        <v>0</v>
      </c>
      <c r="J341" s="155">
        <f>SUM(J342:J343)</f>
        <v>0</v>
      </c>
      <c r="K341" s="155">
        <f>SUM(K342:K343)</f>
        <v>0</v>
      </c>
      <c r="L341" s="155">
        <f>SUM(L342:L343)</f>
        <v>0</v>
      </c>
    </row>
    <row r="342" spans="1:16" hidden="1">
      <c r="A342" s="170">
        <v>3</v>
      </c>
      <c r="B342" s="166">
        <v>3</v>
      </c>
      <c r="C342" s="167">
        <v>2</v>
      </c>
      <c r="D342" s="168">
        <v>1</v>
      </c>
      <c r="E342" s="166">
        <v>2</v>
      </c>
      <c r="F342" s="169">
        <v>1</v>
      </c>
      <c r="G342" s="191" t="s">
        <v>142</v>
      </c>
      <c r="H342" s="146">
        <v>309</v>
      </c>
      <c r="I342" s="220">
        <v>0</v>
      </c>
      <c r="J342" s="220">
        <v>0</v>
      </c>
      <c r="K342" s="220">
        <v>0</v>
      </c>
      <c r="L342" s="219">
        <v>0</v>
      </c>
    </row>
    <row r="343" spans="1:16" hidden="1">
      <c r="A343" s="170">
        <v>3</v>
      </c>
      <c r="B343" s="166">
        <v>3</v>
      </c>
      <c r="C343" s="167">
        <v>2</v>
      </c>
      <c r="D343" s="168">
        <v>1</v>
      </c>
      <c r="E343" s="166">
        <v>2</v>
      </c>
      <c r="F343" s="169">
        <v>2</v>
      </c>
      <c r="G343" s="191" t="s">
        <v>143</v>
      </c>
      <c r="H343" s="146">
        <v>310</v>
      </c>
      <c r="I343" s="174">
        <v>0</v>
      </c>
      <c r="J343" s="174">
        <v>0</v>
      </c>
      <c r="K343" s="174">
        <v>0</v>
      </c>
      <c r="L343" s="174">
        <v>0</v>
      </c>
    </row>
    <row r="344" spans="1:16" hidden="1">
      <c r="A344" s="170">
        <v>3</v>
      </c>
      <c r="B344" s="166">
        <v>3</v>
      </c>
      <c r="C344" s="167">
        <v>2</v>
      </c>
      <c r="D344" s="168">
        <v>1</v>
      </c>
      <c r="E344" s="166">
        <v>3</v>
      </c>
      <c r="F344" s="169"/>
      <c r="G344" s="191" t="s">
        <v>144</v>
      </c>
      <c r="H344" s="146">
        <v>311</v>
      </c>
      <c r="I344" s="155">
        <f>SUM(I345:I346)</f>
        <v>0</v>
      </c>
      <c r="J344" s="155">
        <f>SUM(J345:J346)</f>
        <v>0</v>
      </c>
      <c r="K344" s="155">
        <f>SUM(K345:K346)</f>
        <v>0</v>
      </c>
      <c r="L344" s="155">
        <f>SUM(L345:L346)</f>
        <v>0</v>
      </c>
    </row>
    <row r="345" spans="1:16" hidden="1">
      <c r="A345" s="170">
        <v>3</v>
      </c>
      <c r="B345" s="166">
        <v>3</v>
      </c>
      <c r="C345" s="167">
        <v>2</v>
      </c>
      <c r="D345" s="168">
        <v>1</v>
      </c>
      <c r="E345" s="166">
        <v>3</v>
      </c>
      <c r="F345" s="169">
        <v>1</v>
      </c>
      <c r="G345" s="191" t="s">
        <v>145</v>
      </c>
      <c r="H345" s="146">
        <v>312</v>
      </c>
      <c r="I345" s="174">
        <v>0</v>
      </c>
      <c r="J345" s="174">
        <v>0</v>
      </c>
      <c r="K345" s="174">
        <v>0</v>
      </c>
      <c r="L345" s="174">
        <v>0</v>
      </c>
    </row>
    <row r="346" spans="1:16" hidden="1">
      <c r="A346" s="170">
        <v>3</v>
      </c>
      <c r="B346" s="166">
        <v>3</v>
      </c>
      <c r="C346" s="167">
        <v>2</v>
      </c>
      <c r="D346" s="168">
        <v>1</v>
      </c>
      <c r="E346" s="166">
        <v>3</v>
      </c>
      <c r="F346" s="169">
        <v>2</v>
      </c>
      <c r="G346" s="191" t="s">
        <v>164</v>
      </c>
      <c r="H346" s="146">
        <v>313</v>
      </c>
      <c r="I346" s="192">
        <v>0</v>
      </c>
      <c r="J346" s="234">
        <v>0</v>
      </c>
      <c r="K346" s="192">
        <v>0</v>
      </c>
      <c r="L346" s="192">
        <v>0</v>
      </c>
    </row>
    <row r="347" spans="1:16" hidden="1">
      <c r="A347" s="179">
        <v>3</v>
      </c>
      <c r="B347" s="179">
        <v>3</v>
      </c>
      <c r="C347" s="188">
        <v>2</v>
      </c>
      <c r="D347" s="191">
        <v>2</v>
      </c>
      <c r="E347" s="188"/>
      <c r="F347" s="190"/>
      <c r="G347" s="191" t="s">
        <v>177</v>
      </c>
      <c r="H347" s="146">
        <v>314</v>
      </c>
      <c r="I347" s="184">
        <f>I348</f>
        <v>0</v>
      </c>
      <c r="J347" s="235">
        <f>J348</f>
        <v>0</v>
      </c>
      <c r="K347" s="185">
        <f>K348</f>
        <v>0</v>
      </c>
      <c r="L347" s="185">
        <f>L348</f>
        <v>0</v>
      </c>
    </row>
    <row r="348" spans="1:16" hidden="1">
      <c r="A348" s="170">
        <v>3</v>
      </c>
      <c r="B348" s="170">
        <v>3</v>
      </c>
      <c r="C348" s="166">
        <v>2</v>
      </c>
      <c r="D348" s="168">
        <v>2</v>
      </c>
      <c r="E348" s="166">
        <v>1</v>
      </c>
      <c r="F348" s="169"/>
      <c r="G348" s="191" t="s">
        <v>177</v>
      </c>
      <c r="H348" s="146">
        <v>315</v>
      </c>
      <c r="I348" s="155">
        <f>SUM(I349:I350)</f>
        <v>0</v>
      </c>
      <c r="J348" s="197">
        <f>SUM(J349:J350)</f>
        <v>0</v>
      </c>
      <c r="K348" s="156">
        <f>SUM(K349:K350)</f>
        <v>0</v>
      </c>
      <c r="L348" s="156">
        <f>SUM(L349:L350)</f>
        <v>0</v>
      </c>
    </row>
    <row r="349" spans="1:16" hidden="1">
      <c r="A349" s="170">
        <v>3</v>
      </c>
      <c r="B349" s="170">
        <v>3</v>
      </c>
      <c r="C349" s="166">
        <v>2</v>
      </c>
      <c r="D349" s="168">
        <v>2</v>
      </c>
      <c r="E349" s="170">
        <v>1</v>
      </c>
      <c r="F349" s="202">
        <v>1</v>
      </c>
      <c r="G349" s="168" t="s">
        <v>178</v>
      </c>
      <c r="H349" s="146">
        <v>316</v>
      </c>
      <c r="I349" s="174">
        <v>0</v>
      </c>
      <c r="J349" s="174">
        <v>0</v>
      </c>
      <c r="K349" s="174">
        <v>0</v>
      </c>
      <c r="L349" s="174">
        <v>0</v>
      </c>
    </row>
    <row r="350" spans="1:16" hidden="1">
      <c r="A350" s="179">
        <v>3</v>
      </c>
      <c r="B350" s="179">
        <v>3</v>
      </c>
      <c r="C350" s="180">
        <v>2</v>
      </c>
      <c r="D350" s="181">
        <v>2</v>
      </c>
      <c r="E350" s="182">
        <v>1</v>
      </c>
      <c r="F350" s="210">
        <v>2</v>
      </c>
      <c r="G350" s="182" t="s">
        <v>179</v>
      </c>
      <c r="H350" s="146">
        <v>317</v>
      </c>
      <c r="I350" s="174">
        <v>0</v>
      </c>
      <c r="J350" s="174">
        <v>0</v>
      </c>
      <c r="K350" s="174">
        <v>0</v>
      </c>
      <c r="L350" s="174">
        <v>0</v>
      </c>
    </row>
    <row r="351" spans="1:16" ht="23.25" hidden="1" customHeight="1">
      <c r="A351" s="170">
        <v>3</v>
      </c>
      <c r="B351" s="170">
        <v>3</v>
      </c>
      <c r="C351" s="166">
        <v>2</v>
      </c>
      <c r="D351" s="167">
        <v>3</v>
      </c>
      <c r="E351" s="168"/>
      <c r="F351" s="202"/>
      <c r="G351" s="168" t="s">
        <v>180</v>
      </c>
      <c r="H351" s="146">
        <v>318</v>
      </c>
      <c r="I351" s="155">
        <f>I352</f>
        <v>0</v>
      </c>
      <c r="J351" s="197">
        <f>J352</f>
        <v>0</v>
      </c>
      <c r="K351" s="156">
        <f>K352</f>
        <v>0</v>
      </c>
      <c r="L351" s="156">
        <f>L352</f>
        <v>0</v>
      </c>
      <c r="M351" s="38"/>
    </row>
    <row r="352" spans="1:16" ht="27.75" hidden="1" customHeight="1">
      <c r="A352" s="170">
        <v>3</v>
      </c>
      <c r="B352" s="170">
        <v>3</v>
      </c>
      <c r="C352" s="166">
        <v>2</v>
      </c>
      <c r="D352" s="167">
        <v>3</v>
      </c>
      <c r="E352" s="168">
        <v>1</v>
      </c>
      <c r="F352" s="202"/>
      <c r="G352" s="168" t="s">
        <v>180</v>
      </c>
      <c r="H352" s="146">
        <v>319</v>
      </c>
      <c r="I352" s="155">
        <f>I353+I354</f>
        <v>0</v>
      </c>
      <c r="J352" s="155">
        <f>J353+J354</f>
        <v>0</v>
      </c>
      <c r="K352" s="155">
        <f>K353+K354</f>
        <v>0</v>
      </c>
      <c r="L352" s="155">
        <f>L353+L354</f>
        <v>0</v>
      </c>
      <c r="M352" s="38"/>
    </row>
    <row r="353" spans="1:13" ht="28.5" hidden="1" customHeight="1">
      <c r="A353" s="170">
        <v>3</v>
      </c>
      <c r="B353" s="170">
        <v>3</v>
      </c>
      <c r="C353" s="166">
        <v>2</v>
      </c>
      <c r="D353" s="167">
        <v>3</v>
      </c>
      <c r="E353" s="168">
        <v>1</v>
      </c>
      <c r="F353" s="202">
        <v>1</v>
      </c>
      <c r="G353" s="168" t="s">
        <v>181</v>
      </c>
      <c r="H353" s="146">
        <v>320</v>
      </c>
      <c r="I353" s="220">
        <v>0</v>
      </c>
      <c r="J353" s="220">
        <v>0</v>
      </c>
      <c r="K353" s="220">
        <v>0</v>
      </c>
      <c r="L353" s="219">
        <v>0</v>
      </c>
      <c r="M353" s="38"/>
    </row>
    <row r="354" spans="1:13" ht="27.75" hidden="1" customHeight="1">
      <c r="A354" s="170">
        <v>3</v>
      </c>
      <c r="B354" s="170">
        <v>3</v>
      </c>
      <c r="C354" s="166">
        <v>2</v>
      </c>
      <c r="D354" s="167">
        <v>3</v>
      </c>
      <c r="E354" s="168">
        <v>1</v>
      </c>
      <c r="F354" s="202">
        <v>2</v>
      </c>
      <c r="G354" s="168" t="s">
        <v>182</v>
      </c>
      <c r="H354" s="146">
        <v>321</v>
      </c>
      <c r="I354" s="174">
        <v>0</v>
      </c>
      <c r="J354" s="174">
        <v>0</v>
      </c>
      <c r="K354" s="174">
        <v>0</v>
      </c>
      <c r="L354" s="174">
        <v>0</v>
      </c>
      <c r="M354" s="38"/>
    </row>
    <row r="355" spans="1:13" hidden="1">
      <c r="A355" s="170">
        <v>3</v>
      </c>
      <c r="B355" s="170">
        <v>3</v>
      </c>
      <c r="C355" s="166">
        <v>2</v>
      </c>
      <c r="D355" s="167">
        <v>4</v>
      </c>
      <c r="E355" s="167"/>
      <c r="F355" s="169"/>
      <c r="G355" s="168" t="s">
        <v>183</v>
      </c>
      <c r="H355" s="146">
        <v>322</v>
      </c>
      <c r="I355" s="155">
        <f>I356</f>
        <v>0</v>
      </c>
      <c r="J355" s="197">
        <f>J356</f>
        <v>0</v>
      </c>
      <c r="K355" s="156">
        <f>K356</f>
        <v>0</v>
      </c>
      <c r="L355" s="156">
        <f>L356</f>
        <v>0</v>
      </c>
    </row>
    <row r="356" spans="1:13" hidden="1">
      <c r="A356" s="187">
        <v>3</v>
      </c>
      <c r="B356" s="187">
        <v>3</v>
      </c>
      <c r="C356" s="161">
        <v>2</v>
      </c>
      <c r="D356" s="159">
        <v>4</v>
      </c>
      <c r="E356" s="159">
        <v>1</v>
      </c>
      <c r="F356" s="162"/>
      <c r="G356" s="168" t="s">
        <v>183</v>
      </c>
      <c r="H356" s="146">
        <v>323</v>
      </c>
      <c r="I356" s="177">
        <f>SUM(I357:I358)</f>
        <v>0</v>
      </c>
      <c r="J356" s="199">
        <f>SUM(J357:J358)</f>
        <v>0</v>
      </c>
      <c r="K356" s="178">
        <f>SUM(K357:K358)</f>
        <v>0</v>
      </c>
      <c r="L356" s="178">
        <f>SUM(L357:L358)</f>
        <v>0</v>
      </c>
    </row>
    <row r="357" spans="1:13" ht="30.75" hidden="1" customHeight="1">
      <c r="A357" s="170">
        <v>3</v>
      </c>
      <c r="B357" s="170">
        <v>3</v>
      </c>
      <c r="C357" s="166">
        <v>2</v>
      </c>
      <c r="D357" s="167">
        <v>4</v>
      </c>
      <c r="E357" s="167">
        <v>1</v>
      </c>
      <c r="F357" s="169">
        <v>1</v>
      </c>
      <c r="G357" s="168" t="s">
        <v>184</v>
      </c>
      <c r="H357" s="146">
        <v>324</v>
      </c>
      <c r="I357" s="174">
        <v>0</v>
      </c>
      <c r="J357" s="174">
        <v>0</v>
      </c>
      <c r="K357" s="174">
        <v>0</v>
      </c>
      <c r="L357" s="174">
        <v>0</v>
      </c>
      <c r="M357" s="38"/>
    </row>
    <row r="358" spans="1:13" hidden="1">
      <c r="A358" s="170">
        <v>3</v>
      </c>
      <c r="B358" s="170">
        <v>3</v>
      </c>
      <c r="C358" s="166">
        <v>2</v>
      </c>
      <c r="D358" s="167">
        <v>4</v>
      </c>
      <c r="E358" s="167">
        <v>1</v>
      </c>
      <c r="F358" s="169">
        <v>2</v>
      </c>
      <c r="G358" s="168" t="s">
        <v>192</v>
      </c>
      <c r="H358" s="146">
        <v>325</v>
      </c>
      <c r="I358" s="174">
        <v>0</v>
      </c>
      <c r="J358" s="174">
        <v>0</v>
      </c>
      <c r="K358" s="174">
        <v>0</v>
      </c>
      <c r="L358" s="174">
        <v>0</v>
      </c>
    </row>
    <row r="359" spans="1:13" hidden="1">
      <c r="A359" s="170">
        <v>3</v>
      </c>
      <c r="B359" s="170">
        <v>3</v>
      </c>
      <c r="C359" s="166">
        <v>2</v>
      </c>
      <c r="D359" s="167">
        <v>5</v>
      </c>
      <c r="E359" s="167"/>
      <c r="F359" s="169"/>
      <c r="G359" s="168" t="s">
        <v>186</v>
      </c>
      <c r="H359" s="146">
        <v>326</v>
      </c>
      <c r="I359" s="155">
        <f t="shared" ref="I359:L360" si="31">I360</f>
        <v>0</v>
      </c>
      <c r="J359" s="197">
        <f t="shared" si="31"/>
        <v>0</v>
      </c>
      <c r="K359" s="156">
        <f t="shared" si="31"/>
        <v>0</v>
      </c>
      <c r="L359" s="156">
        <f t="shared" si="31"/>
        <v>0</v>
      </c>
    </row>
    <row r="360" spans="1:13" hidden="1">
      <c r="A360" s="187">
        <v>3</v>
      </c>
      <c r="B360" s="187">
        <v>3</v>
      </c>
      <c r="C360" s="161">
        <v>2</v>
      </c>
      <c r="D360" s="159">
        <v>5</v>
      </c>
      <c r="E360" s="159">
        <v>1</v>
      </c>
      <c r="F360" s="162"/>
      <c r="G360" s="168" t="s">
        <v>186</v>
      </c>
      <c r="H360" s="146">
        <v>327</v>
      </c>
      <c r="I360" s="177">
        <f t="shared" si="31"/>
        <v>0</v>
      </c>
      <c r="J360" s="199">
        <f t="shared" si="31"/>
        <v>0</v>
      </c>
      <c r="K360" s="178">
        <f t="shared" si="31"/>
        <v>0</v>
      </c>
      <c r="L360" s="178">
        <f t="shared" si="31"/>
        <v>0</v>
      </c>
    </row>
    <row r="361" spans="1:13" hidden="1">
      <c r="A361" s="170">
        <v>3</v>
      </c>
      <c r="B361" s="170">
        <v>3</v>
      </c>
      <c r="C361" s="166">
        <v>2</v>
      </c>
      <c r="D361" s="167">
        <v>5</v>
      </c>
      <c r="E361" s="167">
        <v>1</v>
      </c>
      <c r="F361" s="169">
        <v>1</v>
      </c>
      <c r="G361" s="168" t="s">
        <v>186</v>
      </c>
      <c r="H361" s="146">
        <v>328</v>
      </c>
      <c r="I361" s="220">
        <v>0</v>
      </c>
      <c r="J361" s="220">
        <v>0</v>
      </c>
      <c r="K361" s="220">
        <v>0</v>
      </c>
      <c r="L361" s="219">
        <v>0</v>
      </c>
    </row>
    <row r="362" spans="1:13" ht="30.75" hidden="1" customHeight="1">
      <c r="A362" s="170">
        <v>3</v>
      </c>
      <c r="B362" s="170">
        <v>3</v>
      </c>
      <c r="C362" s="166">
        <v>2</v>
      </c>
      <c r="D362" s="167">
        <v>6</v>
      </c>
      <c r="E362" s="167"/>
      <c r="F362" s="169"/>
      <c r="G362" s="168" t="s">
        <v>157</v>
      </c>
      <c r="H362" s="146">
        <v>329</v>
      </c>
      <c r="I362" s="155">
        <f t="shared" ref="I362:L363" si="32">I363</f>
        <v>0</v>
      </c>
      <c r="J362" s="197">
        <f t="shared" si="32"/>
        <v>0</v>
      </c>
      <c r="K362" s="156">
        <f t="shared" si="32"/>
        <v>0</v>
      </c>
      <c r="L362" s="156">
        <f t="shared" si="32"/>
        <v>0</v>
      </c>
      <c r="M362" s="38"/>
    </row>
    <row r="363" spans="1:13" ht="25.5" hidden="1" customHeight="1">
      <c r="A363" s="170">
        <v>3</v>
      </c>
      <c r="B363" s="170">
        <v>3</v>
      </c>
      <c r="C363" s="166">
        <v>2</v>
      </c>
      <c r="D363" s="167">
        <v>6</v>
      </c>
      <c r="E363" s="167">
        <v>1</v>
      </c>
      <c r="F363" s="169"/>
      <c r="G363" s="168" t="s">
        <v>157</v>
      </c>
      <c r="H363" s="146">
        <v>330</v>
      </c>
      <c r="I363" s="155">
        <f t="shared" si="32"/>
        <v>0</v>
      </c>
      <c r="J363" s="197">
        <f t="shared" si="32"/>
        <v>0</v>
      </c>
      <c r="K363" s="156">
        <f t="shared" si="32"/>
        <v>0</v>
      </c>
      <c r="L363" s="156">
        <f t="shared" si="32"/>
        <v>0</v>
      </c>
      <c r="M363" s="38"/>
    </row>
    <row r="364" spans="1:13" ht="24" hidden="1" customHeight="1">
      <c r="A364" s="179">
        <v>3</v>
      </c>
      <c r="B364" s="179">
        <v>3</v>
      </c>
      <c r="C364" s="180">
        <v>2</v>
      </c>
      <c r="D364" s="181">
        <v>6</v>
      </c>
      <c r="E364" s="181">
        <v>1</v>
      </c>
      <c r="F364" s="183">
        <v>1</v>
      </c>
      <c r="G364" s="182" t="s">
        <v>157</v>
      </c>
      <c r="H364" s="146">
        <v>331</v>
      </c>
      <c r="I364" s="220">
        <v>0</v>
      </c>
      <c r="J364" s="220">
        <v>0</v>
      </c>
      <c r="K364" s="220">
        <v>0</v>
      </c>
      <c r="L364" s="219">
        <v>0</v>
      </c>
      <c r="M364" s="38"/>
    </row>
    <row r="365" spans="1:13" ht="28.5" hidden="1" customHeight="1">
      <c r="A365" s="170">
        <v>3</v>
      </c>
      <c r="B365" s="170">
        <v>3</v>
      </c>
      <c r="C365" s="166">
        <v>2</v>
      </c>
      <c r="D365" s="167">
        <v>7</v>
      </c>
      <c r="E365" s="167"/>
      <c r="F365" s="169"/>
      <c r="G365" s="168" t="s">
        <v>188</v>
      </c>
      <c r="H365" s="146">
        <v>332</v>
      </c>
      <c r="I365" s="155">
        <f>I366</f>
        <v>0</v>
      </c>
      <c r="J365" s="197">
        <f>J366</f>
        <v>0</v>
      </c>
      <c r="K365" s="156">
        <f>K366</f>
        <v>0</v>
      </c>
      <c r="L365" s="156">
        <f>L366</f>
        <v>0</v>
      </c>
      <c r="M365" s="38"/>
    </row>
    <row r="366" spans="1:13" ht="28.5" hidden="1" customHeight="1">
      <c r="A366" s="179">
        <v>3</v>
      </c>
      <c r="B366" s="179">
        <v>3</v>
      </c>
      <c r="C366" s="180">
        <v>2</v>
      </c>
      <c r="D366" s="181">
        <v>7</v>
      </c>
      <c r="E366" s="181">
        <v>1</v>
      </c>
      <c r="F366" s="183"/>
      <c r="G366" s="168" t="s">
        <v>188</v>
      </c>
      <c r="H366" s="146">
        <v>333</v>
      </c>
      <c r="I366" s="155">
        <f>SUM(I367:I368)</f>
        <v>0</v>
      </c>
      <c r="J366" s="155">
        <f>SUM(J367:J368)</f>
        <v>0</v>
      </c>
      <c r="K366" s="155">
        <f>SUM(K367:K368)</f>
        <v>0</v>
      </c>
      <c r="L366" s="155">
        <f>SUM(L367:L368)</f>
        <v>0</v>
      </c>
      <c r="M366" s="38"/>
    </row>
    <row r="367" spans="1:13" ht="27" hidden="1" customHeight="1">
      <c r="A367" s="170">
        <v>3</v>
      </c>
      <c r="B367" s="170">
        <v>3</v>
      </c>
      <c r="C367" s="166">
        <v>2</v>
      </c>
      <c r="D367" s="167">
        <v>7</v>
      </c>
      <c r="E367" s="167">
        <v>1</v>
      </c>
      <c r="F367" s="169">
        <v>1</v>
      </c>
      <c r="G367" s="168" t="s">
        <v>189</v>
      </c>
      <c r="H367" s="146">
        <v>334</v>
      </c>
      <c r="I367" s="220">
        <v>0</v>
      </c>
      <c r="J367" s="220">
        <v>0</v>
      </c>
      <c r="K367" s="220">
        <v>0</v>
      </c>
      <c r="L367" s="219">
        <v>0</v>
      </c>
      <c r="M367" s="38"/>
    </row>
    <row r="368" spans="1:13" ht="30" hidden="1" customHeight="1">
      <c r="A368" s="170">
        <v>3</v>
      </c>
      <c r="B368" s="170">
        <v>3</v>
      </c>
      <c r="C368" s="166">
        <v>2</v>
      </c>
      <c r="D368" s="167">
        <v>7</v>
      </c>
      <c r="E368" s="167">
        <v>1</v>
      </c>
      <c r="F368" s="169">
        <v>2</v>
      </c>
      <c r="G368" s="168" t="s">
        <v>190</v>
      </c>
      <c r="H368" s="146">
        <v>335</v>
      </c>
      <c r="I368" s="174">
        <v>0</v>
      </c>
      <c r="J368" s="174">
        <v>0</v>
      </c>
      <c r="K368" s="174">
        <v>0</v>
      </c>
      <c r="L368" s="174">
        <v>0</v>
      </c>
      <c r="M368" s="38"/>
    </row>
    <row r="369" spans="1:13" ht="39.75" customHeight="1">
      <c r="A369" s="133"/>
      <c r="B369" s="133"/>
      <c r="C369" s="134"/>
      <c r="D369" s="236"/>
      <c r="E369" s="237"/>
      <c r="F369" s="238"/>
      <c r="G369" s="239" t="s">
        <v>193</v>
      </c>
      <c r="H369" s="146">
        <v>336</v>
      </c>
      <c r="I369" s="207">
        <f>SUM(I34+I185)</f>
        <v>115900</v>
      </c>
      <c r="J369" s="207">
        <f>SUM(J34+J185)</f>
        <v>115900</v>
      </c>
      <c r="K369" s="207">
        <f>SUM(K34+K185)</f>
        <v>93545.69</v>
      </c>
      <c r="L369" s="207">
        <f>SUM(L34+L185)</f>
        <v>93545.69</v>
      </c>
      <c r="M369" s="38"/>
    </row>
    <row r="370" spans="1:13" ht="18.75" customHeight="1">
      <c r="G370" s="157"/>
      <c r="H370" s="146"/>
      <c r="I370" s="240"/>
      <c r="J370" s="241"/>
      <c r="K370" s="241"/>
      <c r="L370" s="241"/>
    </row>
    <row r="371" spans="1:13" ht="23.25" customHeight="1">
      <c r="A371" s="491" t="s">
        <v>371</v>
      </c>
      <c r="B371" s="491"/>
      <c r="C371" s="491"/>
      <c r="D371" s="491"/>
      <c r="E371" s="491"/>
      <c r="F371" s="491"/>
      <c r="G371" s="491"/>
      <c r="H371" s="242"/>
      <c r="I371" s="243"/>
      <c r="J371" s="492" t="s">
        <v>372</v>
      </c>
      <c r="K371" s="492"/>
      <c r="L371" s="492"/>
    </row>
    <row r="372" spans="1:13" ht="18.75" customHeight="1">
      <c r="A372" s="244"/>
      <c r="B372" s="244"/>
      <c r="C372" s="244"/>
      <c r="D372" s="478" t="s">
        <v>393</v>
      </c>
      <c r="E372" s="478"/>
      <c r="F372" s="478"/>
      <c r="G372" s="478"/>
      <c r="I372" s="245" t="s">
        <v>194</v>
      </c>
      <c r="K372" s="479" t="s">
        <v>195</v>
      </c>
      <c r="L372" s="479"/>
    </row>
    <row r="373" spans="1:13" ht="12.75" customHeight="1">
      <c r="I373" s="246"/>
      <c r="K373" s="246"/>
      <c r="L373" s="246"/>
    </row>
    <row r="374" spans="1:13" ht="31.5" customHeight="1">
      <c r="A374" s="480" t="s">
        <v>365</v>
      </c>
      <c r="B374" s="480"/>
      <c r="C374" s="480"/>
      <c r="D374" s="480"/>
      <c r="E374" s="480"/>
      <c r="F374" s="480"/>
      <c r="G374" s="480"/>
      <c r="I374" s="246"/>
      <c r="J374" s="481" t="s">
        <v>196</v>
      </c>
      <c r="K374" s="481"/>
      <c r="L374" s="481"/>
    </row>
    <row r="375" spans="1:13" ht="33.75" customHeight="1">
      <c r="D375" s="482" t="s">
        <v>394</v>
      </c>
      <c r="E375" s="483"/>
      <c r="F375" s="483"/>
      <c r="G375" s="483"/>
      <c r="H375" s="91"/>
      <c r="I375" s="247" t="s">
        <v>194</v>
      </c>
      <c r="K375" s="479" t="s">
        <v>195</v>
      </c>
      <c r="L375" s="479"/>
    </row>
    <row r="376" spans="1:13" ht="7.5" customHeight="1"/>
    <row r="377" spans="1:13" ht="8.25" customHeight="1">
      <c r="H377" s="92" t="s">
        <v>373</v>
      </c>
    </row>
  </sheetData>
  <mergeCells count="32">
    <mergeCell ref="D372:G372"/>
    <mergeCell ref="K372:L372"/>
    <mergeCell ref="A374:G374"/>
    <mergeCell ref="J374:L374"/>
    <mergeCell ref="D375:G375"/>
    <mergeCell ref="K375:L375"/>
    <mergeCell ref="K31:K32"/>
    <mergeCell ref="L31:L32"/>
    <mergeCell ref="A33:F33"/>
    <mergeCell ref="A371:G371"/>
    <mergeCell ref="J371:L371"/>
    <mergeCell ref="G29:H29"/>
    <mergeCell ref="A31:F32"/>
    <mergeCell ref="G31:G32"/>
    <mergeCell ref="H31:H32"/>
    <mergeCell ref="I31:J31"/>
    <mergeCell ref="J1:L1"/>
    <mergeCell ref="J2:L2"/>
    <mergeCell ref="A7:L7"/>
    <mergeCell ref="A9:L9"/>
    <mergeCell ref="G12:K12"/>
    <mergeCell ref="A13:L13"/>
    <mergeCell ref="A27:I27"/>
    <mergeCell ref="A10:L10"/>
    <mergeCell ref="G15:K15"/>
    <mergeCell ref="G19:K19"/>
    <mergeCell ref="G14:K14"/>
    <mergeCell ref="B16:L16"/>
    <mergeCell ref="G18:K18"/>
    <mergeCell ref="E21:K21"/>
    <mergeCell ref="A22:L22"/>
    <mergeCell ref="A26:I26"/>
  </mergeCells>
  <pageMargins left="0.31496062992125984" right="0.31496062992125984" top="0.15748031496062992" bottom="0.15748031496062992"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20</vt:i4>
      </vt:variant>
      <vt:variant>
        <vt:lpstr>Įvardinti diapazonai</vt:lpstr>
      </vt:variant>
      <vt:variant>
        <vt:i4>1</vt:i4>
      </vt:variant>
    </vt:vector>
  </HeadingPairs>
  <TitlesOfParts>
    <vt:vector size="21" baseType="lpstr">
      <vt:lpstr>F2 suv</vt:lpstr>
      <vt:lpstr>F2 SB suv</vt:lpstr>
      <vt:lpstr>F2 SB 1.1.1.29</vt:lpstr>
      <vt:lpstr>F2 SB 1.1.3.19.</vt:lpstr>
      <vt:lpstr>F2 SB 1.4.4.28.</vt:lpstr>
      <vt:lpstr>F2 ML</vt:lpstr>
      <vt:lpstr>F2 ML(UK)</vt:lpstr>
      <vt:lpstr>F2 VBD</vt:lpstr>
      <vt:lpstr>F2 S</vt:lpstr>
      <vt:lpstr>Pažyma apie pajamas</vt:lpstr>
      <vt:lpstr>S7</vt:lpstr>
      <vt:lpstr>9 priedas</vt:lpstr>
      <vt:lpstr>9 priedo pažyma</vt:lpstr>
      <vt:lpstr>Sukauptos FS</vt:lpstr>
      <vt:lpstr>Sukauptų FS pažyma šal</vt:lpstr>
      <vt:lpstr>Gautos FS </vt:lpstr>
      <vt:lpstr>Gautos FS PAGAL ŠALT</vt:lpstr>
      <vt:lpstr>B-2</vt:lpstr>
      <vt:lpstr>Pažyma dėl neužimtų etatų</vt:lpstr>
      <vt:lpstr>Tikslinių lėšų panaudojimas</vt:lpstr>
      <vt:lpstr>'F2 SB 1.4.4.28.'!Print_Area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Nerijus Telksnys</dc:creator>
  <cp:keywords/>
  <dc:description/>
  <cp:lastModifiedBy>Pavaduotoja</cp:lastModifiedBy>
  <cp:lastPrinted>2026-01-15T08:52:40Z</cp:lastPrinted>
  <dcterms:created xsi:type="dcterms:W3CDTF">2022-03-30T11:04:35Z</dcterms:created>
  <dcterms:modified xsi:type="dcterms:W3CDTF">2026-01-26T09:02:55Z</dcterms:modified>
  <cp:category/>
</cp:coreProperties>
</file>